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defaultThemeVersion="124226"/>
  <xr:revisionPtr revIDLastSave="0" documentId="13_ncr:1_{65B5356E-1120-4A75-8887-564C1C8B8DBC}" xr6:coauthVersionLast="47" xr6:coauthVersionMax="47" xr10:uidLastSave="{00000000-0000-0000-0000-000000000000}"/>
  <bookViews>
    <workbookView xWindow="-120" yWindow="-120" windowWidth="29040" windowHeight="15720" tabRatio="823" xr2:uid="{00000000-000D-0000-FFFF-FFFF00000000}"/>
  </bookViews>
  <sheets>
    <sheet name="収支計算書記載例" sheetId="13" r:id="rId1"/>
    <sheet name="収支簿記載例" sheetId="9" r:id="rId2"/>
    <sheet name="収支計算書_助成事業者用" sheetId="15" r:id="rId3"/>
    <sheet name="収支簿_助成事業者用" sheetId="6" r:id="rId4"/>
    <sheet name="収支計算書_委任先用" sheetId="12" r:id="rId5"/>
    <sheet name="収支簿_委任先用" sheetId="11" r:id="rId6"/>
    <sheet name="【削除禁止】収支簿データ" sheetId="7" r:id="rId7"/>
  </sheets>
  <definedNames>
    <definedName name="_xlnm._FilterDatabase" localSheetId="5" hidden="1">収支簿_委任先用!$B$6:$M$100</definedName>
    <definedName name="_xlnm._FilterDatabase" localSheetId="3" hidden="1">収支簿_助成事業者用!$B$6:$M$100</definedName>
    <definedName name="_xlnm._FilterDatabase" localSheetId="1" hidden="1">収支簿記載例!$B$6:$M$41</definedName>
    <definedName name="_xlnm.Print_Area" localSheetId="6">【削除禁止】収支簿データ!$A$1:$K$80</definedName>
    <definedName name="_xlnm.Print_Area" localSheetId="4">収支計算書_委任先用!$A$1:$J$38</definedName>
    <definedName name="_xlnm.Print_Area" localSheetId="2">収支計算書_助成事業者用!$A$1:$J$38</definedName>
    <definedName name="_xlnm.Print_Area" localSheetId="0">収支計算書記載例!$A$1:$J$38</definedName>
    <definedName name="_xlnm.Print_Area" localSheetId="5">収支簿_委任先用!$A$1:$N$100</definedName>
    <definedName name="_xlnm.Print_Area" localSheetId="3">収支簿_助成事業者用!$A$1:$N$100</definedName>
    <definedName name="_xlnm.Print_Area" localSheetId="1">収支簿記載例!$A$1:$O$41</definedName>
    <definedName name="_xlnm.Print_Titles" localSheetId="5">収支簿_委任先用!$4:$5</definedName>
    <definedName name="_xlnm.Print_Titles" localSheetId="3">収支簿_助成事業者用!$4:$5</definedName>
    <definedName name="_xlnm.Print_Titles" localSheetId="1">収支簿記載例!$4:$5</definedName>
    <definedName name="くじ助成金収入">【削除禁止】収支簿データ!$B$56:$C$56</definedName>
    <definedName name="コロナ対策経費">【削除禁止】収支簿データ!#REF!</definedName>
    <definedName name="スポーツ団体スポーツ活動助成">【削除禁止】収支簿データ!$C$16:$C$30</definedName>
    <definedName name="スポーツ用具費">【削除禁止】収支簿データ!$B$68:$F$68</definedName>
    <definedName name="その他">【削除禁止】収支簿データ!$B$77:$H$77</definedName>
    <definedName name="その他収入">【削除禁止】収支簿データ!$B$61:$F$61</definedName>
    <definedName name="委託費">【削除禁止】収支簿データ!$B$72:$F$72</definedName>
    <definedName name="印刷製本費">【削除禁止】収支簿データ!$B$70:$E$70</definedName>
    <definedName name="会議費">【削除禁止】収支簿データ!$B$74:$C$74</definedName>
    <definedName name="協賛金収入">【削除禁止】収支簿データ!$B$57:$E$57</definedName>
    <definedName name="経理区分">【削除禁止】収支簿データ!$A$56:$A$77</definedName>
    <definedName name="国際競技大会開催助成">【削除禁止】収支簿データ!$C$31:$C$32</definedName>
    <definedName name="雑役務費">【削除禁止】収支簿データ!$B$75:$N$75</definedName>
    <definedName name="参加料収入">【削除禁止】収支簿データ!$B$59:$D$59</definedName>
    <definedName name="借料及び損料">【削除禁止】収支簿データ!$B$66:$G$66</definedName>
    <definedName name="種別">【削除禁止】収支簿データ!$H$2:$H$5</definedName>
    <definedName name="諸謝金">【削除禁止】収支簿データ!$B$62:$N$62</definedName>
    <definedName name="助成区分">【削除禁止】収支簿データ!$A$2:$A$9</definedName>
    <definedName name="助成事業細目名">【削除禁止】収支簿データ!$C$2:$C$36</definedName>
    <definedName name="助成事業名">【削除禁止】収支簿データ!$B$2:$B$22</definedName>
    <definedName name="将来性を有する競技者の発掘及び育成活動助成">【削除禁止】収支簿データ!$C$14:$C$15</definedName>
    <definedName name="消耗品費">【削除禁止】収支簿データ!$B$67:$F$67</definedName>
    <definedName name="総合型地域スポーツクラブ活動助成">【削除禁止】収支簿データ!$C$3:$C$8</definedName>
    <definedName name="滞在費">【削除禁止】収支簿データ!$B$65:$D$65</definedName>
    <definedName name="地域スポーツ施設整備助成">【削除禁止】収支簿データ!$C$2</definedName>
    <definedName name="地方公共団体スポーツ活動助成">【削除禁止】収支簿データ!$C$9:$C$13</definedName>
    <definedName name="賃金">【削除禁止】収支簿データ!$B$73:$D$73</definedName>
    <definedName name="通信運搬費">【削除禁止】収支簿データ!$B$71:$E$71</definedName>
    <definedName name="渡航費">【削除禁止】収支簿データ!$B$64:$D$64</definedName>
    <definedName name="内訳">【削除禁止】収支簿データ!$G$2:$G$22</definedName>
    <definedName name="入場料収入">【削除禁止】収支簿データ!$B$58:$C$58</definedName>
    <definedName name="備品費">【削除禁止】収支簿データ!$B$69:$D$69</definedName>
    <definedName name="補助金・委託金等収入">【削除禁止】収支簿データ!$B$60:$E$60</definedName>
    <definedName name="補助金･交付金">【削除禁止】収支簿データ!$B$76:$D$76</definedName>
    <definedName name="旅費">【削除禁止】収支簿データ!$B$63:$G$63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6" i="6" l="1"/>
  <c r="D24" i="7"/>
  <c r="D13" i="7"/>
  <c r="N21" i="9"/>
  <c r="N22" i="9" s="1"/>
  <c r="N23" i="9" s="1"/>
  <c r="N24" i="9" s="1"/>
  <c r="N25" i="9" s="1"/>
  <c r="N26" i="9" s="1"/>
  <c r="N27" i="9" s="1"/>
  <c r="N28" i="9" s="1"/>
  <c r="N29" i="9" s="1"/>
  <c r="N30" i="9" s="1"/>
  <c r="N31" i="9" s="1"/>
  <c r="N32" i="9" s="1"/>
  <c r="N33" i="9" s="1"/>
  <c r="N34" i="9" s="1"/>
  <c r="N35" i="9" s="1"/>
  <c r="N36" i="9" s="1"/>
  <c r="N37" i="9" s="1"/>
  <c r="N38" i="9" s="1"/>
  <c r="N39" i="9" s="1"/>
  <c r="N40" i="9" s="1"/>
  <c r="D12" i="7"/>
  <c r="D14" i="7" l="1"/>
  <c r="M7" i="11" l="1"/>
  <c r="L7" i="11"/>
  <c r="L8" i="11"/>
  <c r="D32" i="7" l="1"/>
  <c r="D31" i="7"/>
  <c r="D29" i="7"/>
  <c r="D28" i="7"/>
  <c r="D27" i="7"/>
  <c r="D26" i="7"/>
  <c r="D25" i="7"/>
  <c r="D23" i="7"/>
  <c r="D22" i="7"/>
  <c r="D21" i="7"/>
  <c r="D20" i="7"/>
  <c r="D19" i="7"/>
  <c r="D18" i="7"/>
  <c r="D17" i="7"/>
  <c r="D16" i="7"/>
  <c r="D15" i="7"/>
  <c r="D11" i="7" l="1"/>
  <c r="D10" i="7"/>
  <c r="D9" i="7"/>
  <c r="D8" i="7"/>
  <c r="D7" i="7"/>
  <c r="D6" i="7"/>
  <c r="D5" i="7"/>
  <c r="D4" i="7"/>
  <c r="D3" i="7"/>
  <c r="D2" i="7"/>
  <c r="M96" i="11"/>
  <c r="L97" i="11"/>
  <c r="M97" i="6"/>
  <c r="L96" i="6"/>
  <c r="M39" i="9"/>
  <c r="L39" i="9"/>
  <c r="L99" i="11"/>
  <c r="H100" i="11"/>
  <c r="M13" i="11"/>
  <c r="L12" i="11"/>
  <c r="M8" i="11"/>
  <c r="M9" i="11"/>
  <c r="M10" i="11"/>
  <c r="M11" i="11"/>
  <c r="M12" i="11"/>
  <c r="M14" i="11"/>
  <c r="M15" i="11"/>
  <c r="M16" i="11"/>
  <c r="M17" i="11"/>
  <c r="M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7" i="11"/>
  <c r="M98" i="11"/>
  <c r="M99" i="11"/>
  <c r="L9" i="11"/>
  <c r="L10" i="11"/>
  <c r="L11" i="11"/>
  <c r="L13" i="11"/>
  <c r="L14" i="11"/>
  <c r="L15" i="11"/>
  <c r="L16" i="11"/>
  <c r="L17" i="11"/>
  <c r="L18" i="11"/>
  <c r="L19" i="1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8" i="11"/>
  <c r="M11" i="6"/>
  <c r="L11" i="6"/>
  <c r="M8" i="6"/>
  <c r="M9" i="6"/>
  <c r="M10"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8" i="6"/>
  <c r="M99" i="6"/>
  <c r="L8" i="6"/>
  <c r="L9" i="6"/>
  <c r="L10"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7" i="6"/>
  <c r="L98" i="6"/>
  <c r="L99" i="6"/>
  <c r="M22" i="9"/>
  <c r="L22" i="9"/>
  <c r="M8" i="9"/>
  <c r="I23" i="13" s="1"/>
  <c r="M9" i="9"/>
  <c r="I35" i="13" s="1"/>
  <c r="M10" i="9"/>
  <c r="M11" i="9"/>
  <c r="M12" i="9"/>
  <c r="M13" i="9"/>
  <c r="M14" i="9"/>
  <c r="I27" i="13"/>
  <c r="M15" i="9"/>
  <c r="M16" i="9"/>
  <c r="M17" i="9"/>
  <c r="M18" i="9"/>
  <c r="M19" i="9"/>
  <c r="I26" i="13" s="1"/>
  <c r="M20" i="9"/>
  <c r="M21" i="9"/>
  <c r="M23" i="9"/>
  <c r="M24" i="9"/>
  <c r="M25" i="9"/>
  <c r="M26" i="9"/>
  <c r="M27" i="9"/>
  <c r="M28" i="9"/>
  <c r="M29" i="9"/>
  <c r="M30" i="9"/>
  <c r="M31" i="9"/>
  <c r="M32" i="9"/>
  <c r="M33" i="9"/>
  <c r="M34" i="9"/>
  <c r="M35" i="9"/>
  <c r="M36" i="9"/>
  <c r="M37" i="9"/>
  <c r="M38" i="9"/>
  <c r="M40" i="9"/>
  <c r="L8" i="9"/>
  <c r="L9" i="9"/>
  <c r="L10" i="9"/>
  <c r="L11" i="9"/>
  <c r="L12" i="9"/>
  <c r="L13" i="9"/>
  <c r="H30" i="13" s="1"/>
  <c r="L14" i="9"/>
  <c r="L15" i="9"/>
  <c r="L16" i="9"/>
  <c r="H35" i="13" s="1"/>
  <c r="L17" i="9"/>
  <c r="L18" i="9"/>
  <c r="L19" i="9"/>
  <c r="H26" i="13" s="1"/>
  <c r="L20" i="9"/>
  <c r="L21" i="9"/>
  <c r="L23" i="9"/>
  <c r="L24" i="9"/>
  <c r="L25" i="9"/>
  <c r="L26" i="9"/>
  <c r="L27" i="9"/>
  <c r="L28" i="9"/>
  <c r="L29" i="9"/>
  <c r="L30" i="9"/>
  <c r="L31" i="9"/>
  <c r="L32" i="9"/>
  <c r="L33" i="9"/>
  <c r="L34" i="9"/>
  <c r="L35" i="9"/>
  <c r="L36" i="9"/>
  <c r="L37" i="9"/>
  <c r="L38" i="9"/>
  <c r="L40" i="9"/>
  <c r="I30" i="13"/>
  <c r="L7" i="9"/>
  <c r="H37" i="13"/>
  <c r="H11" i="15"/>
  <c r="H11" i="13"/>
  <c r="I37" i="15"/>
  <c r="H37" i="15"/>
  <c r="G37" i="15"/>
  <c r="F37" i="15"/>
  <c r="E37" i="15"/>
  <c r="D37" i="15" s="1"/>
  <c r="I36" i="15"/>
  <c r="H36" i="15"/>
  <c r="G36" i="15"/>
  <c r="F36" i="15"/>
  <c r="E36" i="15"/>
  <c r="D36" i="15" s="1"/>
  <c r="I35" i="15"/>
  <c r="H35" i="15"/>
  <c r="G35" i="15"/>
  <c r="F35" i="15"/>
  <c r="E35" i="15"/>
  <c r="D35" i="15" s="1"/>
  <c r="I34" i="15"/>
  <c r="H34" i="15"/>
  <c r="G34" i="15"/>
  <c r="F34" i="15"/>
  <c r="E34" i="15"/>
  <c r="D34" i="15" s="1"/>
  <c r="I33" i="15"/>
  <c r="H33" i="15"/>
  <c r="G33" i="15"/>
  <c r="F33" i="15"/>
  <c r="E33" i="15"/>
  <c r="D33" i="15" s="1"/>
  <c r="I32" i="15"/>
  <c r="H32" i="15"/>
  <c r="G32" i="15"/>
  <c r="F32" i="15"/>
  <c r="E32" i="15"/>
  <c r="D32" i="15" s="1"/>
  <c r="I31" i="15"/>
  <c r="H31" i="15"/>
  <c r="G31" i="15"/>
  <c r="F31" i="15"/>
  <c r="E31" i="15"/>
  <c r="D31" i="15" s="1"/>
  <c r="G30" i="15"/>
  <c r="F30" i="15"/>
  <c r="E30" i="15"/>
  <c r="D30" i="15" s="1"/>
  <c r="I29" i="15"/>
  <c r="H29" i="15"/>
  <c r="G29" i="15"/>
  <c r="F29" i="15"/>
  <c r="E29" i="15"/>
  <c r="D29" i="15" s="1"/>
  <c r="I28" i="15"/>
  <c r="G28" i="15"/>
  <c r="F28" i="15"/>
  <c r="E28" i="15"/>
  <c r="D28" i="15" s="1"/>
  <c r="I27" i="15"/>
  <c r="H27" i="15"/>
  <c r="G27" i="15"/>
  <c r="F27" i="15"/>
  <c r="E27" i="15"/>
  <c r="D27" i="15" s="1"/>
  <c r="I26" i="15"/>
  <c r="H26" i="15"/>
  <c r="G26" i="15"/>
  <c r="F26" i="15"/>
  <c r="E26" i="15"/>
  <c r="D26" i="15" s="1"/>
  <c r="I25" i="15"/>
  <c r="H25" i="15"/>
  <c r="G25" i="15"/>
  <c r="F25" i="15"/>
  <c r="E25" i="15"/>
  <c r="D25" i="15" s="1"/>
  <c r="I24" i="15"/>
  <c r="H24" i="15"/>
  <c r="G24" i="15"/>
  <c r="F24" i="15"/>
  <c r="E24" i="15"/>
  <c r="D24" i="15" s="1"/>
  <c r="G23" i="15"/>
  <c r="F23" i="15"/>
  <c r="E23" i="15"/>
  <c r="D23" i="15" s="1"/>
  <c r="I22" i="15"/>
  <c r="G22" i="15"/>
  <c r="F22" i="15"/>
  <c r="E22" i="15"/>
  <c r="D22" i="15" s="1"/>
  <c r="E15" i="15"/>
  <c r="D15" i="15" s="1"/>
  <c r="E14" i="15"/>
  <c r="D14" i="15" s="1"/>
  <c r="E13" i="15"/>
  <c r="D13" i="15" s="1"/>
  <c r="E12" i="15"/>
  <c r="D12" i="15" s="1"/>
  <c r="E11" i="15"/>
  <c r="D11" i="15" s="1"/>
  <c r="E10" i="15"/>
  <c r="D10" i="15" s="1"/>
  <c r="C5" i="15"/>
  <c r="C4" i="15"/>
  <c r="F44" i="15" s="1"/>
  <c r="C3" i="15"/>
  <c r="C38" i="15"/>
  <c r="C17" i="15"/>
  <c r="C5" i="12"/>
  <c r="E12" i="12"/>
  <c r="D12" i="12" s="1"/>
  <c r="I37" i="13"/>
  <c r="G37" i="13"/>
  <c r="F37" i="13"/>
  <c r="E37" i="13"/>
  <c r="D37" i="13" s="1"/>
  <c r="I36" i="13"/>
  <c r="H36" i="13"/>
  <c r="G36" i="13"/>
  <c r="F36" i="13"/>
  <c r="E36" i="13"/>
  <c r="D36" i="13" s="1"/>
  <c r="G35" i="13"/>
  <c r="F35" i="13"/>
  <c r="E35" i="13"/>
  <c r="D35" i="13" s="1"/>
  <c r="I34" i="13"/>
  <c r="H34" i="13"/>
  <c r="G34" i="13"/>
  <c r="F34" i="13"/>
  <c r="E34" i="13"/>
  <c r="D34" i="13" s="1"/>
  <c r="I33" i="13"/>
  <c r="H33" i="13"/>
  <c r="G33" i="13"/>
  <c r="F33" i="13"/>
  <c r="E33" i="13"/>
  <c r="D33" i="13" s="1"/>
  <c r="I32" i="13"/>
  <c r="H32" i="13"/>
  <c r="G32" i="13"/>
  <c r="F32" i="13"/>
  <c r="E32" i="13"/>
  <c r="D32" i="13" s="1"/>
  <c r="I31" i="13"/>
  <c r="H31" i="13"/>
  <c r="G31" i="13"/>
  <c r="F31" i="13"/>
  <c r="E31" i="13"/>
  <c r="D31" i="13" s="1"/>
  <c r="G30" i="13"/>
  <c r="F30" i="13"/>
  <c r="E30" i="13"/>
  <c r="D30" i="13" s="1"/>
  <c r="I29" i="13"/>
  <c r="H29" i="13"/>
  <c r="G29" i="13"/>
  <c r="F29" i="13"/>
  <c r="E29" i="13"/>
  <c r="D29" i="13" s="1"/>
  <c r="G28" i="13"/>
  <c r="F28" i="13"/>
  <c r="E28" i="13"/>
  <c r="D28" i="13" s="1"/>
  <c r="G27" i="13"/>
  <c r="F27" i="13"/>
  <c r="E27" i="13"/>
  <c r="D27" i="13" s="1"/>
  <c r="G26" i="13"/>
  <c r="F26" i="13"/>
  <c r="E26" i="13"/>
  <c r="D26" i="13" s="1"/>
  <c r="I25" i="13"/>
  <c r="H25" i="13"/>
  <c r="G25" i="13"/>
  <c r="F25" i="13"/>
  <c r="E25" i="13"/>
  <c r="I24" i="13"/>
  <c r="H24" i="13"/>
  <c r="G24" i="13"/>
  <c r="F24" i="13"/>
  <c r="E24" i="13"/>
  <c r="D24" i="13" s="1"/>
  <c r="G23" i="13"/>
  <c r="F23" i="13"/>
  <c r="E23" i="13"/>
  <c r="D23" i="13" s="1"/>
  <c r="G22" i="13"/>
  <c r="F22" i="13"/>
  <c r="E22" i="13"/>
  <c r="D22" i="13" s="1"/>
  <c r="E15" i="13"/>
  <c r="D15" i="13" s="1"/>
  <c r="E14" i="13"/>
  <c r="D14" i="13" s="1"/>
  <c r="E13" i="13"/>
  <c r="D13" i="13" s="1"/>
  <c r="E12" i="13"/>
  <c r="D12" i="13" s="1"/>
  <c r="E11" i="13"/>
  <c r="D11" i="13" s="1"/>
  <c r="D10" i="13"/>
  <c r="C5" i="13"/>
  <c r="C4" i="13"/>
  <c r="C3" i="13"/>
  <c r="C38" i="13"/>
  <c r="C17" i="13"/>
  <c r="E10" i="12"/>
  <c r="C37" i="12"/>
  <c r="I36" i="12"/>
  <c r="H36" i="12"/>
  <c r="G36" i="12"/>
  <c r="F36" i="12"/>
  <c r="E36" i="12"/>
  <c r="D36" i="12" s="1"/>
  <c r="I35" i="12"/>
  <c r="H35" i="12"/>
  <c r="G35" i="12"/>
  <c r="F35" i="12"/>
  <c r="E35" i="12"/>
  <c r="D35" i="12" s="1"/>
  <c r="I34" i="12"/>
  <c r="H34" i="12"/>
  <c r="G34" i="12"/>
  <c r="F34" i="12"/>
  <c r="E34" i="12"/>
  <c r="D34" i="12" s="1"/>
  <c r="I33" i="12"/>
  <c r="H33" i="12"/>
  <c r="G33" i="12"/>
  <c r="F33" i="12"/>
  <c r="E33" i="12"/>
  <c r="D33" i="12" s="1"/>
  <c r="I32" i="12"/>
  <c r="H32" i="12"/>
  <c r="G32" i="12"/>
  <c r="F32" i="12"/>
  <c r="E32" i="12"/>
  <c r="D32" i="12" s="1"/>
  <c r="I31" i="12"/>
  <c r="H31" i="12"/>
  <c r="G31" i="12"/>
  <c r="F31" i="12"/>
  <c r="E31" i="12"/>
  <c r="D31" i="12" s="1"/>
  <c r="I30" i="12"/>
  <c r="H30" i="12"/>
  <c r="G30" i="12"/>
  <c r="F30" i="12"/>
  <c r="E30" i="12"/>
  <c r="D30" i="12" s="1"/>
  <c r="I29" i="12"/>
  <c r="H29" i="12"/>
  <c r="G29" i="12"/>
  <c r="F29" i="12"/>
  <c r="E29" i="12"/>
  <c r="D29" i="12" s="1"/>
  <c r="I28" i="12"/>
  <c r="H28" i="12"/>
  <c r="G28" i="12"/>
  <c r="F28" i="12"/>
  <c r="E28" i="12"/>
  <c r="D28" i="12" s="1"/>
  <c r="I27" i="12"/>
  <c r="H27" i="12"/>
  <c r="G27" i="12"/>
  <c r="F27" i="12"/>
  <c r="E27" i="12"/>
  <c r="D27" i="12" s="1"/>
  <c r="I26" i="12"/>
  <c r="H26" i="12"/>
  <c r="G26" i="12"/>
  <c r="F26" i="12"/>
  <c r="E26" i="12"/>
  <c r="D26" i="12" s="1"/>
  <c r="I25" i="12"/>
  <c r="H25" i="12"/>
  <c r="G25" i="12"/>
  <c r="F25" i="12"/>
  <c r="E25" i="12"/>
  <c r="D25" i="12" s="1"/>
  <c r="I24" i="12"/>
  <c r="H24" i="12"/>
  <c r="G24" i="12"/>
  <c r="F24" i="12"/>
  <c r="E24" i="12"/>
  <c r="D24" i="12" s="1"/>
  <c r="I23" i="12"/>
  <c r="H23" i="12"/>
  <c r="G23" i="12"/>
  <c r="F23" i="12"/>
  <c r="E23" i="12"/>
  <c r="D23" i="12" s="1"/>
  <c r="I22" i="12"/>
  <c r="H22" i="12"/>
  <c r="G22" i="12"/>
  <c r="F22" i="12"/>
  <c r="E22" i="12"/>
  <c r="D22" i="12" s="1"/>
  <c r="I21" i="12"/>
  <c r="H21" i="12"/>
  <c r="G21" i="12"/>
  <c r="F21" i="12"/>
  <c r="E21" i="12"/>
  <c r="D21" i="12" s="1"/>
  <c r="C16" i="12"/>
  <c r="E14" i="12"/>
  <c r="D14" i="12" s="1"/>
  <c r="E13" i="12"/>
  <c r="D13" i="12" s="1"/>
  <c r="E11" i="12"/>
  <c r="D11" i="12" s="1"/>
  <c r="C4" i="12"/>
  <c r="F44" i="12" s="1"/>
  <c r="C3" i="12"/>
  <c r="K100" i="11"/>
  <c r="J100" i="11"/>
  <c r="I100" i="11"/>
  <c r="N7" i="11"/>
  <c r="N8" i="11" s="1"/>
  <c r="N9" i="11" s="1"/>
  <c r="N10" i="11" s="1"/>
  <c r="N11" i="11" s="1"/>
  <c r="N12" i="11" s="1"/>
  <c r="N13" i="11" s="1"/>
  <c r="N14" i="11" s="1"/>
  <c r="N15" i="11" s="1"/>
  <c r="N16" i="11" s="1"/>
  <c r="N17" i="11" s="1"/>
  <c r="N18" i="11" s="1"/>
  <c r="N19" i="11" s="1"/>
  <c r="N20" i="11" s="1"/>
  <c r="N21" i="11" s="1"/>
  <c r="N22" i="11" s="1"/>
  <c r="N23" i="11" s="1"/>
  <c r="N24" i="11" s="1"/>
  <c r="N25" i="11" s="1"/>
  <c r="N26" i="11" s="1"/>
  <c r="N27" i="11" s="1"/>
  <c r="N28" i="11" s="1"/>
  <c r="N29" i="11" s="1"/>
  <c r="N30" i="11" s="1"/>
  <c r="N31" i="11" s="1"/>
  <c r="N32" i="11" s="1"/>
  <c r="N33" i="11" s="1"/>
  <c r="N34" i="11" s="1"/>
  <c r="N35" i="11" s="1"/>
  <c r="N36" i="11" s="1"/>
  <c r="N37" i="11" s="1"/>
  <c r="N38" i="11" s="1"/>
  <c r="N39" i="11" s="1"/>
  <c r="N40" i="11" s="1"/>
  <c r="N41" i="11" s="1"/>
  <c r="N42" i="11" s="1"/>
  <c r="N43" i="11" s="1"/>
  <c r="N44" i="11" s="1"/>
  <c r="N45" i="11" s="1"/>
  <c r="N46" i="11" s="1"/>
  <c r="N47" i="11" s="1"/>
  <c r="N48" i="11" s="1"/>
  <c r="N49" i="11" s="1"/>
  <c r="N50" i="11" s="1"/>
  <c r="N51" i="11" s="1"/>
  <c r="N52" i="11" s="1"/>
  <c r="N53" i="11" s="1"/>
  <c r="N54" i="11" s="1"/>
  <c r="N55" i="11" s="1"/>
  <c r="N56" i="11" s="1"/>
  <c r="N57" i="11" s="1"/>
  <c r="N58" i="11" s="1"/>
  <c r="N59" i="11" s="1"/>
  <c r="N60" i="11" s="1"/>
  <c r="N61" i="11" s="1"/>
  <c r="N62" i="11" s="1"/>
  <c r="N63" i="11" s="1"/>
  <c r="N64" i="11" s="1"/>
  <c r="N65" i="11" s="1"/>
  <c r="N66" i="11" s="1"/>
  <c r="N67" i="11" s="1"/>
  <c r="N68" i="11" s="1"/>
  <c r="N69" i="11" s="1"/>
  <c r="N70" i="11" s="1"/>
  <c r="N71" i="11" s="1"/>
  <c r="N72" i="11" s="1"/>
  <c r="N73" i="11" s="1"/>
  <c r="N74" i="11" s="1"/>
  <c r="N75" i="11" s="1"/>
  <c r="N76" i="11" s="1"/>
  <c r="N77" i="11" s="1"/>
  <c r="N78" i="11" s="1"/>
  <c r="N79" i="11" s="1"/>
  <c r="N80" i="11" s="1"/>
  <c r="N81" i="11" s="1"/>
  <c r="N82" i="11" s="1"/>
  <c r="N83" i="11" s="1"/>
  <c r="N84" i="11" s="1"/>
  <c r="N85" i="11" s="1"/>
  <c r="N86" i="11" s="1"/>
  <c r="N87" i="11" s="1"/>
  <c r="N88" i="11" s="1"/>
  <c r="N89" i="11" s="1"/>
  <c r="N90" i="11" s="1"/>
  <c r="N91" i="11" s="1"/>
  <c r="N92" i="11" s="1"/>
  <c r="N93" i="11" s="1"/>
  <c r="N94" i="11" s="1"/>
  <c r="N95" i="11" s="1"/>
  <c r="N96" i="11" s="1"/>
  <c r="N97" i="11" s="1"/>
  <c r="N98" i="11" s="1"/>
  <c r="N99" i="11" s="1"/>
  <c r="B90" i="7"/>
  <c r="E90" i="7"/>
  <c r="D89" i="7"/>
  <c r="C89" i="7"/>
  <c r="D86" i="7"/>
  <c r="E87" i="7"/>
  <c r="D87" i="7"/>
  <c r="E88" i="7"/>
  <c r="D88" i="7"/>
  <c r="E89" i="7"/>
  <c r="D90" i="7"/>
  <c r="E91" i="7"/>
  <c r="D91" i="7"/>
  <c r="E92" i="7"/>
  <c r="D92" i="7"/>
  <c r="E93" i="7"/>
  <c r="D93" i="7"/>
  <c r="E94" i="7"/>
  <c r="D94" i="7"/>
  <c r="E95" i="7"/>
  <c r="D95" i="7"/>
  <c r="E96" i="7"/>
  <c r="D96" i="7"/>
  <c r="E97" i="7"/>
  <c r="D97" i="7"/>
  <c r="E98" i="7"/>
  <c r="D98" i="7"/>
  <c r="E99" i="7"/>
  <c r="D99" i="7"/>
  <c r="E100" i="7"/>
  <c r="D100" i="7"/>
  <c r="E101" i="7"/>
  <c r="D101" i="7"/>
  <c r="E102" i="7"/>
  <c r="D102" i="7"/>
  <c r="E103" i="7"/>
  <c r="D103" i="7"/>
  <c r="E104" i="7"/>
  <c r="D104" i="7"/>
  <c r="E105" i="7"/>
  <c r="D105" i="7"/>
  <c r="E106" i="7"/>
  <c r="D106" i="7"/>
  <c r="E107" i="7"/>
  <c r="E86" i="7"/>
  <c r="D85" i="7"/>
  <c r="C86" i="7"/>
  <c r="C87" i="7"/>
  <c r="C88" i="7"/>
  <c r="C90" i="7"/>
  <c r="C91" i="7"/>
  <c r="C92" i="7"/>
  <c r="C93" i="7"/>
  <c r="C94" i="7"/>
  <c r="C95" i="7"/>
  <c r="C96" i="7"/>
  <c r="C97" i="7"/>
  <c r="C98" i="7"/>
  <c r="C99" i="7"/>
  <c r="C100" i="7"/>
  <c r="C101" i="7"/>
  <c r="C102" i="7"/>
  <c r="C103" i="7"/>
  <c r="C104" i="7"/>
  <c r="C105" i="7"/>
  <c r="C106" i="7"/>
  <c r="C85" i="7"/>
  <c r="B87" i="7"/>
  <c r="B88" i="7"/>
  <c r="B89" i="7"/>
  <c r="B91" i="7"/>
  <c r="B92" i="7"/>
  <c r="B93" i="7"/>
  <c r="B94" i="7"/>
  <c r="B95" i="7"/>
  <c r="B96" i="7"/>
  <c r="B97" i="7"/>
  <c r="B98" i="7"/>
  <c r="B99" i="7"/>
  <c r="B100" i="7"/>
  <c r="B101" i="7"/>
  <c r="B102" i="7"/>
  <c r="B103" i="7"/>
  <c r="B104" i="7"/>
  <c r="B105" i="7"/>
  <c r="B106" i="7"/>
  <c r="B107" i="7"/>
  <c r="B86" i="7"/>
  <c r="K41" i="9"/>
  <c r="J41" i="9"/>
  <c r="I41" i="9"/>
  <c r="H41" i="9"/>
  <c r="H27" i="13"/>
  <c r="H23" i="13"/>
  <c r="N7" i="9"/>
  <c r="N8" i="9" s="1"/>
  <c r="N9" i="9" s="1"/>
  <c r="N10" i="9" s="1"/>
  <c r="N11" i="9" s="1"/>
  <c r="N12" i="9" s="1"/>
  <c r="N13" i="9" s="1"/>
  <c r="N14" i="9" s="1"/>
  <c r="N15" i="9" s="1"/>
  <c r="N16" i="9" s="1"/>
  <c r="N17" i="9" s="1"/>
  <c r="N18" i="9" s="1"/>
  <c r="N19" i="9" s="1"/>
  <c r="N20" i="9" s="1"/>
  <c r="M7" i="9"/>
  <c r="K100" i="6"/>
  <c r="J100" i="6"/>
  <c r="I100" i="6"/>
  <c r="H100" i="6"/>
  <c r="G107" i="7"/>
  <c r="F106" i="7"/>
  <c r="G105" i="7"/>
  <c r="F105" i="7"/>
  <c r="F104" i="7"/>
  <c r="G103" i="7"/>
  <c r="F103" i="7"/>
  <c r="G102" i="7"/>
  <c r="G101" i="7"/>
  <c r="F101" i="7"/>
  <c r="G99" i="7"/>
  <c r="F96" i="7"/>
  <c r="G97" i="7"/>
  <c r="G95" i="7"/>
  <c r="F94" i="7"/>
  <c r="G91" i="7"/>
  <c r="F91" i="7"/>
  <c r="G90" i="7"/>
  <c r="F90" i="7"/>
  <c r="G89" i="7"/>
  <c r="F89" i="7"/>
  <c r="G88" i="7"/>
  <c r="F88" i="7"/>
  <c r="G87" i="7"/>
  <c r="F87" i="7"/>
  <c r="N7" i="6"/>
  <c r="N8" i="6" s="1"/>
  <c r="N9" i="6" s="1"/>
  <c r="N10" i="6" s="1"/>
  <c r="N11" i="6" s="1"/>
  <c r="N12" i="6" s="1"/>
  <c r="N13" i="6" s="1"/>
  <c r="N14" i="6" s="1"/>
  <c r="N15" i="6" s="1"/>
  <c r="N16" i="6" s="1"/>
  <c r="N17" i="6" s="1"/>
  <c r="N18" i="6" s="1"/>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M7" i="6"/>
  <c r="G100" i="7" s="1"/>
  <c r="I23" i="15"/>
  <c r="G98" i="7"/>
  <c r="L7" i="6"/>
  <c r="F86" i="7" s="1"/>
  <c r="F93" i="7"/>
  <c r="F107" i="7"/>
  <c r="F99" i="7"/>
  <c r="F102" i="7"/>
  <c r="G96" i="7"/>
  <c r="G93" i="7"/>
  <c r="G106" i="7"/>
  <c r="G104" i="7"/>
  <c r="F97" i="7"/>
  <c r="F95" i="7"/>
  <c r="G92" i="7"/>
  <c r="G94" i="7"/>
  <c r="H23" i="15"/>
  <c r="H22" i="13" l="1"/>
  <c r="I28" i="13"/>
  <c r="C40" i="13"/>
  <c r="F98" i="7"/>
  <c r="H28" i="15"/>
  <c r="C40" i="12"/>
  <c r="G86" i="7"/>
  <c r="G108" i="7" s="1"/>
  <c r="H22" i="15"/>
  <c r="F92" i="7"/>
  <c r="C40" i="15"/>
  <c r="H28" i="13"/>
  <c r="L100" i="11"/>
  <c r="M100" i="11"/>
  <c r="E37" i="12"/>
  <c r="E15" i="12" s="1"/>
  <c r="D15" i="12" s="1"/>
  <c r="L100" i="6"/>
  <c r="I22" i="13"/>
  <c r="L41" i="9"/>
  <c r="M41" i="9"/>
  <c r="I37" i="12"/>
  <c r="G37" i="12"/>
  <c r="D37" i="12"/>
  <c r="F37" i="12"/>
  <c r="H37" i="12"/>
  <c r="F38" i="13"/>
  <c r="H12" i="13"/>
  <c r="G38" i="13"/>
  <c r="K10" i="13" s="1"/>
  <c r="G38" i="15"/>
  <c r="K10" i="15" s="1"/>
  <c r="D107" i="7"/>
  <c r="H12" i="15"/>
  <c r="H30" i="15"/>
  <c r="F100" i="7"/>
  <c r="M100" i="6"/>
  <c r="I30" i="15"/>
  <c r="I38" i="15" s="1"/>
  <c r="C107" i="7"/>
  <c r="E38" i="15"/>
  <c r="E16" i="15" s="1"/>
  <c r="D16" i="15" s="1"/>
  <c r="D17" i="15" s="1"/>
  <c r="E108" i="7"/>
  <c r="F38" i="15"/>
  <c r="D10" i="12"/>
  <c r="D38" i="15"/>
  <c r="B108" i="7"/>
  <c r="D25" i="13"/>
  <c r="D38" i="13" s="1"/>
  <c r="E38" i="13"/>
  <c r="E16" i="13" s="1"/>
  <c r="H38" i="13" l="1"/>
  <c r="F108" i="7"/>
  <c r="H38" i="15"/>
  <c r="D40" i="15"/>
  <c r="I38" i="13"/>
  <c r="E16" i="12"/>
  <c r="E40" i="12" s="1"/>
  <c r="H108" i="7"/>
  <c r="E17" i="15"/>
  <c r="E40" i="15" s="1"/>
  <c r="E17" i="13"/>
  <c r="E40" i="13" s="1"/>
  <c r="D16" i="13"/>
  <c r="D17" i="13" s="1"/>
  <c r="D40" i="13" s="1"/>
  <c r="D16" i="12"/>
  <c r="D40"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8" authorId="0" shapeId="0" xr:uid="{00000000-0006-0000-0000-000001000000}">
      <text>
        <r>
          <rPr>
            <b/>
            <sz val="9"/>
            <color indexed="81"/>
            <rFont val="ＭＳ Ｐゴシック"/>
            <family val="3"/>
            <charset val="128"/>
          </rPr>
          <t>・既定予算額欄には、交付決定（変更交付決定）時の収入予算額を入力してください。</t>
        </r>
      </text>
    </comment>
    <comment ref="E10" authorId="0" shapeId="0" xr:uid="{00000000-0006-0000-0000-000002000000}">
      <text>
        <r>
          <rPr>
            <b/>
            <sz val="9"/>
            <color indexed="81"/>
            <rFont val="ＭＳ Ｐゴシック"/>
            <family val="3"/>
            <charset val="128"/>
          </rPr>
          <t>・くじ助成金収入額の決算額欄が、「助成対象経費 うち限度額（B）」の
  合計額×助成割合、を超える場合は、紫色に変わります。
→紫色に変わらないよう、収支簿シート上で、くじ助成金収入の額【くじ
　助成金（精算払）】を削減してください。
・くじ助成金収入額の決算額欄が、既定予算額を超える場合は、水色
　に変わります。
→水色に変わらないよう、収支簿シート上で、くじ助成金収入の額を削
　減してください。</t>
        </r>
      </text>
    </comment>
    <comment ref="C11" authorId="0" shapeId="0" xr:uid="{00000000-0006-0000-0000-000004000000}">
      <text>
        <r>
          <rPr>
            <b/>
            <sz val="9"/>
            <color indexed="81"/>
            <rFont val="MS P ゴシック"/>
            <family val="3"/>
            <charset val="128"/>
          </rPr>
          <t>既定予算額が0円であった科目は空欄ではなく“0”と入力してください</t>
        </r>
      </text>
    </comment>
    <comment ref="H12" authorId="0" shapeId="0" xr:uid="{00000000-0006-0000-0000-000005000000}">
      <text>
        <r>
          <rPr>
            <b/>
            <sz val="9"/>
            <color indexed="81"/>
            <rFont val="ＭＳ Ｐゴシック"/>
            <family val="3"/>
            <charset val="128"/>
          </rPr>
          <t>・精算払額がマイナス（△）と
　なり、他事業で精算払額が
　ある場合は相殺となります。
  相殺後の金額もマイナスに
　なる場合は返還が発生します。</t>
        </r>
      </text>
    </comment>
    <comment ref="E16" authorId="0" shapeId="0" xr:uid="{00000000-0006-0000-0000-000006000000}">
      <text>
        <r>
          <rPr>
            <b/>
            <sz val="9"/>
            <color indexed="81"/>
            <rFont val="ＭＳ Ｐゴシック"/>
            <family val="3"/>
            <charset val="128"/>
          </rPr>
          <t>・（収入）決算額欄の合計額が、（支出）決算額欄の合計額を上回った場
　合、自己負担金の決算額欄がマイナスの値になり、赤色に変わります。
→赤色に変わらないよう、収入総額と支出総額の差額（1,000円未満切
　上げ）を、収支簿シート上のくじ助成金収入の額から削減してください。
　（※数式が入力されているため、（収入）決算額欄には直接入力しないよう
　　にしてください。）</t>
        </r>
      </text>
    </comment>
    <comment ref="C20" authorId="0" shapeId="0" xr:uid="{00000000-0006-0000-0000-000007000000}">
      <text>
        <r>
          <rPr>
            <b/>
            <sz val="9"/>
            <color indexed="81"/>
            <rFont val="ＭＳ Ｐゴシック"/>
            <family val="3"/>
            <charset val="128"/>
          </rPr>
          <t>・既定予算額欄には、交付決定（変更交付決定）時の支出予算額を入力してください。</t>
        </r>
      </text>
    </comment>
    <comment ref="G28" authorId="0" shapeId="0" xr:uid="{00000000-0006-0000-0000-000009000000}">
      <text>
        <r>
          <rPr>
            <b/>
            <sz val="9"/>
            <color indexed="81"/>
            <rFont val="ＭＳ Ｐゴシック"/>
            <family val="3"/>
            <charset val="128"/>
          </rPr>
          <t xml:space="preserve">スポーツ用具費の「助成対象経費 うち限度額（B）」は、「助成対象経費 対象経費（A）」の合計額の30%を超える金額を計上した場合、文字が赤色及びセルが黄色で表示されます。
この場合、限度額を超過した金額の計上となりますので、収支簿シート上で、「助成対象経費 対象経費（A）」の合計額に30%を乗じて得た金額（小数点以下切捨て）」とスポーツ用具費の「助成対象経費 うち限度額（B）」の差額を、スポーツ用具費の「うち限度額」の金額から差し引いてください。（収支簿の最後の計上の次の行で「収支科目」をスポーツ用具費、「うち限度額」をマイナス差額、と入力してください。収支簿記載例シート（収支簿No.14）を参照。）
</t>
        </r>
      </text>
    </comment>
    <comment ref="C29" authorId="0" shapeId="0" xr:uid="{BBCC3BB4-BA80-4C7A-BEC3-D6EC6359FB16}">
      <text>
        <r>
          <rPr>
            <b/>
            <sz val="9"/>
            <color indexed="81"/>
            <rFont val="MS P ゴシック"/>
            <family val="3"/>
            <charset val="128"/>
          </rPr>
          <t>既定予算額が0円であった科目は空欄ではなく“0”と入力してください。</t>
        </r>
      </text>
    </comment>
    <comment ref="F38" authorId="0" shapeId="0" xr:uid="{00000000-0006-0000-0000-00000C000000}">
      <text>
        <r>
          <rPr>
            <b/>
            <sz val="9"/>
            <color indexed="81"/>
            <rFont val="ＭＳ Ｐゴシック"/>
            <family val="3"/>
            <charset val="128"/>
          </rPr>
          <t>「スポーツ教室、スポーツ大会等の開催」で750千円を下回った場合 及び 「スポーツ指導者の養成・活用」「スポーツ情報の提供」「総合型地域スポーツクラブ創設支援」「総合型地域スポーツクラブ創設」「総合型地域スポーツクラブ自立支援」「新規会員獲得事業」で400千円を下回った場合はセルが赤色に変わります。
→赤色に変わった場合は助成対象事業の要件を満たさないことになりますので、事前にJSCまでご連絡ください。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 authorId="0" shapeId="0" xr:uid="{00000000-0006-0000-0100-000001000000}">
      <text>
        <r>
          <rPr>
            <b/>
            <sz val="9"/>
            <color indexed="81"/>
            <rFont val="ＭＳ Ｐゴシック"/>
            <family val="3"/>
            <charset val="128"/>
          </rPr>
          <t>団体名の途中でスペースを入力しないこと。
（正）公益財団法人○○協会
（誤）公益財団法人＿○○協会</t>
        </r>
      </text>
    </comment>
    <comment ref="L2" authorId="0" shapeId="0" xr:uid="{00000000-0006-0000-0100-000002000000}">
      <text>
        <r>
          <rPr>
            <b/>
            <sz val="9"/>
            <color indexed="81"/>
            <rFont val="ＭＳ Ｐゴシック"/>
            <family val="3"/>
            <charset val="128"/>
          </rPr>
          <t>事業名には、交付決定通知書に記載されている事業名を記入すること。</t>
        </r>
      </text>
    </comment>
  </commentList>
</comments>
</file>

<file path=xl/sharedStrings.xml><?xml version="1.0" encoding="utf-8"?>
<sst xmlns="http://schemas.openxmlformats.org/spreadsheetml/2006/main" count="666" uniqueCount="326">
  <si>
    <t>団体名</t>
    <rPh sb="0" eb="2">
      <t>ダンタイ</t>
    </rPh>
    <rPh sb="2" eb="3">
      <t>メイ</t>
    </rPh>
    <phoneticPr fontId="1"/>
  </si>
  <si>
    <t>（収入）</t>
    <rPh sb="1" eb="3">
      <t>シュウニュウ</t>
    </rPh>
    <phoneticPr fontId="1"/>
  </si>
  <si>
    <t>(単位：円)</t>
    <rPh sb="1" eb="3">
      <t>タンイ</t>
    </rPh>
    <rPh sb="4" eb="5">
      <t>エン</t>
    </rPh>
    <phoneticPr fontId="1"/>
  </si>
  <si>
    <t>科目</t>
    <rPh sb="0" eb="2">
      <t>カモク</t>
    </rPh>
    <phoneticPr fontId="1"/>
  </si>
  <si>
    <t>合計</t>
    <rPh sb="0" eb="2">
      <t>ゴウケイ</t>
    </rPh>
    <phoneticPr fontId="1"/>
  </si>
  <si>
    <t>（支出）</t>
    <rPh sb="1" eb="3">
      <t>シシュツ</t>
    </rPh>
    <phoneticPr fontId="1"/>
  </si>
  <si>
    <t>助　　成　　対　　象　　経　　費</t>
    <rPh sb="0" eb="1">
      <t>ジョ</t>
    </rPh>
    <rPh sb="3" eb="4">
      <t>ナル</t>
    </rPh>
    <rPh sb="6" eb="7">
      <t>ツイ</t>
    </rPh>
    <rPh sb="9" eb="10">
      <t>ゾウ</t>
    </rPh>
    <rPh sb="12" eb="13">
      <t>ケイ</t>
    </rPh>
    <rPh sb="15" eb="16">
      <t>ヒ</t>
    </rPh>
    <phoneticPr fontId="1"/>
  </si>
  <si>
    <t>諸謝金</t>
    <rPh sb="0" eb="1">
      <t>ショ</t>
    </rPh>
    <rPh sb="1" eb="3">
      <t>シャキン</t>
    </rPh>
    <phoneticPr fontId="1"/>
  </si>
  <si>
    <t>旅費</t>
    <rPh sb="0" eb="2">
      <t>リョヒ</t>
    </rPh>
    <phoneticPr fontId="1"/>
  </si>
  <si>
    <t>渡航費</t>
    <rPh sb="0" eb="3">
      <t>トコウヒ</t>
    </rPh>
    <phoneticPr fontId="1"/>
  </si>
  <si>
    <t>滞在費</t>
    <rPh sb="0" eb="3">
      <t>タイザイヒ</t>
    </rPh>
    <phoneticPr fontId="1"/>
  </si>
  <si>
    <t>借料及び損料</t>
    <rPh sb="0" eb="2">
      <t>シャクリョウ</t>
    </rPh>
    <rPh sb="2" eb="3">
      <t>オヨ</t>
    </rPh>
    <rPh sb="4" eb="6">
      <t>ソンリョウ</t>
    </rPh>
    <phoneticPr fontId="1"/>
  </si>
  <si>
    <t>消耗品費</t>
    <rPh sb="0" eb="2">
      <t>ショウモウ</t>
    </rPh>
    <rPh sb="2" eb="3">
      <t>ヒン</t>
    </rPh>
    <rPh sb="3" eb="4">
      <t>ヒ</t>
    </rPh>
    <phoneticPr fontId="1"/>
  </si>
  <si>
    <t>スポーツ用具費</t>
    <rPh sb="4" eb="6">
      <t>ヨウグ</t>
    </rPh>
    <rPh sb="6" eb="7">
      <t>ヒ</t>
    </rPh>
    <phoneticPr fontId="1"/>
  </si>
  <si>
    <t>備品費</t>
    <rPh sb="0" eb="2">
      <t>ビヒン</t>
    </rPh>
    <rPh sb="2" eb="3">
      <t>ヒ</t>
    </rPh>
    <phoneticPr fontId="1"/>
  </si>
  <si>
    <t>印刷製本費</t>
    <rPh sb="0" eb="2">
      <t>インサツ</t>
    </rPh>
    <rPh sb="2" eb="4">
      <t>セイホン</t>
    </rPh>
    <rPh sb="4" eb="5">
      <t>ヒ</t>
    </rPh>
    <phoneticPr fontId="1"/>
  </si>
  <si>
    <t>通信運搬費</t>
    <rPh sb="0" eb="2">
      <t>ツウシン</t>
    </rPh>
    <rPh sb="2" eb="4">
      <t>ウンパン</t>
    </rPh>
    <rPh sb="4" eb="5">
      <t>ヒ</t>
    </rPh>
    <phoneticPr fontId="1"/>
  </si>
  <si>
    <t>委託費</t>
    <rPh sb="0" eb="2">
      <t>イタク</t>
    </rPh>
    <rPh sb="2" eb="3">
      <t>ヒ</t>
    </rPh>
    <phoneticPr fontId="1"/>
  </si>
  <si>
    <t>賃金</t>
    <rPh sb="0" eb="2">
      <t>チンギン</t>
    </rPh>
    <phoneticPr fontId="1"/>
  </si>
  <si>
    <t>会議費</t>
    <rPh sb="0" eb="3">
      <t>カイギヒ</t>
    </rPh>
    <phoneticPr fontId="1"/>
  </si>
  <si>
    <t>雑役務費</t>
    <rPh sb="0" eb="2">
      <t>ザツエキ</t>
    </rPh>
    <rPh sb="2" eb="3">
      <t>ム</t>
    </rPh>
    <rPh sb="3" eb="4">
      <t>ヒ</t>
    </rPh>
    <phoneticPr fontId="1"/>
  </si>
  <si>
    <t>自己負担金</t>
    <phoneticPr fontId="1"/>
  </si>
  <si>
    <t>既定予算額</t>
    <rPh sb="0" eb="2">
      <t>キテイ</t>
    </rPh>
    <rPh sb="2" eb="5">
      <t>ヨサンガク</t>
    </rPh>
    <phoneticPr fontId="1"/>
  </si>
  <si>
    <t>計</t>
    <rPh sb="0" eb="1">
      <t>ケイ</t>
    </rPh>
    <phoneticPr fontId="1"/>
  </si>
  <si>
    <t>総合型地域スポーツクラブマネジャー設置支援</t>
  </si>
  <si>
    <t>総合型地域スポーツクラブマネジャー設置</t>
  </si>
  <si>
    <t>国民体育大会冬季大会の競技会開催支援</t>
  </si>
  <si>
    <t>マイクロバスの設置</t>
  </si>
  <si>
    <t>ドーピング分析機器等整備</t>
  </si>
  <si>
    <t>ドーピング検査</t>
  </si>
  <si>
    <t>ドーピング防止情報提供</t>
  </si>
  <si>
    <t>スポーツ仲裁等</t>
  </si>
  <si>
    <t>在外研修</t>
  </si>
  <si>
    <t>国際交流推進スタッフ育成</t>
  </si>
  <si>
    <t>スポーツ団体ガバナンス強化</t>
  </si>
  <si>
    <t>国際スポーツ会議開催</t>
  </si>
  <si>
    <t>補助金・交付金</t>
    <rPh sb="0" eb="3">
      <t>ホジョキン</t>
    </rPh>
    <rPh sb="4" eb="7">
      <t>コウフキン</t>
    </rPh>
    <phoneticPr fontId="1"/>
  </si>
  <si>
    <t>団体名</t>
    <rPh sb="0" eb="2">
      <t>ダンタイ</t>
    </rPh>
    <rPh sb="2" eb="3">
      <t>メイ</t>
    </rPh>
    <phoneticPr fontId="4"/>
  </si>
  <si>
    <t>助成区分</t>
    <rPh sb="0" eb="2">
      <t>ジョセイ</t>
    </rPh>
    <rPh sb="2" eb="4">
      <t>クブン</t>
    </rPh>
    <phoneticPr fontId="4"/>
  </si>
  <si>
    <t>事業名</t>
    <rPh sb="0" eb="2">
      <t>ジギョウ</t>
    </rPh>
    <rPh sb="2" eb="3">
      <t>メイ</t>
    </rPh>
    <phoneticPr fontId="4"/>
  </si>
  <si>
    <t>NO.</t>
    <phoneticPr fontId="4"/>
  </si>
  <si>
    <t>入出金日付</t>
    <rPh sb="0" eb="3">
      <t>ニュウシュツキン</t>
    </rPh>
    <rPh sb="3" eb="5">
      <t>ヒヅケ</t>
    </rPh>
    <phoneticPr fontId="4"/>
  </si>
  <si>
    <t>取引先</t>
    <rPh sb="0" eb="3">
      <t>トリヒキサキ</t>
    </rPh>
    <phoneticPr fontId="4"/>
  </si>
  <si>
    <t>内容</t>
    <rPh sb="0" eb="2">
      <t>ナイヨウ</t>
    </rPh>
    <phoneticPr fontId="4"/>
  </si>
  <si>
    <t>収支科目</t>
    <rPh sb="0" eb="2">
      <t>シュウシ</t>
    </rPh>
    <rPh sb="2" eb="4">
      <t>カモク</t>
    </rPh>
    <phoneticPr fontId="4"/>
  </si>
  <si>
    <t>種別</t>
    <rPh sb="0" eb="2">
      <t>シュベツ</t>
    </rPh>
    <phoneticPr fontId="4"/>
  </si>
  <si>
    <t>収入額</t>
    <rPh sb="0" eb="3">
      <t>シュウニュウガク</t>
    </rPh>
    <phoneticPr fontId="4"/>
  </si>
  <si>
    <t>支出額</t>
    <rPh sb="0" eb="3">
      <t>シシュツガク</t>
    </rPh>
    <phoneticPr fontId="4"/>
  </si>
  <si>
    <t>差引残高</t>
    <rPh sb="0" eb="2">
      <t>サシヒキ</t>
    </rPh>
    <rPh sb="2" eb="4">
      <t>ザンダカ</t>
    </rPh>
    <phoneticPr fontId="4"/>
  </si>
  <si>
    <t>対象経費</t>
    <rPh sb="0" eb="2">
      <t>タイショウ</t>
    </rPh>
    <rPh sb="2" eb="4">
      <t>ケイヒ</t>
    </rPh>
    <phoneticPr fontId="4"/>
  </si>
  <si>
    <t>うち限度額</t>
    <rPh sb="2" eb="5">
      <t>ゲンドガク</t>
    </rPh>
    <phoneticPr fontId="4"/>
  </si>
  <si>
    <t>限度額との差</t>
    <rPh sb="0" eb="3">
      <t>ゲンドガク</t>
    </rPh>
    <rPh sb="5" eb="6">
      <t>サ</t>
    </rPh>
    <phoneticPr fontId="4"/>
  </si>
  <si>
    <t>対象外経費</t>
    <rPh sb="0" eb="3">
      <t>タイショウガイ</t>
    </rPh>
    <rPh sb="3" eb="5">
      <t>ケイヒ</t>
    </rPh>
    <phoneticPr fontId="4"/>
  </si>
  <si>
    <t>助成区分</t>
    <rPh sb="0" eb="2">
      <t>ジョセイ</t>
    </rPh>
    <rPh sb="2" eb="4">
      <t>クブン</t>
    </rPh>
    <phoneticPr fontId="1"/>
  </si>
  <si>
    <t>助成事業名</t>
    <rPh sb="0" eb="2">
      <t>ジョセイ</t>
    </rPh>
    <rPh sb="2" eb="4">
      <t>ジギョウ</t>
    </rPh>
    <rPh sb="4" eb="5">
      <t>メイ</t>
    </rPh>
    <phoneticPr fontId="1"/>
  </si>
  <si>
    <t>助成事業細目名</t>
    <rPh sb="0" eb="2">
      <t>ジョセイ</t>
    </rPh>
    <rPh sb="2" eb="4">
      <t>ジギョウ</t>
    </rPh>
    <rPh sb="4" eb="6">
      <t>サイモク</t>
    </rPh>
    <rPh sb="6" eb="7">
      <t>メイ</t>
    </rPh>
    <phoneticPr fontId="1"/>
  </si>
  <si>
    <t>経理区分</t>
    <rPh sb="0" eb="2">
      <t>ケイリ</t>
    </rPh>
    <rPh sb="2" eb="4">
      <t>クブン</t>
    </rPh>
    <phoneticPr fontId="4"/>
  </si>
  <si>
    <t>内訳</t>
    <rPh sb="0" eb="2">
      <t>ウチワケ</t>
    </rPh>
    <phoneticPr fontId="4"/>
  </si>
  <si>
    <t>種別</t>
    <rPh sb="0" eb="2">
      <t>シュベツ</t>
    </rPh>
    <phoneticPr fontId="4"/>
  </si>
  <si>
    <t>助成金収入</t>
    <rPh sb="0" eb="3">
      <t>ジョセイキン</t>
    </rPh>
    <rPh sb="3" eb="5">
      <t>シュウニュウ</t>
    </rPh>
    <phoneticPr fontId="4"/>
  </si>
  <si>
    <t>振込</t>
    <rPh sb="0" eb="2">
      <t>フリコミ</t>
    </rPh>
    <phoneticPr fontId="4"/>
  </si>
  <si>
    <t>地域スポーツ施設整備助成</t>
    <rPh sb="0" eb="2">
      <t>チイキ</t>
    </rPh>
    <rPh sb="6" eb="8">
      <t>シセツ</t>
    </rPh>
    <rPh sb="8" eb="10">
      <t>セイビ</t>
    </rPh>
    <rPh sb="10" eb="12">
      <t>ジョセイ</t>
    </rPh>
    <phoneticPr fontId="1"/>
  </si>
  <si>
    <t>協賛金収入</t>
    <rPh sb="0" eb="3">
      <t>キョウサンキン</t>
    </rPh>
    <rPh sb="3" eb="5">
      <t>シュウニュウ</t>
    </rPh>
    <phoneticPr fontId="4"/>
  </si>
  <si>
    <t>現金</t>
    <rPh sb="0" eb="2">
      <t>ゲンキン</t>
    </rPh>
    <phoneticPr fontId="4"/>
  </si>
  <si>
    <t>総合型地域スポーツクラブ活動助成</t>
    <rPh sb="14" eb="16">
      <t>ジョセイ</t>
    </rPh>
    <phoneticPr fontId="1"/>
  </si>
  <si>
    <t>入場料収入</t>
    <rPh sb="0" eb="3">
      <t>ニュウジョウリョウ</t>
    </rPh>
    <rPh sb="3" eb="5">
      <t>シュウニュウ</t>
    </rPh>
    <phoneticPr fontId="4"/>
  </si>
  <si>
    <t>未払金</t>
    <rPh sb="0" eb="2">
      <t>ミハラ</t>
    </rPh>
    <rPh sb="2" eb="3">
      <t>キン</t>
    </rPh>
    <phoneticPr fontId="4"/>
  </si>
  <si>
    <t>地方公共団体スポーツ活動助成</t>
    <rPh sb="0" eb="2">
      <t>チホウ</t>
    </rPh>
    <rPh sb="2" eb="4">
      <t>コウキョウ</t>
    </rPh>
    <rPh sb="4" eb="6">
      <t>ダンタイ</t>
    </rPh>
    <rPh sb="10" eb="12">
      <t>カツドウ</t>
    </rPh>
    <rPh sb="12" eb="14">
      <t>ジョセイ</t>
    </rPh>
    <phoneticPr fontId="1"/>
  </si>
  <si>
    <t>参加料収入</t>
    <rPh sb="0" eb="3">
      <t>サンカリョウ</t>
    </rPh>
    <rPh sb="3" eb="5">
      <t>シュウニュウ</t>
    </rPh>
    <phoneticPr fontId="4"/>
  </si>
  <si>
    <t>未収金</t>
    <rPh sb="0" eb="2">
      <t>ミシュウ</t>
    </rPh>
    <rPh sb="2" eb="3">
      <t>キン</t>
    </rPh>
    <phoneticPr fontId="4"/>
  </si>
  <si>
    <t>その他収入</t>
    <rPh sb="2" eb="3">
      <t>タ</t>
    </rPh>
    <rPh sb="3" eb="5">
      <t>シュウニュウ</t>
    </rPh>
    <phoneticPr fontId="4"/>
  </si>
  <si>
    <t>スポーツ団体スポーツ活動助成</t>
    <rPh sb="4" eb="6">
      <t>ダンタイ</t>
    </rPh>
    <rPh sb="10" eb="12">
      <t>カツドウ</t>
    </rPh>
    <rPh sb="12" eb="14">
      <t>ジョセイ</t>
    </rPh>
    <phoneticPr fontId="1"/>
  </si>
  <si>
    <t>総合型地域スポーツクラブ創設支援事業</t>
  </si>
  <si>
    <t>諸謝金</t>
    <rPh sb="0" eb="1">
      <t>ショ</t>
    </rPh>
    <rPh sb="1" eb="3">
      <t>シャキン</t>
    </rPh>
    <phoneticPr fontId="4"/>
  </si>
  <si>
    <t>国際競技大会開催助成</t>
    <rPh sb="0" eb="2">
      <t>コクサイ</t>
    </rPh>
    <rPh sb="2" eb="4">
      <t>キョウギ</t>
    </rPh>
    <rPh sb="4" eb="6">
      <t>タイカイ</t>
    </rPh>
    <rPh sb="6" eb="8">
      <t>カイサイ</t>
    </rPh>
    <rPh sb="8" eb="10">
      <t>ジョセイ</t>
    </rPh>
    <phoneticPr fontId="1"/>
  </si>
  <si>
    <t>総合型地域スポーツクラブ創設事業</t>
  </si>
  <si>
    <t>旅　費</t>
    <rPh sb="0" eb="1">
      <t>タビ</t>
    </rPh>
    <rPh sb="2" eb="3">
      <t>ヒ</t>
    </rPh>
    <phoneticPr fontId="4"/>
  </si>
  <si>
    <t>総合型地域スポーツクラブ自立支援事業</t>
  </si>
  <si>
    <t>渡航費</t>
    <rPh sb="0" eb="3">
      <t>トコウヒ</t>
    </rPh>
    <phoneticPr fontId="4"/>
  </si>
  <si>
    <t>天然芝維持活動</t>
  </si>
  <si>
    <t>滞在費</t>
    <rPh sb="0" eb="3">
      <t>タイザイヒ</t>
    </rPh>
    <phoneticPr fontId="4"/>
  </si>
  <si>
    <t>総合型地域スポーツクラブマネジャー設置支援事業</t>
  </si>
  <si>
    <t>借料及び損料</t>
    <rPh sb="0" eb="2">
      <t>シャクリョウ</t>
    </rPh>
    <rPh sb="2" eb="3">
      <t>オヨ</t>
    </rPh>
    <rPh sb="4" eb="6">
      <t>ソンリョウ</t>
    </rPh>
    <phoneticPr fontId="4"/>
  </si>
  <si>
    <t>総合型地域スポーツクラブマネジャー設置事業</t>
  </si>
  <si>
    <t>消耗品費</t>
    <rPh sb="0" eb="3">
      <t>ショウモウヒン</t>
    </rPh>
    <rPh sb="3" eb="4">
      <t>ヒ</t>
    </rPh>
    <phoneticPr fontId="4"/>
  </si>
  <si>
    <t>クラブアドバイザー配置事業</t>
    <rPh sb="9" eb="11">
      <t>ハイチ</t>
    </rPh>
    <rPh sb="11" eb="13">
      <t>ジギョウ</t>
    </rPh>
    <phoneticPr fontId="4"/>
  </si>
  <si>
    <t>スポーツ用具費</t>
    <rPh sb="4" eb="6">
      <t>ヨウグ</t>
    </rPh>
    <rPh sb="6" eb="7">
      <t>ヒ</t>
    </rPh>
    <phoneticPr fontId="4"/>
  </si>
  <si>
    <t>地域スポーツ活動推進事業</t>
  </si>
  <si>
    <t>備品費</t>
    <rPh sb="0" eb="3">
      <t>ビヒンヒ</t>
    </rPh>
    <phoneticPr fontId="4"/>
  </si>
  <si>
    <t>印刷製本費</t>
    <rPh sb="0" eb="2">
      <t>インサツ</t>
    </rPh>
    <rPh sb="2" eb="4">
      <t>セイホン</t>
    </rPh>
    <rPh sb="4" eb="5">
      <t>ヒ</t>
    </rPh>
    <phoneticPr fontId="4"/>
  </si>
  <si>
    <t>タレント発掘・一貫指導育成事業</t>
  </si>
  <si>
    <t>通信運搬費</t>
    <rPh sb="0" eb="2">
      <t>ツウシン</t>
    </rPh>
    <rPh sb="2" eb="5">
      <t>ウンパンヒ</t>
    </rPh>
    <phoneticPr fontId="4"/>
  </si>
  <si>
    <t>委託費</t>
    <rPh sb="0" eb="3">
      <t>イタクヒ</t>
    </rPh>
    <phoneticPr fontId="4"/>
  </si>
  <si>
    <t>スポーツ活動推進事業</t>
  </si>
  <si>
    <t>賃　金</t>
    <rPh sb="0" eb="1">
      <t>チン</t>
    </rPh>
    <rPh sb="2" eb="3">
      <t>キン</t>
    </rPh>
    <phoneticPr fontId="4"/>
  </si>
  <si>
    <t>ドーピング検査推進事業</t>
  </si>
  <si>
    <t>会議費</t>
    <rPh sb="0" eb="3">
      <t>カイギヒ</t>
    </rPh>
    <phoneticPr fontId="4"/>
  </si>
  <si>
    <t>スポーツ仲裁等事業</t>
  </si>
  <si>
    <t>クラブアドバイザー配置</t>
    <rPh sb="9" eb="11">
      <t>ハイチ</t>
    </rPh>
    <phoneticPr fontId="4"/>
  </si>
  <si>
    <t>雑役務費</t>
    <rPh sb="0" eb="1">
      <t>ザツ</t>
    </rPh>
    <rPh sb="1" eb="3">
      <t>エキム</t>
    </rPh>
    <rPh sb="3" eb="4">
      <t>ヒ</t>
    </rPh>
    <phoneticPr fontId="4"/>
  </si>
  <si>
    <t>スポーツ指導者海外研修事業</t>
  </si>
  <si>
    <t>組織基盤強化事業</t>
  </si>
  <si>
    <t>その他</t>
    <rPh sb="2" eb="3">
      <t>タ</t>
    </rPh>
    <phoneticPr fontId="4"/>
  </si>
  <si>
    <t>国際スポーツ会議開催事業</t>
  </si>
  <si>
    <t>国際競技大会開催事業</t>
  </si>
  <si>
    <t>国際競技大会開催</t>
    <phoneticPr fontId="4"/>
  </si>
  <si>
    <t>内訳1</t>
    <rPh sb="0" eb="2">
      <t>ウチワケ</t>
    </rPh>
    <phoneticPr fontId="4"/>
  </si>
  <si>
    <t>内訳2</t>
    <rPh sb="0" eb="2">
      <t>ウチワケ</t>
    </rPh>
    <phoneticPr fontId="4"/>
  </si>
  <si>
    <t>内訳3</t>
    <rPh sb="0" eb="2">
      <t>ウチワケ</t>
    </rPh>
    <phoneticPr fontId="4"/>
  </si>
  <si>
    <t>内訳4</t>
    <rPh sb="0" eb="2">
      <t>ウチワケ</t>
    </rPh>
    <phoneticPr fontId="4"/>
  </si>
  <si>
    <t>内訳5</t>
    <rPh sb="0" eb="2">
      <t>ウチワケ</t>
    </rPh>
    <phoneticPr fontId="4"/>
  </si>
  <si>
    <t>内訳6</t>
    <rPh sb="0" eb="2">
      <t>ウチワケ</t>
    </rPh>
    <phoneticPr fontId="4"/>
  </si>
  <si>
    <t>内訳7</t>
    <rPh sb="0" eb="2">
      <t>ウチワケ</t>
    </rPh>
    <phoneticPr fontId="4"/>
  </si>
  <si>
    <t>内訳8</t>
    <rPh sb="0" eb="2">
      <t>ウチワケ</t>
    </rPh>
    <phoneticPr fontId="4"/>
  </si>
  <si>
    <t>内訳9</t>
    <rPh sb="0" eb="2">
      <t>ウチワケ</t>
    </rPh>
    <phoneticPr fontId="4"/>
  </si>
  <si>
    <t>内訳10</t>
    <rPh sb="0" eb="2">
      <t>ウチワケ</t>
    </rPh>
    <phoneticPr fontId="4"/>
  </si>
  <si>
    <t>内訳11</t>
    <rPh sb="0" eb="2">
      <t>ウチワケ</t>
    </rPh>
    <phoneticPr fontId="4"/>
  </si>
  <si>
    <t>内訳12</t>
    <rPh sb="0" eb="2">
      <t>ウチワケ</t>
    </rPh>
    <phoneticPr fontId="4"/>
  </si>
  <si>
    <t>くじ助成金収入</t>
    <rPh sb="2" eb="5">
      <t>ジョセイキン</t>
    </rPh>
    <rPh sb="5" eb="7">
      <t>シュウニュウ</t>
    </rPh>
    <phoneticPr fontId="4"/>
  </si>
  <si>
    <t>くじ助成金(概算払)</t>
    <rPh sb="2" eb="5">
      <t>ジョセイキン</t>
    </rPh>
    <rPh sb="6" eb="8">
      <t>ガイサン</t>
    </rPh>
    <rPh sb="8" eb="9">
      <t>ハラ</t>
    </rPh>
    <phoneticPr fontId="4"/>
  </si>
  <si>
    <t>くじ助成金(精算払)</t>
    <rPh sb="2" eb="5">
      <t>ジョセイキン</t>
    </rPh>
    <rPh sb="6" eb="8">
      <t>セイサン</t>
    </rPh>
    <rPh sb="8" eb="9">
      <t>ハラ</t>
    </rPh>
    <phoneticPr fontId="4"/>
  </si>
  <si>
    <t>広告料</t>
    <rPh sb="0" eb="3">
      <t>コウコクリョウ</t>
    </rPh>
    <phoneticPr fontId="4"/>
  </si>
  <si>
    <t>寄附金</t>
    <rPh sb="0" eb="3">
      <t>キフキン</t>
    </rPh>
    <phoneticPr fontId="4"/>
  </si>
  <si>
    <t>協賛金</t>
    <rPh sb="0" eb="3">
      <t>キョウサンキン</t>
    </rPh>
    <phoneticPr fontId="4"/>
  </si>
  <si>
    <t>その他</t>
    <rPh sb="2" eb="3">
      <t>ホカ</t>
    </rPh>
    <phoneticPr fontId="4"/>
  </si>
  <si>
    <t>入場料</t>
    <rPh sb="0" eb="3">
      <t>ニュウジョウリョウ</t>
    </rPh>
    <phoneticPr fontId="4"/>
  </si>
  <si>
    <t>参加料</t>
    <rPh sb="0" eb="3">
      <t>サンカリョウ</t>
    </rPh>
    <phoneticPr fontId="4"/>
  </si>
  <si>
    <t>クラブ員会費</t>
    <rPh sb="3" eb="4">
      <t>イン</t>
    </rPh>
    <rPh sb="4" eb="6">
      <t>カイヒ</t>
    </rPh>
    <phoneticPr fontId="4"/>
  </si>
  <si>
    <t>自治体補助金等</t>
    <rPh sb="0" eb="3">
      <t>ジチタイ</t>
    </rPh>
    <rPh sb="3" eb="6">
      <t>ホジョキン</t>
    </rPh>
    <rPh sb="6" eb="7">
      <t>トウ</t>
    </rPh>
    <phoneticPr fontId="4"/>
  </si>
  <si>
    <t>その他補助金</t>
    <rPh sb="2" eb="3">
      <t>ホカ</t>
    </rPh>
    <rPh sb="3" eb="6">
      <t>ホジョキン</t>
    </rPh>
    <phoneticPr fontId="4"/>
  </si>
  <si>
    <t>その他助成金</t>
    <rPh sb="2" eb="3">
      <t>タ</t>
    </rPh>
    <rPh sb="3" eb="6">
      <t>ジョセイキン</t>
    </rPh>
    <phoneticPr fontId="4"/>
  </si>
  <si>
    <t>戻入金</t>
    <rPh sb="0" eb="2">
      <t>レイニュウ</t>
    </rPh>
    <rPh sb="2" eb="3">
      <t>キン</t>
    </rPh>
    <phoneticPr fontId="4"/>
  </si>
  <si>
    <t>預金利息</t>
    <rPh sb="0" eb="2">
      <t>ヨキン</t>
    </rPh>
    <rPh sb="2" eb="4">
      <t>リソク</t>
    </rPh>
    <phoneticPr fontId="4"/>
  </si>
  <si>
    <t>指導者謝金</t>
    <rPh sb="0" eb="3">
      <t>シドウシャ</t>
    </rPh>
    <rPh sb="3" eb="5">
      <t>シャキン</t>
    </rPh>
    <phoneticPr fontId="4"/>
  </si>
  <si>
    <t>スタッフ謝金</t>
    <rPh sb="4" eb="6">
      <t>シャキン</t>
    </rPh>
    <phoneticPr fontId="4"/>
  </si>
  <si>
    <t>審判謝金</t>
    <rPh sb="0" eb="2">
      <t>シンパン</t>
    </rPh>
    <rPh sb="2" eb="4">
      <t>シャキン</t>
    </rPh>
    <phoneticPr fontId="4"/>
  </si>
  <si>
    <t>医師・看護師謝金</t>
    <rPh sb="0" eb="2">
      <t>イシ</t>
    </rPh>
    <rPh sb="3" eb="5">
      <t>カンゴ</t>
    </rPh>
    <rPh sb="5" eb="6">
      <t>シ</t>
    </rPh>
    <rPh sb="6" eb="8">
      <t>シャキン</t>
    </rPh>
    <phoneticPr fontId="4"/>
  </si>
  <si>
    <t>会議出席謝金</t>
    <rPh sb="0" eb="2">
      <t>カイギ</t>
    </rPh>
    <rPh sb="2" eb="4">
      <t>シュッセキ</t>
    </rPh>
    <rPh sb="4" eb="6">
      <t>シャキン</t>
    </rPh>
    <phoneticPr fontId="4"/>
  </si>
  <si>
    <t>司会謝金</t>
    <rPh sb="0" eb="2">
      <t>シカイ</t>
    </rPh>
    <rPh sb="2" eb="4">
      <t>シャキン</t>
    </rPh>
    <phoneticPr fontId="4"/>
  </si>
  <si>
    <t>旅費</t>
    <rPh sb="0" eb="1">
      <t>タビ</t>
    </rPh>
    <rPh sb="1" eb="2">
      <t>ヒ</t>
    </rPh>
    <phoneticPr fontId="4"/>
  </si>
  <si>
    <t>交通費</t>
    <rPh sb="0" eb="3">
      <t>コウツウヒ</t>
    </rPh>
    <phoneticPr fontId="4"/>
  </si>
  <si>
    <t>宿泊費</t>
    <rPh sb="0" eb="3">
      <t>シュクハクヒ</t>
    </rPh>
    <phoneticPr fontId="4"/>
  </si>
  <si>
    <t>雑　費</t>
    <rPh sb="0" eb="1">
      <t>ザツ</t>
    </rPh>
    <rPh sb="2" eb="3">
      <t>ヒ</t>
    </rPh>
    <phoneticPr fontId="4"/>
  </si>
  <si>
    <t>日当（旅行雑費）</t>
    <rPh sb="0" eb="2">
      <t>ニットウ</t>
    </rPh>
    <rPh sb="3" eb="5">
      <t>リョコウ</t>
    </rPh>
    <rPh sb="5" eb="7">
      <t>ザッピ</t>
    </rPh>
    <phoneticPr fontId="4"/>
  </si>
  <si>
    <t>会場借料</t>
    <rPh sb="0" eb="2">
      <t>カイジョウ</t>
    </rPh>
    <rPh sb="2" eb="4">
      <t>シャクリョウ</t>
    </rPh>
    <phoneticPr fontId="4"/>
  </si>
  <si>
    <t>付属設備利用料</t>
    <rPh sb="0" eb="2">
      <t>フゾク</t>
    </rPh>
    <rPh sb="2" eb="4">
      <t>セツビ</t>
    </rPh>
    <rPh sb="4" eb="7">
      <t>リヨウリョウ</t>
    </rPh>
    <phoneticPr fontId="4"/>
  </si>
  <si>
    <t>物品リース料</t>
    <rPh sb="0" eb="2">
      <t>ブッピン</t>
    </rPh>
    <rPh sb="5" eb="6">
      <t>リョウ</t>
    </rPh>
    <phoneticPr fontId="4"/>
  </si>
  <si>
    <t>バス・車借料</t>
    <rPh sb="3" eb="4">
      <t>クルマ</t>
    </rPh>
    <rPh sb="4" eb="6">
      <t>シャクリョウ</t>
    </rPh>
    <phoneticPr fontId="4"/>
  </si>
  <si>
    <t>光熱水料金</t>
    <rPh sb="0" eb="2">
      <t>コウネツ</t>
    </rPh>
    <rPh sb="2" eb="3">
      <t>スイ</t>
    </rPh>
    <rPh sb="3" eb="5">
      <t>リョウキン</t>
    </rPh>
    <phoneticPr fontId="4"/>
  </si>
  <si>
    <t>事務用品</t>
    <rPh sb="0" eb="2">
      <t>ジム</t>
    </rPh>
    <rPh sb="2" eb="4">
      <t>ヨウヒン</t>
    </rPh>
    <phoneticPr fontId="4"/>
  </si>
  <si>
    <t>医薬品</t>
    <rPh sb="0" eb="3">
      <t>イヤクヒン</t>
    </rPh>
    <phoneticPr fontId="4"/>
  </si>
  <si>
    <t>当日の弁当・飲料代</t>
    <rPh sb="0" eb="2">
      <t>トウジツ</t>
    </rPh>
    <rPh sb="3" eb="5">
      <t>ベントウ</t>
    </rPh>
    <rPh sb="6" eb="8">
      <t>インリョウ</t>
    </rPh>
    <rPh sb="8" eb="9">
      <t>ダイ</t>
    </rPh>
    <phoneticPr fontId="4"/>
  </si>
  <si>
    <t>参加賞</t>
    <rPh sb="0" eb="2">
      <t>サンカ</t>
    </rPh>
    <rPh sb="2" eb="3">
      <t>ショウ</t>
    </rPh>
    <phoneticPr fontId="4"/>
  </si>
  <si>
    <t>競技用具</t>
    <rPh sb="0" eb="2">
      <t>キョウギ</t>
    </rPh>
    <rPh sb="2" eb="4">
      <t>ヨウグ</t>
    </rPh>
    <phoneticPr fontId="4"/>
  </si>
  <si>
    <t>ﾕﾆﾌｫｰﾑ等被服類</t>
    <rPh sb="6" eb="7">
      <t>トウ</t>
    </rPh>
    <rPh sb="7" eb="9">
      <t>ヒフク</t>
    </rPh>
    <rPh sb="9" eb="10">
      <t>ルイ</t>
    </rPh>
    <phoneticPr fontId="4"/>
  </si>
  <si>
    <t>設営用品</t>
    <rPh sb="0" eb="2">
      <t>セツエイ</t>
    </rPh>
    <rPh sb="2" eb="4">
      <t>ヨウヒン</t>
    </rPh>
    <phoneticPr fontId="4"/>
  </si>
  <si>
    <t>AED･WBGT</t>
    <phoneticPr fontId="4"/>
  </si>
  <si>
    <t>マイクロバス</t>
    <phoneticPr fontId="4"/>
  </si>
  <si>
    <t>ﾄﾞｰﾋﾟﾝｸﾞ検査機器</t>
    <rPh sb="8" eb="10">
      <t>ケンサ</t>
    </rPh>
    <rPh sb="10" eb="12">
      <t>キキ</t>
    </rPh>
    <phoneticPr fontId="4"/>
  </si>
  <si>
    <t>ポスター印刷</t>
    <rPh sb="4" eb="6">
      <t>インサツ</t>
    </rPh>
    <phoneticPr fontId="4"/>
  </si>
  <si>
    <t>プログラム印刷</t>
    <rPh sb="5" eb="7">
      <t>インサツ</t>
    </rPh>
    <phoneticPr fontId="4"/>
  </si>
  <si>
    <t>チラシ印刷</t>
    <rPh sb="3" eb="5">
      <t>インサツ</t>
    </rPh>
    <phoneticPr fontId="4"/>
  </si>
  <si>
    <t>通信費</t>
    <rPh sb="0" eb="3">
      <t>ツウシンヒ</t>
    </rPh>
    <phoneticPr fontId="4"/>
  </si>
  <si>
    <t>郵送費</t>
    <rPh sb="0" eb="3">
      <t>ユウソウヒ</t>
    </rPh>
    <phoneticPr fontId="4"/>
  </si>
  <si>
    <t>荷物運搬料</t>
    <rPh sb="0" eb="2">
      <t>ニモツ</t>
    </rPh>
    <rPh sb="2" eb="4">
      <t>ウンパン</t>
    </rPh>
    <rPh sb="4" eb="5">
      <t>リョウ</t>
    </rPh>
    <phoneticPr fontId="4"/>
  </si>
  <si>
    <t>委託費</t>
    <rPh sb="0" eb="2">
      <t>イタク</t>
    </rPh>
    <rPh sb="2" eb="3">
      <t>ヒ</t>
    </rPh>
    <phoneticPr fontId="4"/>
  </si>
  <si>
    <t>補助金</t>
    <rPh sb="0" eb="3">
      <t>ホジョキン</t>
    </rPh>
    <phoneticPr fontId="4"/>
  </si>
  <si>
    <t>負担金</t>
    <rPh sb="0" eb="3">
      <t>フタンキン</t>
    </rPh>
    <phoneticPr fontId="4"/>
  </si>
  <si>
    <t>助成金</t>
    <rPh sb="0" eb="3">
      <t>ジョセイキン</t>
    </rPh>
    <phoneticPr fontId="4"/>
  </si>
  <si>
    <t>賃金</t>
    <rPh sb="0" eb="1">
      <t>チン</t>
    </rPh>
    <rPh sb="1" eb="2">
      <t>キン</t>
    </rPh>
    <phoneticPr fontId="4"/>
  </si>
  <si>
    <t>ｸﾗﾌﾞﾏﾈｰｼﾞｬｰ(正)賃金</t>
    <rPh sb="12" eb="13">
      <t>セイ</t>
    </rPh>
    <rPh sb="14" eb="16">
      <t>チンギン</t>
    </rPh>
    <phoneticPr fontId="4"/>
  </si>
  <si>
    <t>ｸﾗﾌﾞﾏﾈｰｼﾞｬｰ(副)賃金</t>
    <rPh sb="12" eb="13">
      <t>フク</t>
    </rPh>
    <rPh sb="14" eb="16">
      <t>チンギン</t>
    </rPh>
    <phoneticPr fontId="4"/>
  </si>
  <si>
    <t>会議の弁当・飲料</t>
    <rPh sb="0" eb="2">
      <t>カイギ</t>
    </rPh>
    <rPh sb="3" eb="5">
      <t>ベントウ</t>
    </rPh>
    <rPh sb="6" eb="8">
      <t>インリョウ</t>
    </rPh>
    <phoneticPr fontId="4"/>
  </si>
  <si>
    <t>銀行振込手数料</t>
    <rPh sb="0" eb="2">
      <t>ギンコウ</t>
    </rPh>
    <rPh sb="2" eb="4">
      <t>フリコミ</t>
    </rPh>
    <rPh sb="4" eb="7">
      <t>テスウリョウ</t>
    </rPh>
    <phoneticPr fontId="4"/>
  </si>
  <si>
    <t>警備費</t>
    <rPh sb="0" eb="2">
      <t>ケイビ</t>
    </rPh>
    <rPh sb="2" eb="3">
      <t>ヒ</t>
    </rPh>
    <phoneticPr fontId="4"/>
  </si>
  <si>
    <t>新聞折込料</t>
    <rPh sb="0" eb="2">
      <t>シンブン</t>
    </rPh>
    <rPh sb="2" eb="4">
      <t>オリコミ</t>
    </rPh>
    <rPh sb="4" eb="5">
      <t>リョウ</t>
    </rPh>
    <phoneticPr fontId="4"/>
  </si>
  <si>
    <t>広告宣伝費</t>
    <rPh sb="0" eb="2">
      <t>コウコク</t>
    </rPh>
    <rPh sb="2" eb="4">
      <t>センデン</t>
    </rPh>
    <rPh sb="4" eb="5">
      <t>ヒ</t>
    </rPh>
    <phoneticPr fontId="4"/>
  </si>
  <si>
    <t>看板作成費</t>
    <rPh sb="0" eb="2">
      <t>カンバン</t>
    </rPh>
    <rPh sb="2" eb="4">
      <t>サクセイ</t>
    </rPh>
    <rPh sb="4" eb="5">
      <t>ヒ</t>
    </rPh>
    <phoneticPr fontId="4"/>
  </si>
  <si>
    <t>会場設営費</t>
    <rPh sb="0" eb="2">
      <t>カイジョウ</t>
    </rPh>
    <rPh sb="2" eb="4">
      <t>セツエイ</t>
    </rPh>
    <rPh sb="4" eb="5">
      <t>ヒ</t>
    </rPh>
    <phoneticPr fontId="4"/>
  </si>
  <si>
    <t>チケット販売等</t>
    <rPh sb="4" eb="6">
      <t>ハンバイ</t>
    </rPh>
    <rPh sb="6" eb="7">
      <t>トウ</t>
    </rPh>
    <phoneticPr fontId="4"/>
  </si>
  <si>
    <t>ｳｪﾌﾞｺﾝﾃﾝﾂ作成費</t>
    <rPh sb="9" eb="11">
      <t>サクセイ</t>
    </rPh>
    <rPh sb="11" eb="12">
      <t>ヒ</t>
    </rPh>
    <phoneticPr fontId="4"/>
  </si>
  <si>
    <t>栄養管理費</t>
    <rPh sb="0" eb="2">
      <t>エイヨウ</t>
    </rPh>
    <rPh sb="2" eb="5">
      <t>カンリヒ</t>
    </rPh>
    <phoneticPr fontId="4"/>
  </si>
  <si>
    <t>ﾄﾞｰﾋﾟﾝｸﾞ検査費</t>
    <rPh sb="8" eb="10">
      <t>ケンサ</t>
    </rPh>
    <rPh sb="10" eb="11">
      <t>ヒ</t>
    </rPh>
    <phoneticPr fontId="4"/>
  </si>
  <si>
    <t>ﾒﾀﾞﾙ･ﾄﾛﾌｨｰ等</t>
    <rPh sb="10" eb="11">
      <t>トウ</t>
    </rPh>
    <phoneticPr fontId="4"/>
  </si>
  <si>
    <t>記録計測費</t>
    <rPh sb="0" eb="2">
      <t>キロク</t>
    </rPh>
    <rPh sb="2" eb="4">
      <t>ケイソク</t>
    </rPh>
    <rPh sb="4" eb="5">
      <t>ヒ</t>
    </rPh>
    <phoneticPr fontId="4"/>
  </si>
  <si>
    <t>交付金</t>
    <rPh sb="0" eb="3">
      <t>コウフキン</t>
    </rPh>
    <phoneticPr fontId="4"/>
  </si>
  <si>
    <t>保険料</t>
    <rPh sb="0" eb="3">
      <t>ホケンリョウ</t>
    </rPh>
    <phoneticPr fontId="4"/>
  </si>
  <si>
    <t>参加料</t>
    <rPh sb="0" eb="2">
      <t>サンカ</t>
    </rPh>
    <rPh sb="2" eb="3">
      <t>リョウ</t>
    </rPh>
    <phoneticPr fontId="4"/>
  </si>
  <si>
    <t>大会開催契約料</t>
    <rPh sb="0" eb="2">
      <t>タイカイ</t>
    </rPh>
    <rPh sb="2" eb="4">
      <t>カイサイ</t>
    </rPh>
    <rPh sb="4" eb="7">
      <t>ケイヤクリョウ</t>
    </rPh>
    <phoneticPr fontId="4"/>
  </si>
  <si>
    <t>公認料</t>
    <rPh sb="0" eb="2">
      <t>コウニン</t>
    </rPh>
    <rPh sb="2" eb="3">
      <t>リョウ</t>
    </rPh>
    <phoneticPr fontId="4"/>
  </si>
  <si>
    <t>その他</t>
    <phoneticPr fontId="4"/>
  </si>
  <si>
    <t>経理区分</t>
    <rPh sb="0" eb="2">
      <t>ケイリ</t>
    </rPh>
    <rPh sb="2" eb="4">
      <t>クブン</t>
    </rPh>
    <phoneticPr fontId="4"/>
  </si>
  <si>
    <t>収入額</t>
    <rPh sb="0" eb="2">
      <t>シュウニュウ</t>
    </rPh>
    <rPh sb="2" eb="3">
      <t>ガク</t>
    </rPh>
    <phoneticPr fontId="4"/>
  </si>
  <si>
    <t>支出額</t>
    <rPh sb="0" eb="3">
      <t>シシュツガク</t>
    </rPh>
    <phoneticPr fontId="4"/>
  </si>
  <si>
    <t>対象経費</t>
    <rPh sb="0" eb="2">
      <t>タイショウ</t>
    </rPh>
    <rPh sb="2" eb="4">
      <t>ケイヒ</t>
    </rPh>
    <phoneticPr fontId="4"/>
  </si>
  <si>
    <t>うち限度額</t>
    <rPh sb="2" eb="4">
      <t>ゲンド</t>
    </rPh>
    <rPh sb="4" eb="5">
      <t>ガク</t>
    </rPh>
    <phoneticPr fontId="4"/>
  </si>
  <si>
    <t>限度額との差</t>
    <rPh sb="0" eb="2">
      <t>ゲンド</t>
    </rPh>
    <rPh sb="2" eb="3">
      <t>ガク</t>
    </rPh>
    <rPh sb="5" eb="6">
      <t>サ</t>
    </rPh>
    <phoneticPr fontId="4"/>
  </si>
  <si>
    <t>対象外経費</t>
    <rPh sb="0" eb="3">
      <t>タイショウガイ</t>
    </rPh>
    <rPh sb="3" eb="5">
      <t>ケイヒ</t>
    </rPh>
    <phoneticPr fontId="4"/>
  </si>
  <si>
    <t>合計</t>
    <rPh sb="0" eb="2">
      <t>ゴウケイ</t>
    </rPh>
    <phoneticPr fontId="4"/>
  </si>
  <si>
    <t>増△減額</t>
    <rPh sb="0" eb="1">
      <t>マ</t>
    </rPh>
    <rPh sb="2" eb="4">
      <t>ゲンガク</t>
    </rPh>
    <rPh sb="3" eb="4">
      <t>ガク</t>
    </rPh>
    <phoneticPr fontId="1"/>
  </si>
  <si>
    <t>増△減額</t>
    <rPh sb="0" eb="1">
      <t>マ</t>
    </rPh>
    <rPh sb="2" eb="4">
      <t>ゲンガク</t>
    </rPh>
    <phoneticPr fontId="1"/>
  </si>
  <si>
    <t>くじ助成金収入</t>
    <rPh sb="2" eb="5">
      <t>ジョセイキン</t>
    </rPh>
    <phoneticPr fontId="1"/>
  </si>
  <si>
    <t>協賛金収入</t>
    <phoneticPr fontId="1"/>
  </si>
  <si>
    <t>入場料収入</t>
    <phoneticPr fontId="1"/>
  </si>
  <si>
    <t>参加料収入</t>
    <phoneticPr fontId="1"/>
  </si>
  <si>
    <t>その他収入</t>
    <rPh sb="2" eb="3">
      <t>タ</t>
    </rPh>
    <rPh sb="3" eb="5">
      <t>シュウニュウ</t>
    </rPh>
    <phoneticPr fontId="1"/>
  </si>
  <si>
    <t>その他</t>
    <phoneticPr fontId="1"/>
  </si>
  <si>
    <t>内訳13</t>
    <rPh sb="0" eb="2">
      <t>ウチワケ</t>
    </rPh>
    <phoneticPr fontId="4"/>
  </si>
  <si>
    <t>委託金等</t>
    <rPh sb="0" eb="2">
      <t>イタク</t>
    </rPh>
    <rPh sb="2" eb="3">
      <t>キン</t>
    </rPh>
    <rPh sb="3" eb="4">
      <t>トウ</t>
    </rPh>
    <phoneticPr fontId="4"/>
  </si>
  <si>
    <t>交付金等</t>
    <rPh sb="0" eb="2">
      <t>コウフ</t>
    </rPh>
    <rPh sb="2" eb="3">
      <t>キン</t>
    </rPh>
    <rPh sb="3" eb="4">
      <t>トウ</t>
    </rPh>
    <phoneticPr fontId="4"/>
  </si>
  <si>
    <t>ｸﾗﾌﾞｱﾄﾞﾊﾞｲｻﾞｰ謝金</t>
    <rPh sb="13" eb="15">
      <t>シャキン</t>
    </rPh>
    <phoneticPr fontId="4"/>
  </si>
  <si>
    <t>○○スポーツ教室開催</t>
    <rPh sb="6" eb="8">
      <t>キョウシツ</t>
    </rPh>
    <rPh sb="8" eb="10">
      <t>カイサイ</t>
    </rPh>
    <phoneticPr fontId="4"/>
  </si>
  <si>
    <t>くじ一郎</t>
    <rPh sb="2" eb="4">
      <t>イチロウ</t>
    </rPh>
    <phoneticPr fontId="4"/>
  </si>
  <si>
    <t>○○スポーツ教室</t>
    <rPh sb="6" eb="8">
      <t>キョウシツ</t>
    </rPh>
    <phoneticPr fontId="4"/>
  </si>
  <si>
    <t>○○銀行</t>
    <rPh sb="2" eb="4">
      <t>ギンコウ</t>
    </rPh>
    <phoneticPr fontId="4"/>
  </si>
  <si>
    <t>銀行振込手数料(No.1・2分)</t>
    <rPh sb="0" eb="2">
      <t>ギンコウ</t>
    </rPh>
    <rPh sb="2" eb="4">
      <t>フリコミ</t>
    </rPh>
    <rPh sb="4" eb="7">
      <t>テスウリョウ</t>
    </rPh>
    <rPh sb="14" eb="15">
      <t>ブン</t>
    </rPh>
    <phoneticPr fontId="4"/>
  </si>
  <si>
    <t>日本スポーツ振興センター</t>
    <rPh sb="0" eb="2">
      <t>ニホン</t>
    </rPh>
    <rPh sb="6" eb="8">
      <t>シンコウ</t>
    </rPh>
    <phoneticPr fontId="4"/>
  </si>
  <si>
    <t>概算払</t>
    <rPh sb="0" eb="2">
      <t>ガイサン</t>
    </rPh>
    <rPh sb="2" eb="3">
      <t>バラ</t>
    </rPh>
    <phoneticPr fontId="4"/>
  </si>
  <si>
    <t>◇◇スポーツ店</t>
    <rPh sb="6" eb="7">
      <t>テン</t>
    </rPh>
    <phoneticPr fontId="4"/>
  </si>
  <si>
    <t>サッカーボール</t>
  </si>
  <si>
    <t>バレーボール</t>
  </si>
  <si>
    <t>○○印刷</t>
    <rPh sb="2" eb="4">
      <t>インサツ</t>
    </rPh>
    <phoneticPr fontId="4"/>
  </si>
  <si>
    <t>チラシ作成</t>
    <rPh sb="3" eb="5">
      <t>サクセイ</t>
    </rPh>
    <phoneticPr fontId="4"/>
  </si>
  <si>
    <t>くじ二郎</t>
    <rPh sb="2" eb="3">
      <t>ニ</t>
    </rPh>
    <rPh sb="3" eb="4">
      <t>ロウ</t>
    </rPh>
    <phoneticPr fontId="4"/>
  </si>
  <si>
    <t>銀行振込手数料(No.9分)</t>
    <rPh sb="0" eb="2">
      <t>ギンコウ</t>
    </rPh>
    <rPh sb="2" eb="4">
      <t>フリコミ</t>
    </rPh>
    <rPh sb="4" eb="7">
      <t>テスウリョウ</t>
    </rPh>
    <rPh sb="12" eb="13">
      <t>ブン</t>
    </rPh>
    <phoneticPr fontId="4"/>
  </si>
  <si>
    <t>参加者@300円×500人</t>
    <rPh sb="0" eb="3">
      <t>サンカシャ</t>
    </rPh>
    <rPh sb="7" eb="8">
      <t>エン</t>
    </rPh>
    <rPh sb="12" eb="13">
      <t>ニン</t>
    </rPh>
    <phoneticPr fontId="4"/>
  </si>
  <si>
    <t>参加料収入</t>
    <rPh sb="0" eb="3">
      <t>サンカリョウ</t>
    </rPh>
    <rPh sb="3" eb="5">
      <t>シュウニュウ</t>
    </rPh>
    <phoneticPr fontId="4"/>
  </si>
  <si>
    <t>会場設営・警備</t>
    <rPh sb="0" eb="2">
      <t>カイジョウ</t>
    </rPh>
    <rPh sb="2" eb="4">
      <t>セツエイ</t>
    </rPh>
    <rPh sb="5" eb="7">
      <t>ケイビ</t>
    </rPh>
    <phoneticPr fontId="4"/>
  </si>
  <si>
    <t>○○陸上競技場</t>
    <rPh sb="2" eb="4">
      <t>リクジョウ</t>
    </rPh>
    <rPh sb="4" eb="7">
      <t>キョウギジョウ</t>
    </rPh>
    <phoneticPr fontId="4"/>
  </si>
  <si>
    <t>会場借料</t>
    <rPh sb="0" eb="2">
      <t>カイジョウ</t>
    </rPh>
    <rPh sb="2" eb="4">
      <t>シャクリョウ</t>
    </rPh>
    <phoneticPr fontId="4"/>
  </si>
  <si>
    <t xml:space="preserve"> </t>
    <phoneticPr fontId="4"/>
  </si>
  <si>
    <t>NO.</t>
    <phoneticPr fontId="4"/>
  </si>
  <si>
    <t>補助金・委託金等収入</t>
    <rPh sb="0" eb="3">
      <t>ホジョキン</t>
    </rPh>
    <rPh sb="4" eb="6">
      <t>イタク</t>
    </rPh>
    <rPh sb="6" eb="7">
      <t>カネ</t>
    </rPh>
    <rPh sb="7" eb="8">
      <t>トウ</t>
    </rPh>
    <rPh sb="8" eb="10">
      <t>シュウニュウ</t>
    </rPh>
    <phoneticPr fontId="4"/>
  </si>
  <si>
    <t>補助金・委託金等収入</t>
    <rPh sb="8" eb="10">
      <t>シュウニュウ</t>
    </rPh>
    <phoneticPr fontId="1"/>
  </si>
  <si>
    <t>補助金・委託金等収入</t>
    <rPh sb="0" eb="3">
      <t>ホジョキン</t>
    </rPh>
    <rPh sb="4" eb="6">
      <t>イタク</t>
    </rPh>
    <rPh sb="6" eb="7">
      <t>キン</t>
    </rPh>
    <rPh sb="7" eb="8">
      <t>トウ</t>
    </rPh>
    <rPh sb="8" eb="10">
      <t>シュウニュウ</t>
    </rPh>
    <phoneticPr fontId="4"/>
  </si>
  <si>
    <t>補助金・交付金</t>
    <rPh sb="0" eb="3">
      <t>ホジョキン</t>
    </rPh>
    <rPh sb="4" eb="7">
      <t>コウフキン</t>
    </rPh>
    <phoneticPr fontId="4"/>
  </si>
  <si>
    <t>団体名（委任先団体名）</t>
    <rPh sb="0" eb="2">
      <t>ダンタイ</t>
    </rPh>
    <rPh sb="2" eb="3">
      <t>メイ</t>
    </rPh>
    <rPh sb="4" eb="6">
      <t>イニン</t>
    </rPh>
    <rPh sb="6" eb="7">
      <t>サキ</t>
    </rPh>
    <rPh sb="7" eb="9">
      <t>ダンタイ</t>
    </rPh>
    <rPh sb="9" eb="10">
      <t>メイ</t>
    </rPh>
    <phoneticPr fontId="5"/>
  </si>
  <si>
    <t>団体名（助成事業者名）</t>
    <rPh sb="0" eb="2">
      <t>ダンタイ</t>
    </rPh>
    <rPh sb="2" eb="3">
      <t>メイ</t>
    </rPh>
    <rPh sb="4" eb="6">
      <t>ジョセイ</t>
    </rPh>
    <rPh sb="6" eb="9">
      <t>ジギョウシャ</t>
    </rPh>
    <rPh sb="9" eb="10">
      <t>メイ</t>
    </rPh>
    <phoneticPr fontId="5"/>
  </si>
  <si>
    <t>委任先団体名</t>
    <rPh sb="0" eb="2">
      <t>イニン</t>
    </rPh>
    <rPh sb="2" eb="3">
      <t>サキ</t>
    </rPh>
    <rPh sb="3" eb="5">
      <t>ダンタイ</t>
    </rPh>
    <rPh sb="5" eb="6">
      <t>メイ</t>
    </rPh>
    <phoneticPr fontId="1"/>
  </si>
  <si>
    <t>B総額×助成割合</t>
    <rPh sb="1" eb="3">
      <t>ソウガク</t>
    </rPh>
    <phoneticPr fontId="1"/>
  </si>
  <si>
    <t>助成割合</t>
    <phoneticPr fontId="1"/>
  </si>
  <si>
    <t>事業名</t>
    <rPh sb="0" eb="2">
      <t>ジギョウ</t>
    </rPh>
    <rPh sb="2" eb="3">
      <t>メイ</t>
    </rPh>
    <phoneticPr fontId="1"/>
  </si>
  <si>
    <t>(単位：円)</t>
    <phoneticPr fontId="1"/>
  </si>
  <si>
    <t>助成対象外
経費</t>
    <phoneticPr fontId="1"/>
  </si>
  <si>
    <t>決算額</t>
    <rPh sb="0" eb="2">
      <t>ケッサン</t>
    </rPh>
    <rPh sb="2" eb="3">
      <t>ガク</t>
    </rPh>
    <phoneticPr fontId="1"/>
  </si>
  <si>
    <t>（収入）</t>
    <phoneticPr fontId="1"/>
  </si>
  <si>
    <t>（支出）</t>
    <phoneticPr fontId="1"/>
  </si>
  <si>
    <t>収    支    計　　算　　書</t>
    <phoneticPr fontId="1"/>
  </si>
  <si>
    <t>助成対象外
経費</t>
    <rPh sb="0" eb="2">
      <t>ジョセイ</t>
    </rPh>
    <rPh sb="2" eb="4">
      <t>タイショウ</t>
    </rPh>
    <rPh sb="4" eb="5">
      <t>ガイ</t>
    </rPh>
    <rPh sb="6" eb="8">
      <t>ケイヒ</t>
    </rPh>
    <phoneticPr fontId="1"/>
  </si>
  <si>
    <t>自己負担金</t>
    <rPh sb="0" eb="2">
      <t>ジコ</t>
    </rPh>
    <rPh sb="2" eb="5">
      <t>フタンキン</t>
    </rPh>
    <phoneticPr fontId="1"/>
  </si>
  <si>
    <t>(単位：円)</t>
  </si>
  <si>
    <t>精算払額</t>
    <rPh sb="0" eb="2">
      <t>セイサン</t>
    </rPh>
    <rPh sb="2" eb="3">
      <t>バラ</t>
    </rPh>
    <rPh sb="3" eb="4">
      <t>ガク</t>
    </rPh>
    <phoneticPr fontId="1"/>
  </si>
  <si>
    <t>概算払</t>
    <rPh sb="0" eb="3">
      <t>ガイサンバライ</t>
    </rPh>
    <phoneticPr fontId="1"/>
  </si>
  <si>
    <t>概算払受入日</t>
    <phoneticPr fontId="1"/>
  </si>
  <si>
    <t>概算払受入済額</t>
    <rPh sb="5" eb="6">
      <t>ス</t>
    </rPh>
    <rPh sb="6" eb="7">
      <t>ガク</t>
    </rPh>
    <phoneticPr fontId="1"/>
  </si>
  <si>
    <t>対象経費
（A）</t>
    <rPh sb="0" eb="2">
      <t>タイショウ</t>
    </rPh>
    <rPh sb="2" eb="4">
      <t>ケイヒ</t>
    </rPh>
    <phoneticPr fontId="12"/>
  </si>
  <si>
    <t>うち限度額
（B）</t>
    <rPh sb="2" eb="4">
      <t>ゲンド</t>
    </rPh>
    <rPh sb="4" eb="5">
      <t>ガク</t>
    </rPh>
    <phoneticPr fontId="12"/>
  </si>
  <si>
    <t>限度額との差
(A)-(B)</t>
    <rPh sb="0" eb="2">
      <t>ゲンド</t>
    </rPh>
    <rPh sb="2" eb="3">
      <t>ガク</t>
    </rPh>
    <rPh sb="5" eb="6">
      <t>サ</t>
    </rPh>
    <phoneticPr fontId="12"/>
  </si>
  <si>
    <t>ドーピング防止啓発活動推進</t>
    <rPh sb="5" eb="7">
      <t>ボウシ</t>
    </rPh>
    <rPh sb="7" eb="9">
      <t>ケイハツ</t>
    </rPh>
    <rPh sb="9" eb="11">
      <t>カツドウ</t>
    </rPh>
    <rPh sb="11" eb="13">
      <t>スイシン</t>
    </rPh>
    <phoneticPr fontId="1"/>
  </si>
  <si>
    <t>公益財団法人○○協会</t>
    <rPh sb="0" eb="2">
      <t>コウエキ</t>
    </rPh>
    <rPh sb="2" eb="4">
      <t>ザイダン</t>
    </rPh>
    <rPh sb="4" eb="6">
      <t>ホウジン</t>
    </rPh>
    <rPh sb="8" eb="10">
      <t>キョウカイ</t>
    </rPh>
    <phoneticPr fontId="4"/>
  </si>
  <si>
    <t>グラウンド芝生化事業</t>
    <rPh sb="5" eb="7">
      <t>シバフ</t>
    </rPh>
    <rPh sb="7" eb="8">
      <t>カ</t>
    </rPh>
    <rPh sb="8" eb="10">
      <t>ジギョウ</t>
    </rPh>
    <phoneticPr fontId="1"/>
  </si>
  <si>
    <t>スポーツ指導者の養成・活用（地方）</t>
    <phoneticPr fontId="1"/>
  </si>
  <si>
    <t>スポーツ指導者の養成・活用（スポーツ）</t>
    <phoneticPr fontId="1"/>
  </si>
  <si>
    <t>スポーツ情報の提供（スポーツ）</t>
    <phoneticPr fontId="1"/>
  </si>
  <si>
    <t>B総額×助成割合</t>
    <phoneticPr fontId="1"/>
  </si>
  <si>
    <t>助成対象経費 対象経費（A）×30％ 上限調整</t>
    <phoneticPr fontId="1"/>
  </si>
  <si>
    <t>スポーツ情報の提供（地方）</t>
    <phoneticPr fontId="1"/>
  </si>
  <si>
    <t>総合型地域スポーツクラブ創設支援</t>
    <phoneticPr fontId="1"/>
  </si>
  <si>
    <t>総合型地域スポーツクラブ創設</t>
    <phoneticPr fontId="1"/>
  </si>
  <si>
    <t>総合型地域スポーツクラブ自立支援</t>
    <phoneticPr fontId="1"/>
  </si>
  <si>
    <t>○○スポーツ教室（4月分）</t>
    <rPh sb="6" eb="8">
      <t>キョウシツ</t>
    </rPh>
    <phoneticPr fontId="4"/>
  </si>
  <si>
    <t>○○スポーツ教室交通費（4月分）</t>
    <rPh sb="6" eb="8">
      <t>キョウシツ</t>
    </rPh>
    <rPh sb="8" eb="11">
      <t>コウツウヒ</t>
    </rPh>
    <phoneticPr fontId="4"/>
  </si>
  <si>
    <t>○○会社</t>
    <rPh sb="2" eb="4">
      <t>カイシャ</t>
    </rPh>
    <phoneticPr fontId="1"/>
  </si>
  <si>
    <t>ｸﾗﾌﾞｱﾄﾞﾊﾞｲｻﾞｰ賃金</t>
    <rPh sb="13" eb="15">
      <t>チンギン</t>
    </rPh>
    <phoneticPr fontId="4"/>
  </si>
  <si>
    <t>道路通行料金</t>
    <rPh sb="0" eb="2">
      <t>ドウロ</t>
    </rPh>
    <rPh sb="2" eb="4">
      <t>ツウコウ</t>
    </rPh>
    <rPh sb="4" eb="6">
      <t>リョウキン</t>
    </rPh>
    <phoneticPr fontId="4"/>
  </si>
  <si>
    <t>駐車場代</t>
    <rPh sb="0" eb="3">
      <t>チュウシャジョウ</t>
    </rPh>
    <rPh sb="3" eb="4">
      <t>ダイ</t>
    </rPh>
    <phoneticPr fontId="1"/>
  </si>
  <si>
    <t>雑費</t>
    <rPh sb="0" eb="2">
      <t>ザッピ</t>
    </rPh>
    <phoneticPr fontId="1"/>
  </si>
  <si>
    <t>新規会員獲得事業</t>
  </si>
  <si>
    <t>国際競技大会開催準備事業</t>
  </si>
  <si>
    <t>講演・講義謝金</t>
    <rPh sb="0" eb="2">
      <t>コウエン</t>
    </rPh>
    <rPh sb="3" eb="5">
      <t>コウギ</t>
    </rPh>
    <rPh sb="5" eb="7">
      <t>シャキン</t>
    </rPh>
    <phoneticPr fontId="4"/>
  </si>
  <si>
    <t>原稿執筆謝金</t>
    <phoneticPr fontId="1"/>
  </si>
  <si>
    <t>手話通訳謝金</t>
    <rPh sb="0" eb="2">
      <t>シュワ</t>
    </rPh>
    <rPh sb="2" eb="4">
      <t>ツウヤク</t>
    </rPh>
    <rPh sb="4" eb="6">
      <t>シャキン</t>
    </rPh>
    <phoneticPr fontId="4"/>
  </si>
  <si>
    <t>日本スポーツ振興センター</t>
  </si>
  <si>
    <t>精算払</t>
  </si>
  <si>
    <t>下部リーグ開催</t>
    <rPh sb="0" eb="2">
      <t>カブ</t>
    </rPh>
    <rPh sb="5" eb="7">
      <t>カイサイ</t>
    </rPh>
    <phoneticPr fontId="1"/>
  </si>
  <si>
    <t>限度額との差</t>
    <phoneticPr fontId="1"/>
  </si>
  <si>
    <t>身体・運動能力特性に基づくタレント発掘・育成事業</t>
    <rPh sb="20" eb="22">
      <t>イクセイ</t>
    </rPh>
    <phoneticPr fontId="1"/>
  </si>
  <si>
    <t>身体・運動能力特性に基づくタレント発掘・育成</t>
    <rPh sb="20" eb="22">
      <t>イクセイ</t>
    </rPh>
    <phoneticPr fontId="1"/>
  </si>
  <si>
    <t>総合型地域スポーツクラブ創設支援</t>
  </si>
  <si>
    <t>総合型地域スポーツクラブ創設</t>
  </si>
  <si>
    <t>総合型地域スポーツクラブ自立支援</t>
  </si>
  <si>
    <t>スポーツ指導者の養成・活用（地方）</t>
  </si>
  <si>
    <t>スポーツ情報の提供（地方）</t>
  </si>
  <si>
    <t>スポーツ指導者の養成・活用（スポーツ）</t>
  </si>
  <si>
    <t>スポーツ情報の提供（スポーツ）</t>
  </si>
  <si>
    <t>国際競技大会開催</t>
  </si>
  <si>
    <t>将来性を有する競技者の発掘及び育成活動助成</t>
    <rPh sb="13" eb="14">
      <t>オヨ</t>
    </rPh>
    <phoneticPr fontId="1"/>
  </si>
  <si>
    <t>事業細目</t>
    <rPh sb="0" eb="2">
      <t>ジギョウ</t>
    </rPh>
    <rPh sb="2" eb="4">
      <t>サイモク</t>
    </rPh>
    <phoneticPr fontId="1"/>
  </si>
  <si>
    <t>スポーツ教室、スポーツ大会等開催（スポーツ）</t>
    <phoneticPr fontId="1"/>
  </si>
  <si>
    <t>スポーツ教室、スポーツ大会等開催（地方）</t>
    <phoneticPr fontId="1"/>
  </si>
  <si>
    <t>スポーツ教室、スポーツ大会等開催（地方）</t>
    <phoneticPr fontId="1"/>
  </si>
  <si>
    <t>スポーツ教室、スポーツ大会等開催（スポーツ）</t>
    <phoneticPr fontId="1"/>
  </si>
  <si>
    <t>スポーツ教室、スポーツ大会等開催（スポーツ）</t>
  </si>
  <si>
    <t>限度額との差</t>
    <rPh sb="0" eb="2">
      <t>ゲンド</t>
    </rPh>
    <rPh sb="2" eb="3">
      <t>ガク</t>
    </rPh>
    <rPh sb="5" eb="6">
      <t>サ</t>
    </rPh>
    <phoneticPr fontId="1"/>
  </si>
  <si>
    <t>助成事業
細目名</t>
    <rPh sb="0" eb="2">
      <t>ジョセイ</t>
    </rPh>
    <rPh sb="2" eb="4">
      <t>ジギョウ</t>
    </rPh>
    <rPh sb="5" eb="7">
      <t>サイモク</t>
    </rPh>
    <rPh sb="7" eb="8">
      <t>メイ</t>
    </rPh>
    <phoneticPr fontId="1"/>
  </si>
  <si>
    <t>スポーツ国際貢献・協力活動</t>
    <rPh sb="4" eb="6">
      <t>コクサイ</t>
    </rPh>
    <rPh sb="6" eb="8">
      <t>コウケン</t>
    </rPh>
    <rPh sb="9" eb="11">
      <t>キョウリョク</t>
    </rPh>
    <rPh sb="11" eb="13">
      <t>カツドウ</t>
    </rPh>
    <phoneticPr fontId="1"/>
  </si>
  <si>
    <t>収支差額⇒</t>
    <rPh sb="0" eb="2">
      <t>シュウシ</t>
    </rPh>
    <rPh sb="2" eb="4">
      <t>サガク</t>
    </rPh>
    <phoneticPr fontId="1"/>
  </si>
  <si>
    <t>収支差額⇒</t>
    <rPh sb="0" eb="4">
      <t>シュウシサガク</t>
    </rPh>
    <phoneticPr fontId="1"/>
  </si>
  <si>
    <t>収支差額⇒</t>
    <rPh sb="0" eb="5">
      <t>シュウシサガクミギ</t>
    </rPh>
    <phoneticPr fontId="1"/>
  </si>
  <si>
    <t>スポーツ用具費30%適用外</t>
    <rPh sb="4" eb="6">
      <t>ヨウグ</t>
    </rPh>
    <rPh sb="6" eb="7">
      <t>ヒ</t>
    </rPh>
    <rPh sb="10" eb="12">
      <t>テキヨウ</t>
    </rPh>
    <rPh sb="12" eb="13">
      <t>ガイ</t>
    </rPh>
    <phoneticPr fontId="1"/>
  </si>
  <si>
    <t>○</t>
    <phoneticPr fontId="1"/>
  </si>
  <si>
    <t>-</t>
    <phoneticPr fontId="1"/>
  </si>
  <si>
    <t>スポーツ用具費30%適用外⇒</t>
    <rPh sb="4" eb="6">
      <t>ヨウグ</t>
    </rPh>
    <rPh sb="6" eb="7">
      <t>ヒ</t>
    </rPh>
    <rPh sb="10" eb="12">
      <t>テキヨウ</t>
    </rPh>
    <rPh sb="12" eb="13">
      <t>ガイ</t>
    </rPh>
    <phoneticPr fontId="1"/>
  </si>
  <si>
    <t>○</t>
    <phoneticPr fontId="1"/>
  </si>
  <si>
    <t>-</t>
    <phoneticPr fontId="1"/>
  </si>
  <si>
    <t>ホストタウン国際交流</t>
    <rPh sb="6" eb="8">
      <t>コクサイ</t>
    </rPh>
    <rPh sb="8" eb="10">
      <t>コウリュウ</t>
    </rPh>
    <phoneticPr fontId="13"/>
  </si>
  <si>
    <t>ホストタウン国際交流</t>
    <phoneticPr fontId="1"/>
  </si>
  <si>
    <t>国民スポーツ大会冬季大会の競技会開催支援事業</t>
    <phoneticPr fontId="1"/>
  </si>
  <si>
    <t>国民スポーツ大会冬季大会の競技会開催支援</t>
    <phoneticPr fontId="1"/>
  </si>
  <si>
    <t>国内ドーピング防止機関組織基盤整備事業</t>
    <phoneticPr fontId="1"/>
  </si>
  <si>
    <t>両替手数料</t>
    <phoneticPr fontId="1"/>
  </si>
  <si>
    <t>印紙代</t>
    <phoneticPr fontId="1"/>
  </si>
  <si>
    <t>参加者飲み物</t>
    <phoneticPr fontId="4"/>
  </si>
  <si>
    <t>○○飲料</t>
    <phoneticPr fontId="4"/>
  </si>
  <si>
    <t>令和６年度　収支計算書</t>
    <rPh sb="0" eb="2">
      <t>レイワ</t>
    </rPh>
    <rPh sb="3" eb="5">
      <t>ネンド</t>
    </rPh>
    <phoneticPr fontId="1"/>
  </si>
  <si>
    <t>クラブアドバイザー等配置</t>
    <rPh sb="9" eb="10">
      <t>トウ</t>
    </rPh>
    <rPh sb="10" eb="12">
      <t>ハイチ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</si>
</sst>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m&quot;月&quot;d&quot;日&quot;;@"/>
    <numFmt numFmtId="178" formatCode="#,##0_ "/>
    <numFmt numFmtId="179" formatCode="#,##0_ &quot;円&quot;"/>
    <numFmt numFmtId="180" formatCode="0.00_ "/>
  </numFmts>
  <fonts count="27">
    <font>
      <sz val="11"/>
      <name val="ＭＳ Ｐゴシック"/>
      <family val="3"/>
      <charset val="128"/>
    </font>
    <font>
      <sz val="6"/>
      <name val="ＭＳ Ｐゴシック"/>
      <family val="3"/>
      <charset val="128"/>
    </font>
    <font>
      <sz val="9"/>
      <name val="ＭＳ 明朝"/>
      <family val="1"/>
      <charset val="128"/>
    </font>
    <font>
      <sz val="10"/>
      <name val="ＭＳ ゴシック"/>
      <family val="3"/>
      <charset val="128"/>
    </font>
    <font>
      <sz val="6"/>
      <name val="ＭＳ ゴシック"/>
      <family val="3"/>
      <charset val="128"/>
    </font>
    <font>
      <sz val="9"/>
      <name val="ＭＳ ゴシック"/>
      <family val="3"/>
      <charset val="128"/>
    </font>
    <font>
      <sz val="8"/>
      <name val="ＭＳ ゴシック"/>
      <family val="3"/>
      <charset val="128"/>
    </font>
    <font>
      <sz val="11"/>
      <name val="ＭＳ Ｐゴシック"/>
      <family val="3"/>
      <charset val="128"/>
    </font>
    <font>
      <sz val="10"/>
      <name val="ＭＳ 明朝"/>
      <family val="1"/>
      <charset val="128"/>
    </font>
    <font>
      <sz val="13"/>
      <name val="ＭＳ 明朝"/>
      <family val="1"/>
      <charset val="128"/>
    </font>
    <font>
      <sz val="7"/>
      <name val="ＭＳ 明朝"/>
      <family val="1"/>
      <charset val="128"/>
    </font>
    <font>
      <sz val="8"/>
      <name val="ＭＳ 明朝"/>
      <family val="1"/>
      <charset val="128"/>
    </font>
    <font>
      <sz val="11"/>
      <name val="ＭＳ 明朝"/>
      <family val="1"/>
      <charset val="128"/>
    </font>
    <font>
      <b/>
      <sz val="9"/>
      <color indexed="81"/>
      <name val="ＭＳ Ｐゴシック"/>
      <family val="3"/>
      <charset val="128"/>
    </font>
    <font>
      <sz val="11"/>
      <color theme="1"/>
      <name val="ＭＳ Ｐゴシック"/>
      <family val="3"/>
      <charset val="128"/>
      <scheme val="minor"/>
    </font>
    <font>
      <sz val="10"/>
      <color theme="1"/>
      <name val="ＭＳ ゴシック"/>
      <family val="3"/>
      <charset val="128"/>
    </font>
    <font>
      <sz val="11"/>
      <color theme="1"/>
      <name val="ＭＳ Ｐゴシック"/>
      <family val="3"/>
      <charset val="128"/>
    </font>
    <font>
      <sz val="9"/>
      <color theme="1"/>
      <name val="ＭＳ 明朝"/>
      <family val="1"/>
      <charset val="128"/>
    </font>
    <font>
      <sz val="8"/>
      <color theme="1"/>
      <name val="ＭＳ 明朝"/>
      <family val="1"/>
      <charset val="128"/>
    </font>
    <font>
      <sz val="8"/>
      <color theme="1"/>
      <name val="ＭＳ ゴシック"/>
      <family val="3"/>
      <charset val="128"/>
    </font>
    <font>
      <sz val="7"/>
      <color theme="1"/>
      <name val="ＭＳ 明朝"/>
      <family val="1"/>
      <charset val="128"/>
    </font>
    <font>
      <sz val="9"/>
      <color rgb="FFFF0000"/>
      <name val="ＭＳ 明朝"/>
      <family val="1"/>
      <charset val="128"/>
    </font>
    <font>
      <sz val="13"/>
      <color theme="1"/>
      <name val="ＭＳ 明朝"/>
      <family val="1"/>
      <charset val="128"/>
    </font>
    <font>
      <strike/>
      <sz val="10"/>
      <color rgb="FF0070C0"/>
      <name val="ＭＳ ゴシック"/>
      <family val="3"/>
      <charset val="128"/>
    </font>
    <font>
      <b/>
      <sz val="9"/>
      <color indexed="81"/>
      <name val="MS P ゴシック"/>
      <family val="3"/>
      <charset val="128"/>
    </font>
    <font>
      <b/>
      <sz val="10"/>
      <color rgb="FFFF00FF"/>
      <name val="ＭＳ ゴシック"/>
      <family val="3"/>
      <charset val="128"/>
    </font>
    <font>
      <b/>
      <sz val="9"/>
      <color rgb="FFFF00FF"/>
      <name val="ＭＳ 明朝"/>
      <family val="1"/>
      <charset val="128"/>
    </font>
  </fonts>
  <fills count="7">
    <fill>
      <patternFill patternType="none"/>
    </fill>
    <fill>
      <patternFill patternType="gray125"/>
    </fill>
    <fill>
      <patternFill patternType="solid">
        <fgColor rgb="FFFFFFCC"/>
        <bgColor indexed="64"/>
      </patternFill>
    </fill>
    <fill>
      <patternFill patternType="solid">
        <fgColor theme="3" tint="0.79998168889431442"/>
        <bgColor indexed="64"/>
      </patternFill>
    </fill>
    <fill>
      <patternFill patternType="solid">
        <fgColor rgb="FFFFCCFF"/>
        <bgColor indexed="64"/>
      </patternFill>
    </fill>
    <fill>
      <patternFill patternType="solid">
        <fgColor theme="6" tint="0.59999389629810485"/>
        <bgColor indexed="64"/>
      </patternFill>
    </fill>
    <fill>
      <patternFill patternType="solid">
        <fgColor theme="9" tint="0.59999389629810485"/>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style="hair">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medium">
        <color indexed="64"/>
      </top>
      <bottom/>
      <diagonal/>
    </border>
    <border>
      <left style="hair">
        <color indexed="64"/>
      </left>
      <right/>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style="hair">
        <color indexed="64"/>
      </bottom>
      <diagonal/>
    </border>
    <border>
      <left/>
      <right style="medium">
        <color indexed="64"/>
      </right>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thin">
        <color indexed="64"/>
      </left>
      <right style="medium">
        <color indexed="64"/>
      </right>
      <top/>
      <bottom/>
      <diagonal/>
    </border>
    <border>
      <left style="medium">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right style="hair">
        <color indexed="64"/>
      </right>
      <top style="thin">
        <color indexed="64"/>
      </top>
      <bottom style="hair">
        <color indexed="64"/>
      </bottom>
      <diagonal/>
    </border>
    <border>
      <left style="dashed">
        <color indexed="64"/>
      </left>
      <right/>
      <top style="hair">
        <color indexed="64"/>
      </top>
      <bottom/>
      <diagonal/>
    </border>
    <border>
      <left style="dashed">
        <color indexed="64"/>
      </left>
      <right/>
      <top style="hair">
        <color indexed="64"/>
      </top>
      <bottom style="hair">
        <color indexed="64"/>
      </bottom>
      <diagonal/>
    </border>
    <border>
      <left style="dashed">
        <color indexed="64"/>
      </left>
      <right/>
      <top style="double">
        <color indexed="64"/>
      </top>
      <bottom/>
      <diagonal/>
    </border>
    <border>
      <left style="thin">
        <color indexed="64"/>
      </left>
      <right/>
      <top style="double">
        <color indexed="64"/>
      </top>
      <bottom style="hair">
        <color indexed="64"/>
      </bottom>
      <diagonal/>
    </border>
    <border>
      <left style="thin">
        <color indexed="64"/>
      </left>
      <right/>
      <top style="double">
        <color indexed="64"/>
      </top>
      <bottom/>
      <diagonal/>
    </border>
    <border>
      <left style="dashed">
        <color indexed="64"/>
      </left>
      <right/>
      <top style="thin">
        <color indexed="64"/>
      </top>
      <bottom style="double">
        <color indexed="64"/>
      </bottom>
      <diagonal/>
    </border>
    <border>
      <left style="dashed">
        <color indexed="64"/>
      </left>
      <right/>
      <top/>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thin">
        <color indexed="64"/>
      </top>
      <bottom style="double">
        <color indexed="64"/>
      </bottom>
      <diagonal/>
    </border>
    <border>
      <left style="thin">
        <color indexed="64"/>
      </left>
      <right style="dotted">
        <color indexed="64"/>
      </right>
      <top/>
      <bottom/>
      <diagonal/>
    </border>
    <border>
      <left style="thin">
        <color indexed="64"/>
      </left>
      <right style="dotted">
        <color indexed="64"/>
      </right>
      <top style="double">
        <color indexed="64"/>
      </top>
      <bottom style="hair">
        <color indexed="64"/>
      </bottom>
      <diagonal/>
    </border>
    <border>
      <left style="dotted">
        <color indexed="64"/>
      </left>
      <right style="thin">
        <color indexed="64"/>
      </right>
      <top style="double">
        <color indexed="64"/>
      </top>
      <bottom/>
      <diagonal/>
    </border>
    <border>
      <left style="dotted">
        <color indexed="64"/>
      </left>
      <right style="thin">
        <color indexed="64"/>
      </right>
      <top style="hair">
        <color indexed="64"/>
      </top>
      <bottom style="hair">
        <color indexed="64"/>
      </bottom>
      <diagonal/>
    </border>
    <border>
      <left style="dotted">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style="dotted">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double">
        <color indexed="64"/>
      </top>
      <bottom/>
      <diagonal/>
    </border>
    <border>
      <left style="thin">
        <color indexed="64"/>
      </left>
      <right style="dotted">
        <color indexed="64"/>
      </right>
      <top style="double">
        <color indexed="64"/>
      </top>
      <bottom/>
      <diagonal/>
    </border>
    <border>
      <left style="thin">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dotted">
        <color indexed="64"/>
      </left>
      <right style="dotted">
        <color indexed="64"/>
      </right>
      <top style="medium">
        <color indexed="64"/>
      </top>
      <bottom/>
      <diagonal/>
    </border>
  </borders>
  <cellStyleXfs count="6">
    <xf numFmtId="0" fontId="0" fillId="0" borderId="0"/>
    <xf numFmtId="38" fontId="14" fillId="0" borderId="0" applyFont="0" applyFill="0" applyBorder="0" applyAlignment="0" applyProtection="0">
      <alignment vertical="center"/>
    </xf>
    <xf numFmtId="38" fontId="8" fillId="0" borderId="0" applyFont="0" applyFill="0" applyBorder="0" applyAlignment="0" applyProtection="0">
      <alignment vertical="center"/>
    </xf>
    <xf numFmtId="0" fontId="15" fillId="0" borderId="0">
      <alignment vertical="center"/>
    </xf>
    <xf numFmtId="0" fontId="7" fillId="0" borderId="0"/>
    <xf numFmtId="0" fontId="7" fillId="0" borderId="0"/>
  </cellStyleXfs>
  <cellXfs count="413">
    <xf numFmtId="0" fontId="0" fillId="0" borderId="0" xfId="0"/>
    <xf numFmtId="0" fontId="15" fillId="0" borderId="1" xfId="4" applyFont="1" applyFill="1" applyBorder="1" applyAlignment="1">
      <alignment horizontal="center" vertical="center"/>
    </xf>
    <xf numFmtId="0" fontId="16" fillId="0" borderId="0" xfId="0" applyFont="1" applyFill="1" applyAlignment="1">
      <alignment vertical="center"/>
    </xf>
    <xf numFmtId="0" fontId="16" fillId="0" borderId="1" xfId="0" applyFont="1" applyFill="1" applyBorder="1" applyAlignment="1">
      <alignment horizontal="center" vertical="center"/>
    </xf>
    <xf numFmtId="0" fontId="15" fillId="0" borderId="1" xfId="4" applyFont="1" applyFill="1" applyBorder="1" applyAlignment="1">
      <alignment vertical="center"/>
    </xf>
    <xf numFmtId="0" fontId="15" fillId="0" borderId="0" xfId="4" applyFont="1" applyFill="1" applyAlignment="1">
      <alignment vertical="center"/>
    </xf>
    <xf numFmtId="0" fontId="16" fillId="0" borderId="1" xfId="0" applyFont="1" applyFill="1" applyBorder="1" applyAlignment="1">
      <alignment vertical="center"/>
    </xf>
    <xf numFmtId="0" fontId="15" fillId="0" borderId="1" xfId="4" applyFont="1" applyFill="1" applyBorder="1" applyAlignment="1">
      <alignment horizontal="left" vertical="center"/>
    </xf>
    <xf numFmtId="178" fontId="15" fillId="0" borderId="1" xfId="4" applyNumberFormat="1" applyFont="1" applyFill="1" applyBorder="1" applyAlignment="1">
      <alignment vertical="center"/>
    </xf>
    <xf numFmtId="0" fontId="15" fillId="0" borderId="2" xfId="4" applyFont="1" applyFill="1" applyBorder="1" applyAlignment="1">
      <alignment vertical="center"/>
    </xf>
    <xf numFmtId="178" fontId="15" fillId="0" borderId="2" xfId="4" applyNumberFormat="1" applyFont="1" applyFill="1" applyBorder="1" applyAlignment="1">
      <alignment vertical="center"/>
    </xf>
    <xf numFmtId="178" fontId="15" fillId="0" borderId="0" xfId="4" applyNumberFormat="1" applyFont="1" applyFill="1" applyAlignment="1">
      <alignment vertical="center"/>
    </xf>
    <xf numFmtId="0" fontId="15" fillId="0" borderId="1" xfId="5" applyFont="1" applyFill="1" applyBorder="1" applyAlignment="1">
      <alignment vertical="center" shrinkToFit="1"/>
    </xf>
    <xf numFmtId="0" fontId="15" fillId="0" borderId="1" xfId="4" applyFont="1" applyFill="1" applyBorder="1" applyAlignment="1">
      <alignment vertical="center" shrinkToFit="1"/>
    </xf>
    <xf numFmtId="180" fontId="15" fillId="0" borderId="1" xfId="5" applyNumberFormat="1" applyFont="1" applyFill="1" applyBorder="1" applyAlignment="1">
      <alignment vertical="center" shrinkToFit="1"/>
    </xf>
    <xf numFmtId="180" fontId="15" fillId="0" borderId="1" xfId="4" applyNumberFormat="1" applyFont="1" applyFill="1" applyBorder="1" applyAlignment="1">
      <alignment vertical="center" shrinkToFit="1"/>
    </xf>
    <xf numFmtId="0" fontId="2" fillId="0" borderId="0" xfId="0" applyFont="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Alignment="1" applyProtection="1">
      <alignment horizontal="right" vertical="center"/>
      <protection locked="0"/>
    </xf>
    <xf numFmtId="0" fontId="2" fillId="0" borderId="0" xfId="0" applyFont="1" applyAlignment="1" applyProtection="1">
      <alignment vertical="center"/>
      <protection locked="0"/>
    </xf>
    <xf numFmtId="0" fontId="2" fillId="0" borderId="3" xfId="0" applyFont="1" applyBorder="1" applyAlignment="1" applyProtection="1">
      <alignment horizontal="distributed" vertical="center"/>
    </xf>
    <xf numFmtId="0" fontId="2" fillId="0" borderId="4" xfId="0" applyFont="1" applyBorder="1" applyAlignment="1" applyProtection="1">
      <alignment horizontal="distributed" vertical="center"/>
    </xf>
    <xf numFmtId="0" fontId="2" fillId="0" borderId="5" xfId="0" applyFont="1" applyBorder="1" applyAlignment="1" applyProtection="1">
      <alignment horizontal="distributed" vertical="center"/>
    </xf>
    <xf numFmtId="0" fontId="2" fillId="0" borderId="0" xfId="0" applyFont="1" applyBorder="1" applyAlignment="1" applyProtection="1">
      <alignment horizontal="distributed" vertical="center"/>
    </xf>
    <xf numFmtId="0" fontId="2" fillId="0" borderId="0"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0" xfId="0" applyFont="1" applyBorder="1" applyAlignment="1" applyProtection="1">
      <alignment horizontal="left" vertical="center"/>
    </xf>
    <xf numFmtId="0" fontId="2" fillId="0" borderId="0" xfId="0" applyFont="1" applyAlignment="1" applyProtection="1">
      <alignment horizontal="right" vertical="center"/>
    </xf>
    <xf numFmtId="0" fontId="2" fillId="0" borderId="1" xfId="0" applyFont="1" applyBorder="1" applyAlignment="1" applyProtection="1">
      <alignment horizontal="distributed" vertical="center"/>
    </xf>
    <xf numFmtId="0" fontId="2" fillId="0" borderId="0" xfId="0" applyFont="1" applyFill="1" applyBorder="1" applyAlignment="1" applyProtection="1">
      <alignment horizontal="center" vertical="center"/>
    </xf>
    <xf numFmtId="176" fontId="2" fillId="0" borderId="6" xfId="0" applyNumberFormat="1" applyFont="1" applyFill="1" applyBorder="1" applyAlignment="1" applyProtection="1">
      <alignment vertical="center" shrinkToFit="1"/>
    </xf>
    <xf numFmtId="176" fontId="2" fillId="2" borderId="7" xfId="1" applyNumberFormat="1" applyFont="1" applyFill="1" applyBorder="1" applyAlignment="1" applyProtection="1">
      <alignment vertical="center" shrinkToFit="1"/>
      <protection locked="0"/>
    </xf>
    <xf numFmtId="176" fontId="2" fillId="0" borderId="8" xfId="1" applyNumberFormat="1" applyFont="1" applyFill="1" applyBorder="1" applyAlignment="1" applyProtection="1">
      <alignment vertical="center" shrinkToFit="1"/>
    </xf>
    <xf numFmtId="176" fontId="2" fillId="0" borderId="9" xfId="1" applyNumberFormat="1" applyFont="1" applyBorder="1" applyAlignment="1" applyProtection="1">
      <alignment vertical="center" shrinkToFit="1"/>
    </xf>
    <xf numFmtId="176" fontId="2" fillId="2" borderId="10" xfId="1" applyNumberFormat="1" applyFont="1" applyFill="1" applyBorder="1" applyAlignment="1" applyProtection="1">
      <alignment vertical="center" shrinkToFit="1"/>
      <protection locked="0"/>
    </xf>
    <xf numFmtId="176" fontId="2" fillId="0" borderId="11" xfId="1" applyNumberFormat="1" applyFont="1" applyFill="1" applyBorder="1" applyAlignment="1" applyProtection="1">
      <alignment vertical="center" shrinkToFit="1"/>
    </xf>
    <xf numFmtId="176" fontId="2" fillId="0" borderId="12" xfId="1" applyNumberFormat="1" applyFont="1" applyBorder="1" applyAlignment="1" applyProtection="1">
      <alignment vertical="center" shrinkToFit="1"/>
    </xf>
    <xf numFmtId="176" fontId="2" fillId="0" borderId="13" xfId="1" applyNumberFormat="1" applyFont="1" applyFill="1" applyBorder="1" applyAlignment="1" applyProtection="1">
      <alignment vertical="center" shrinkToFit="1"/>
    </xf>
    <xf numFmtId="176" fontId="2" fillId="0" borderId="14" xfId="1" applyNumberFormat="1" applyFont="1" applyFill="1" applyBorder="1" applyAlignment="1" applyProtection="1">
      <alignment vertical="center" shrinkToFit="1"/>
    </xf>
    <xf numFmtId="176" fontId="2" fillId="0" borderId="15" xfId="1" applyNumberFormat="1" applyFont="1" applyFill="1" applyBorder="1" applyAlignment="1" applyProtection="1">
      <alignment vertical="center" shrinkToFit="1"/>
    </xf>
    <xf numFmtId="176" fontId="2" fillId="0" borderId="8" xfId="0" applyNumberFormat="1" applyFont="1" applyBorder="1" applyAlignment="1" applyProtection="1">
      <alignment vertical="center" shrinkToFit="1"/>
    </xf>
    <xf numFmtId="176" fontId="17" fillId="0" borderId="16" xfId="0" applyNumberFormat="1" applyFont="1" applyFill="1" applyBorder="1" applyAlignment="1" applyProtection="1">
      <alignment vertical="center" shrinkToFit="1"/>
    </xf>
    <xf numFmtId="176" fontId="2" fillId="0" borderId="17" xfId="0" applyNumberFormat="1" applyFont="1" applyBorder="1" applyAlignment="1" applyProtection="1">
      <alignment vertical="center" shrinkToFit="1"/>
    </xf>
    <xf numFmtId="176" fontId="2" fillId="0" borderId="18" xfId="0" applyNumberFormat="1" applyFont="1" applyFill="1" applyBorder="1" applyAlignment="1" applyProtection="1">
      <alignment vertical="center" shrinkToFit="1"/>
    </xf>
    <xf numFmtId="176" fontId="2" fillId="0" borderId="11" xfId="0" applyNumberFormat="1" applyFont="1" applyBorder="1" applyAlignment="1" applyProtection="1">
      <alignment vertical="center" shrinkToFit="1"/>
    </xf>
    <xf numFmtId="176" fontId="17" fillId="0" borderId="19" xfId="0" applyNumberFormat="1" applyFont="1" applyFill="1" applyBorder="1" applyAlignment="1" applyProtection="1">
      <alignment vertical="center" shrinkToFit="1"/>
    </xf>
    <xf numFmtId="176" fontId="2" fillId="0" borderId="20" xfId="0" applyNumberFormat="1" applyFont="1" applyBorder="1" applyAlignment="1" applyProtection="1">
      <alignment vertical="center" shrinkToFit="1"/>
    </xf>
    <xf numFmtId="176" fontId="2" fillId="0" borderId="21" xfId="0" applyNumberFormat="1" applyFont="1" applyFill="1" applyBorder="1" applyAlignment="1" applyProtection="1">
      <alignment vertical="center" shrinkToFit="1"/>
    </xf>
    <xf numFmtId="176" fontId="2" fillId="0" borderId="22" xfId="1" applyNumberFormat="1" applyFont="1" applyFill="1" applyBorder="1" applyAlignment="1" applyProtection="1">
      <alignment vertical="center" shrinkToFit="1"/>
    </xf>
    <xf numFmtId="176" fontId="17" fillId="0" borderId="23" xfId="0" applyNumberFormat="1" applyFont="1" applyFill="1" applyBorder="1" applyAlignment="1" applyProtection="1">
      <alignment vertical="center" shrinkToFit="1"/>
    </xf>
    <xf numFmtId="3" fontId="10" fillId="0" borderId="24" xfId="0" applyNumberFormat="1" applyFont="1" applyBorder="1" applyAlignment="1" applyProtection="1">
      <alignment horizontal="right" vertical="center"/>
    </xf>
    <xf numFmtId="49" fontId="10" fillId="0" borderId="0" xfId="0" applyNumberFormat="1" applyFont="1" applyBorder="1" applyAlignment="1" applyProtection="1">
      <alignment horizontal="right" vertical="center"/>
    </xf>
    <xf numFmtId="3" fontId="2" fillId="0" borderId="24" xfId="0" applyNumberFormat="1" applyFont="1" applyBorder="1" applyAlignment="1" applyProtection="1">
      <alignment horizontal="right" vertical="center"/>
    </xf>
    <xf numFmtId="179" fontId="2" fillId="0" borderId="0" xfId="0" applyNumberFormat="1" applyFont="1" applyBorder="1" applyAlignment="1" applyProtection="1">
      <alignment horizontal="right" vertical="center"/>
    </xf>
    <xf numFmtId="49" fontId="2" fillId="0" borderId="0" xfId="0" applyNumberFormat="1" applyFont="1" applyBorder="1" applyAlignment="1" applyProtection="1">
      <alignment horizontal="right" vertical="center"/>
    </xf>
    <xf numFmtId="177" fontId="2" fillId="0" borderId="0" xfId="0" applyNumberFormat="1" applyFont="1" applyBorder="1" applyAlignment="1" applyProtection="1">
      <alignment horizontal="right" vertical="center"/>
    </xf>
    <xf numFmtId="0" fontId="2" fillId="0" borderId="0" xfId="0" applyFont="1" applyBorder="1" applyAlignment="1" applyProtection="1">
      <alignment horizontal="right" vertical="center"/>
    </xf>
    <xf numFmtId="0" fontId="11" fillId="0" borderId="25" xfId="0" applyNumberFormat="1" applyFont="1" applyBorder="1" applyAlignment="1" applyProtection="1">
      <alignment horizontal="distributed" vertical="center"/>
    </xf>
    <xf numFmtId="0" fontId="11" fillId="0" borderId="26" xfId="0" applyNumberFormat="1" applyFont="1" applyBorder="1" applyAlignment="1" applyProtection="1">
      <alignment horizontal="distributed" vertical="center"/>
    </xf>
    <xf numFmtId="49" fontId="2" fillId="0" borderId="0" xfId="0" applyNumberFormat="1" applyFont="1" applyBorder="1" applyAlignment="1" applyProtection="1">
      <alignment vertical="center"/>
    </xf>
    <xf numFmtId="49" fontId="2" fillId="0" borderId="24" xfId="0" applyNumberFormat="1" applyFont="1" applyBorder="1" applyAlignment="1" applyProtection="1">
      <alignment vertical="center"/>
    </xf>
    <xf numFmtId="0" fontId="17" fillId="0" borderId="8" xfId="0" applyFont="1" applyFill="1" applyBorder="1" applyAlignment="1" applyProtection="1">
      <alignment horizontal="center" vertical="center" wrapText="1"/>
      <protection locked="0"/>
    </xf>
    <xf numFmtId="0" fontId="17" fillId="0" borderId="17" xfId="0" applyFont="1" applyFill="1" applyBorder="1" applyAlignment="1" applyProtection="1">
      <alignment horizontal="center" vertical="center" wrapText="1"/>
      <protection locked="0"/>
    </xf>
    <xf numFmtId="0" fontId="15" fillId="0" borderId="27" xfId="4" applyFont="1" applyFill="1" applyBorder="1" applyAlignment="1">
      <alignment vertical="center"/>
    </xf>
    <xf numFmtId="0" fontId="18" fillId="0" borderId="8" xfId="0" applyFont="1" applyFill="1" applyBorder="1" applyAlignment="1" applyProtection="1">
      <alignment horizontal="center" vertical="center" wrapText="1"/>
      <protection locked="0"/>
    </xf>
    <xf numFmtId="0" fontId="18" fillId="0" borderId="17" xfId="0" applyFont="1" applyFill="1" applyBorder="1" applyAlignment="1" applyProtection="1">
      <alignment horizontal="center" vertical="center" wrapText="1"/>
      <protection locked="0"/>
    </xf>
    <xf numFmtId="178" fontId="15" fillId="0" borderId="28" xfId="3" applyNumberFormat="1" applyBorder="1" applyAlignment="1" applyProtection="1">
      <alignment horizontal="center" vertical="center"/>
      <protection locked="0"/>
    </xf>
    <xf numFmtId="178" fontId="15" fillId="0" borderId="29" xfId="3" applyNumberFormat="1" applyBorder="1" applyAlignment="1" applyProtection="1">
      <alignment horizontal="center" vertical="center"/>
      <protection locked="0"/>
    </xf>
    <xf numFmtId="178" fontId="15" fillId="0" borderId="28" xfId="3" applyNumberFormat="1" applyFont="1" applyBorder="1" applyAlignment="1" applyProtection="1">
      <alignment horizontal="center" vertical="center"/>
      <protection locked="0"/>
    </xf>
    <xf numFmtId="178" fontId="15" fillId="0" borderId="30" xfId="3" applyNumberFormat="1" applyBorder="1" applyAlignment="1" applyProtection="1">
      <alignment horizontal="center" vertical="center"/>
      <protection locked="0"/>
    </xf>
    <xf numFmtId="57" fontId="15" fillId="0" borderId="16" xfId="3" applyNumberFormat="1" applyBorder="1" applyProtection="1">
      <alignment vertical="center"/>
      <protection locked="0"/>
    </xf>
    <xf numFmtId="57" fontId="15" fillId="0" borderId="0" xfId="3" applyNumberFormat="1" applyBorder="1" applyProtection="1">
      <alignment vertical="center"/>
      <protection locked="0"/>
    </xf>
    <xf numFmtId="0" fontId="19" fillId="0" borderId="16" xfId="3" applyFont="1" applyBorder="1" applyAlignment="1" applyProtection="1">
      <alignment vertical="center" wrapText="1"/>
      <protection locked="0"/>
    </xf>
    <xf numFmtId="0" fontId="17" fillId="0" borderId="0" xfId="0" applyFont="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0" xfId="0" applyFont="1" applyBorder="1" applyAlignment="1" applyProtection="1">
      <alignment horizontal="center" vertical="center"/>
    </xf>
    <xf numFmtId="0" fontId="17" fillId="0" borderId="0" xfId="0" applyFont="1" applyAlignment="1" applyProtection="1">
      <alignment horizontal="center" vertical="center"/>
    </xf>
    <xf numFmtId="0" fontId="17" fillId="0" borderId="1" xfId="0" applyFont="1" applyBorder="1" applyAlignment="1" applyProtection="1">
      <alignment horizontal="distributed" vertical="center"/>
    </xf>
    <xf numFmtId="0" fontId="17" fillId="0" borderId="0" xfId="0" applyFont="1" applyFill="1" applyBorder="1" applyAlignment="1" applyProtection="1">
      <alignment horizontal="center" vertical="center"/>
    </xf>
    <xf numFmtId="0" fontId="17" fillId="0" borderId="0" xfId="0" applyFont="1" applyBorder="1" applyAlignment="1" applyProtection="1">
      <alignment horizontal="distributed" vertical="center"/>
    </xf>
    <xf numFmtId="0" fontId="17" fillId="0" borderId="0" xfId="0" applyFont="1" applyBorder="1" applyAlignment="1" applyProtection="1">
      <alignment horizontal="left" vertical="center"/>
    </xf>
    <xf numFmtId="0" fontId="17" fillId="0" borderId="0" xfId="0" applyFont="1" applyBorder="1" applyAlignment="1" applyProtection="1">
      <alignment horizontal="right" vertical="center"/>
    </xf>
    <xf numFmtId="3" fontId="17" fillId="0" borderId="24" xfId="0" applyNumberFormat="1" applyFont="1" applyBorder="1" applyAlignment="1" applyProtection="1">
      <alignment horizontal="right" vertical="center"/>
    </xf>
    <xf numFmtId="0" fontId="17" fillId="0" borderId="3" xfId="0" applyFont="1" applyBorder="1" applyAlignment="1" applyProtection="1">
      <alignment horizontal="distributed" vertical="center"/>
    </xf>
    <xf numFmtId="176" fontId="17" fillId="2" borderId="7" xfId="1" applyNumberFormat="1" applyFont="1" applyFill="1" applyBorder="1" applyAlignment="1" applyProtection="1">
      <alignment vertical="center" shrinkToFit="1"/>
      <protection locked="0"/>
    </xf>
    <xf numFmtId="176" fontId="17" fillId="0" borderId="8" xfId="1" applyNumberFormat="1" applyFont="1" applyFill="1" applyBorder="1" applyAlignment="1" applyProtection="1">
      <alignment vertical="center" shrinkToFit="1"/>
    </xf>
    <xf numFmtId="3" fontId="20" fillId="0" borderId="24" xfId="0" applyNumberFormat="1" applyFont="1" applyBorder="1" applyAlignment="1" applyProtection="1">
      <alignment horizontal="right" vertical="center"/>
    </xf>
    <xf numFmtId="0" fontId="18" fillId="0" borderId="25" xfId="0" applyNumberFormat="1" applyFont="1" applyBorder="1" applyAlignment="1" applyProtection="1">
      <alignment horizontal="distributed" vertical="center"/>
    </xf>
    <xf numFmtId="0" fontId="18" fillId="0" borderId="26" xfId="0" applyNumberFormat="1" applyFont="1" applyBorder="1" applyAlignment="1" applyProtection="1">
      <alignment horizontal="distributed" vertical="center"/>
    </xf>
    <xf numFmtId="179" fontId="17" fillId="0" borderId="0" xfId="0" applyNumberFormat="1" applyFont="1" applyBorder="1" applyAlignment="1" applyProtection="1">
      <alignment horizontal="right" vertical="center"/>
    </xf>
    <xf numFmtId="49" fontId="17" fillId="0" borderId="0" xfId="0" applyNumberFormat="1" applyFont="1" applyBorder="1" applyAlignment="1" applyProtection="1">
      <alignment horizontal="right" vertical="center"/>
    </xf>
    <xf numFmtId="177" fontId="17" fillId="0" borderId="0" xfId="0" applyNumberFormat="1" applyFont="1" applyBorder="1" applyAlignment="1" applyProtection="1">
      <alignment horizontal="right" vertical="center"/>
    </xf>
    <xf numFmtId="49" fontId="17" fillId="0" borderId="24" xfId="0" applyNumberFormat="1" applyFont="1" applyBorder="1" applyAlignment="1" applyProtection="1">
      <alignment vertical="center"/>
    </xf>
    <xf numFmtId="49" fontId="17" fillId="0" borderId="0" xfId="0" applyNumberFormat="1" applyFont="1" applyBorder="1" applyAlignment="1" applyProtection="1">
      <alignment vertical="center"/>
    </xf>
    <xf numFmtId="0" fontId="17" fillId="0" borderId="4" xfId="0" applyFont="1" applyBorder="1" applyAlignment="1" applyProtection="1">
      <alignment horizontal="distributed" vertical="center"/>
    </xf>
    <xf numFmtId="176" fontId="17" fillId="2" borderId="10" xfId="1" applyNumberFormat="1" applyFont="1" applyFill="1" applyBorder="1" applyAlignment="1" applyProtection="1">
      <alignment vertical="center" shrinkToFit="1"/>
      <protection locked="0"/>
    </xf>
    <xf numFmtId="176" fontId="17" fillId="0" borderId="11" xfId="1" applyNumberFormat="1" applyFont="1" applyFill="1" applyBorder="1" applyAlignment="1" applyProtection="1">
      <alignment vertical="center" shrinkToFit="1"/>
    </xf>
    <xf numFmtId="0" fontId="17" fillId="0" borderId="5" xfId="0" applyFont="1" applyBorder="1" applyAlignment="1" applyProtection="1">
      <alignment horizontal="distributed" vertical="center"/>
    </xf>
    <xf numFmtId="176" fontId="17" fillId="0" borderId="13" xfId="1" applyNumberFormat="1" applyFont="1" applyFill="1" applyBorder="1" applyAlignment="1" applyProtection="1">
      <alignment vertical="center" shrinkToFit="1"/>
    </xf>
    <xf numFmtId="176" fontId="17" fillId="0" borderId="14" xfId="1" applyNumberFormat="1" applyFont="1" applyFill="1" applyBorder="1" applyAlignment="1" applyProtection="1">
      <alignment vertical="center" shrinkToFit="1"/>
    </xf>
    <xf numFmtId="176" fontId="17" fillId="0" borderId="15" xfId="1" applyNumberFormat="1" applyFont="1" applyFill="1" applyBorder="1" applyAlignment="1" applyProtection="1">
      <alignment vertical="center" shrinkToFit="1"/>
    </xf>
    <xf numFmtId="0" fontId="17" fillId="0" borderId="0" xfId="0" applyFont="1" applyAlignment="1" applyProtection="1">
      <alignment horizontal="right" vertical="center"/>
    </xf>
    <xf numFmtId="176" fontId="17" fillId="0" borderId="9" xfId="1" applyNumberFormat="1" applyFont="1" applyBorder="1" applyAlignment="1" applyProtection="1">
      <alignment vertical="center" shrinkToFit="1"/>
    </xf>
    <xf numFmtId="176" fontId="17" fillId="0" borderId="8" xfId="0" applyNumberFormat="1" applyFont="1" applyBorder="1" applyAlignment="1" applyProtection="1">
      <alignment vertical="center" shrinkToFit="1"/>
    </xf>
    <xf numFmtId="176" fontId="17" fillId="0" borderId="17" xfId="0" applyNumberFormat="1" applyFont="1" applyBorder="1" applyAlignment="1" applyProtection="1">
      <alignment vertical="center" shrinkToFit="1"/>
    </xf>
    <xf numFmtId="176" fontId="17" fillId="0" borderId="18" xfId="0" applyNumberFormat="1" applyFont="1" applyFill="1" applyBorder="1" applyAlignment="1" applyProtection="1">
      <alignment vertical="center" shrinkToFit="1"/>
    </xf>
    <xf numFmtId="176" fontId="17" fillId="0" borderId="12" xfId="1" applyNumberFormat="1" applyFont="1" applyBorder="1" applyAlignment="1" applyProtection="1">
      <alignment vertical="center" shrinkToFit="1"/>
    </xf>
    <xf numFmtId="176" fontId="17" fillId="0" borderId="11" xfId="0" applyNumberFormat="1" applyFont="1" applyBorder="1" applyAlignment="1" applyProtection="1">
      <alignment vertical="center" shrinkToFit="1"/>
    </xf>
    <xf numFmtId="176" fontId="17" fillId="0" borderId="20" xfId="0" applyNumberFormat="1" applyFont="1" applyBorder="1" applyAlignment="1" applyProtection="1">
      <alignment vertical="center" shrinkToFit="1"/>
    </xf>
    <xf numFmtId="176" fontId="17" fillId="0" borderId="21" xfId="0" applyNumberFormat="1" applyFont="1" applyFill="1" applyBorder="1" applyAlignment="1" applyProtection="1">
      <alignment vertical="center" shrinkToFit="1"/>
    </xf>
    <xf numFmtId="176" fontId="17" fillId="0" borderId="22" xfId="1" applyNumberFormat="1" applyFont="1" applyFill="1" applyBorder="1" applyAlignment="1" applyProtection="1">
      <alignment vertical="center" shrinkToFit="1"/>
    </xf>
    <xf numFmtId="176" fontId="17" fillId="0" borderId="6" xfId="0" applyNumberFormat="1" applyFont="1" applyFill="1" applyBorder="1" applyAlignment="1" applyProtection="1">
      <alignment vertical="center" shrinkToFit="1"/>
    </xf>
    <xf numFmtId="57" fontId="15" fillId="0" borderId="16" xfId="3" applyNumberFormat="1" applyFont="1" applyBorder="1" applyProtection="1">
      <alignment vertical="center"/>
      <protection locked="0"/>
    </xf>
    <xf numFmtId="0" fontId="17" fillId="0" borderId="24" xfId="0" applyFont="1" applyBorder="1" applyAlignment="1" applyProtection="1">
      <alignment vertical="center"/>
    </xf>
    <xf numFmtId="0" fontId="17" fillId="0" borderId="0" xfId="0" applyFont="1" applyBorder="1" applyAlignment="1" applyProtection="1">
      <alignment vertical="center"/>
    </xf>
    <xf numFmtId="3" fontId="17" fillId="0" borderId="0" xfId="0" applyNumberFormat="1" applyFont="1" applyFill="1" applyBorder="1" applyAlignment="1" applyProtection="1">
      <alignment horizontal="right" vertical="center"/>
    </xf>
    <xf numFmtId="179" fontId="17" fillId="0" borderId="0" xfId="0" applyNumberFormat="1" applyFont="1" applyFill="1" applyBorder="1" applyAlignment="1" applyProtection="1">
      <alignment horizontal="right" vertical="center"/>
    </xf>
    <xf numFmtId="49" fontId="17" fillId="0" borderId="0" xfId="0" applyNumberFormat="1" applyFont="1" applyFill="1" applyBorder="1" applyAlignment="1" applyProtection="1">
      <alignment horizontal="right" vertical="center"/>
    </xf>
    <xf numFmtId="3" fontId="17" fillId="0" borderId="0" xfId="0" applyNumberFormat="1" applyFont="1" applyBorder="1" applyAlignment="1" applyProtection="1">
      <alignment horizontal="right" vertical="center"/>
    </xf>
    <xf numFmtId="176" fontId="17" fillId="0" borderId="17" xfId="0" applyNumberFormat="1" applyFont="1" applyFill="1" applyBorder="1" applyAlignment="1" applyProtection="1">
      <alignment vertical="center" shrinkToFit="1"/>
    </xf>
    <xf numFmtId="176" fontId="17" fillId="0" borderId="35" xfId="0" applyNumberFormat="1" applyFont="1" applyBorder="1" applyAlignment="1" applyProtection="1">
      <alignment vertical="center" shrinkToFit="1"/>
    </xf>
    <xf numFmtId="176" fontId="17" fillId="0" borderId="20" xfId="0" applyNumberFormat="1" applyFont="1" applyFill="1" applyBorder="1" applyAlignment="1" applyProtection="1">
      <alignment vertical="center" shrinkToFit="1"/>
    </xf>
    <xf numFmtId="176" fontId="17" fillId="0" borderId="21" xfId="0" applyNumberFormat="1" applyFont="1" applyBorder="1" applyAlignment="1" applyProtection="1">
      <alignment vertical="center" shrinkToFit="1"/>
    </xf>
    <xf numFmtId="176" fontId="17" fillId="0" borderId="23" xfId="1" applyNumberFormat="1" applyFont="1" applyFill="1" applyBorder="1" applyAlignment="1" applyProtection="1">
      <alignment vertical="center" shrinkToFit="1"/>
    </xf>
    <xf numFmtId="176" fontId="17" fillId="0" borderId="6" xfId="1" applyNumberFormat="1" applyFont="1" applyFill="1" applyBorder="1" applyAlignment="1" applyProtection="1">
      <alignment vertical="center" shrinkToFit="1"/>
    </xf>
    <xf numFmtId="176" fontId="15" fillId="4" borderId="32" xfId="3" applyNumberFormat="1" applyFill="1" applyBorder="1" applyProtection="1">
      <alignment vertical="center"/>
      <protection locked="0"/>
    </xf>
    <xf numFmtId="176" fontId="15" fillId="0" borderId="32" xfId="3" applyNumberFormat="1" applyBorder="1" applyProtection="1">
      <alignment vertical="center"/>
      <protection locked="0"/>
    </xf>
    <xf numFmtId="0" fontId="15" fillId="0" borderId="0" xfId="3" applyBorder="1" applyProtection="1">
      <alignment vertical="center"/>
      <protection locked="0"/>
    </xf>
    <xf numFmtId="176" fontId="15" fillId="4" borderId="36" xfId="3" applyNumberFormat="1" applyFill="1" applyBorder="1" applyProtection="1">
      <alignment vertical="center"/>
      <protection locked="0"/>
    </xf>
    <xf numFmtId="176" fontId="15" fillId="0" borderId="36" xfId="3" applyNumberFormat="1" applyBorder="1" applyProtection="1">
      <alignment vertical="center"/>
      <protection locked="0"/>
    </xf>
    <xf numFmtId="0" fontId="15" fillId="0" borderId="0" xfId="3" applyAlignment="1" applyProtection="1">
      <alignment horizontal="center" vertical="center"/>
      <protection locked="0"/>
    </xf>
    <xf numFmtId="0" fontId="15" fillId="0" borderId="0" xfId="3" applyProtection="1">
      <alignment vertical="center"/>
      <protection locked="0"/>
    </xf>
    <xf numFmtId="0" fontId="3" fillId="0" borderId="0" xfId="4" applyFont="1" applyAlignment="1" applyProtection="1">
      <alignment vertical="center"/>
      <protection locked="0"/>
    </xf>
    <xf numFmtId="0" fontId="3" fillId="0" borderId="0" xfId="3" applyFont="1" applyBorder="1" applyAlignment="1" applyProtection="1">
      <alignment horizontal="distributed" vertical="center"/>
      <protection locked="0"/>
    </xf>
    <xf numFmtId="0" fontId="3" fillId="4" borderId="44" xfId="3" applyFont="1" applyFill="1" applyBorder="1" applyAlignment="1" applyProtection="1">
      <alignment horizontal="center" vertical="center"/>
      <protection locked="0"/>
    </xf>
    <xf numFmtId="0" fontId="3" fillId="5" borderId="45" xfId="3" applyFont="1" applyFill="1" applyBorder="1" applyAlignment="1" applyProtection="1">
      <alignment horizontal="center" vertical="center"/>
      <protection locked="0"/>
    </xf>
    <xf numFmtId="0" fontId="3" fillId="0" borderId="0" xfId="3" applyFont="1" applyProtection="1">
      <alignment vertical="center"/>
      <protection locked="0"/>
    </xf>
    <xf numFmtId="0" fontId="3" fillId="0" borderId="49" xfId="3" applyFont="1" applyBorder="1" applyAlignment="1" applyProtection="1">
      <alignment horizontal="center" vertical="center"/>
      <protection locked="0"/>
    </xf>
    <xf numFmtId="0" fontId="3" fillId="5" borderId="48" xfId="3" applyFont="1" applyFill="1" applyBorder="1" applyAlignment="1" applyProtection="1">
      <alignment horizontal="center" vertical="center"/>
      <protection locked="0"/>
    </xf>
    <xf numFmtId="0" fontId="15" fillId="0" borderId="51" xfId="3" applyBorder="1" applyAlignment="1" applyProtection="1">
      <alignment horizontal="center" vertical="center"/>
      <protection locked="0"/>
    </xf>
    <xf numFmtId="0" fontId="15" fillId="0" borderId="0" xfId="3" applyBorder="1" applyAlignment="1" applyProtection="1">
      <alignment horizontal="center" vertical="center"/>
      <protection locked="0"/>
    </xf>
    <xf numFmtId="0" fontId="15" fillId="0" borderId="36" xfId="3" applyBorder="1" applyAlignment="1" applyProtection="1">
      <alignment horizontal="center" vertical="center"/>
      <protection locked="0"/>
    </xf>
    <xf numFmtId="0" fontId="15" fillId="0" borderId="0" xfId="3" applyBorder="1" applyAlignment="1" applyProtection="1">
      <alignment horizontal="distributed" vertical="center"/>
      <protection locked="0"/>
    </xf>
    <xf numFmtId="0" fontId="15" fillId="5" borderId="37" xfId="3" applyFill="1" applyBorder="1" applyAlignment="1" applyProtection="1">
      <alignment horizontal="center" vertical="center"/>
      <protection locked="0"/>
    </xf>
    <xf numFmtId="0" fontId="15" fillId="5" borderId="18" xfId="3" applyFill="1" applyBorder="1" applyProtection="1">
      <alignment vertical="center"/>
      <protection locked="0"/>
    </xf>
    <xf numFmtId="0" fontId="15" fillId="5" borderId="37" xfId="3" applyFill="1" applyBorder="1" applyProtection="1">
      <alignment vertical="center"/>
      <protection locked="0"/>
    </xf>
    <xf numFmtId="0" fontId="15" fillId="0" borderId="0" xfId="3" applyFont="1" applyProtection="1">
      <alignment vertical="center"/>
      <protection locked="0"/>
    </xf>
    <xf numFmtId="0" fontId="15" fillId="0" borderId="0" xfId="3" applyFont="1" applyBorder="1" applyAlignment="1" applyProtection="1">
      <alignment horizontal="distributed" vertical="center"/>
      <protection locked="0"/>
    </xf>
    <xf numFmtId="0" fontId="15" fillId="0" borderId="51" xfId="3" applyFont="1" applyBorder="1" applyAlignment="1" applyProtection="1">
      <alignment horizontal="center" vertical="center"/>
      <protection locked="0"/>
    </xf>
    <xf numFmtId="0" fontId="15" fillId="0" borderId="37" xfId="3" applyFont="1" applyBorder="1" applyAlignment="1" applyProtection="1">
      <alignment horizontal="center" vertical="center"/>
      <protection locked="0"/>
    </xf>
    <xf numFmtId="0" fontId="3" fillId="0" borderId="0" xfId="0" applyFont="1" applyAlignment="1" applyProtection="1">
      <alignment vertical="center"/>
      <protection locked="0"/>
    </xf>
    <xf numFmtId="178" fontId="15" fillId="6" borderId="29" xfId="3" applyNumberFormat="1" applyFill="1" applyBorder="1" applyAlignment="1" applyProtection="1">
      <alignment horizontal="center" vertical="center"/>
    </xf>
    <xf numFmtId="57" fontId="15" fillId="6" borderId="39" xfId="3" applyNumberFormat="1" applyFill="1" applyBorder="1" applyProtection="1">
      <alignment vertical="center"/>
    </xf>
    <xf numFmtId="0" fontId="19" fillId="6" borderId="39" xfId="3" applyFont="1" applyFill="1" applyBorder="1" applyAlignment="1" applyProtection="1">
      <alignment vertical="center" wrapText="1"/>
    </xf>
    <xf numFmtId="0" fontId="15" fillId="6" borderId="41" xfId="3" applyFill="1" applyBorder="1" applyProtection="1">
      <alignment vertical="center"/>
    </xf>
    <xf numFmtId="176" fontId="15" fillId="6" borderId="40" xfId="3" applyNumberFormat="1" applyFill="1" applyBorder="1" applyAlignment="1" applyProtection="1">
      <alignment horizontal="right" vertical="center" shrinkToFit="1"/>
    </xf>
    <xf numFmtId="176" fontId="17" fillId="0" borderId="9" xfId="1" applyNumberFormat="1" applyFont="1" applyFill="1" applyBorder="1" applyAlignment="1" applyProtection="1">
      <alignment vertical="center" shrinkToFit="1"/>
    </xf>
    <xf numFmtId="178" fontId="15" fillId="0" borderId="28" xfId="3" applyNumberFormat="1" applyFont="1" applyBorder="1" applyAlignment="1" applyProtection="1">
      <alignment vertical="center" shrinkToFit="1"/>
      <protection locked="0"/>
    </xf>
    <xf numFmtId="178" fontId="15" fillId="6" borderId="56" xfId="0" applyNumberFormat="1" applyFont="1" applyFill="1" applyBorder="1" applyAlignment="1" applyProtection="1">
      <alignment vertical="center" shrinkToFit="1"/>
    </xf>
    <xf numFmtId="177" fontId="10" fillId="2" borderId="0" xfId="0" applyNumberFormat="1" applyFont="1" applyFill="1" applyBorder="1" applyAlignment="1" applyProtection="1">
      <alignment horizontal="right" vertical="center" shrinkToFit="1"/>
    </xf>
    <xf numFmtId="179" fontId="10" fillId="0" borderId="0" xfId="0" applyNumberFormat="1" applyFont="1" applyFill="1" applyBorder="1" applyAlignment="1" applyProtection="1">
      <alignment horizontal="right" vertical="center" shrinkToFit="1"/>
    </xf>
    <xf numFmtId="179" fontId="10" fillId="0" borderId="0" xfId="0" applyNumberFormat="1" applyFont="1" applyBorder="1" applyAlignment="1" applyProtection="1">
      <alignment horizontal="right" vertical="center"/>
    </xf>
    <xf numFmtId="0" fontId="16" fillId="0" borderId="1" xfId="0" applyFont="1" applyFill="1" applyBorder="1" applyAlignment="1">
      <alignment horizontal="center" vertical="center" shrinkToFit="1"/>
    </xf>
    <xf numFmtId="0" fontId="15" fillId="0" borderId="0" xfId="4" applyFont="1" applyFill="1" applyAlignment="1">
      <alignment vertical="center" shrinkToFit="1"/>
    </xf>
    <xf numFmtId="0" fontId="16" fillId="0" borderId="1" xfId="0" applyFont="1" applyFill="1" applyBorder="1" applyAlignment="1">
      <alignment vertical="center" shrinkToFit="1"/>
    </xf>
    <xf numFmtId="0" fontId="15" fillId="0" borderId="1" xfId="4" applyFont="1" applyFill="1" applyBorder="1" applyAlignment="1">
      <alignment horizontal="left" vertical="center" shrinkToFit="1"/>
    </xf>
    <xf numFmtId="0" fontId="23" fillId="0" borderId="1" xfId="4" applyFont="1" applyFill="1" applyBorder="1" applyAlignment="1">
      <alignment vertical="center" shrinkToFit="1"/>
    </xf>
    <xf numFmtId="0" fontId="6" fillId="0" borderId="49" xfId="3" applyFont="1" applyBorder="1" applyAlignment="1" applyProtection="1">
      <alignment horizontal="center" vertical="center"/>
      <protection locked="0"/>
    </xf>
    <xf numFmtId="0" fontId="15" fillId="0" borderId="36" xfId="3" applyBorder="1" applyAlignment="1" applyProtection="1">
      <alignment horizontal="distributed" vertical="center"/>
      <protection locked="0"/>
    </xf>
    <xf numFmtId="0" fontId="19" fillId="0" borderId="32" xfId="3" applyFont="1" applyBorder="1" applyAlignment="1" applyProtection="1">
      <alignment vertical="center" wrapText="1"/>
      <protection locked="0"/>
    </xf>
    <xf numFmtId="0" fontId="19" fillId="0" borderId="36" xfId="3" applyFont="1" applyBorder="1" applyAlignment="1" applyProtection="1">
      <alignment vertical="center" wrapText="1"/>
      <protection locked="0"/>
    </xf>
    <xf numFmtId="0" fontId="19" fillId="6" borderId="40" xfId="3" applyFont="1" applyFill="1" applyBorder="1" applyAlignment="1" applyProtection="1">
      <alignment vertical="center" wrapText="1"/>
    </xf>
    <xf numFmtId="0" fontId="15" fillId="0" borderId="51" xfId="3" applyBorder="1" applyAlignment="1" applyProtection="1">
      <alignment horizontal="distributed" vertical="center"/>
      <protection locked="0"/>
    </xf>
    <xf numFmtId="0" fontId="19" fillId="0" borderId="28" xfId="3" applyFont="1" applyBorder="1" applyAlignment="1" applyProtection="1">
      <alignment vertical="center" wrapText="1"/>
      <protection locked="0"/>
    </xf>
    <xf numFmtId="0" fontId="19" fillId="0" borderId="51" xfId="3" applyFont="1" applyBorder="1" applyAlignment="1" applyProtection="1">
      <alignment vertical="center" wrapText="1"/>
      <protection locked="0"/>
    </xf>
    <xf numFmtId="0" fontId="19" fillId="6" borderId="29" xfId="3" applyFont="1" applyFill="1" applyBorder="1" applyAlignment="1" applyProtection="1">
      <alignment vertical="center" wrapText="1"/>
    </xf>
    <xf numFmtId="0" fontId="19" fillId="6" borderId="82" xfId="3" applyFont="1" applyFill="1" applyBorder="1" applyAlignment="1" applyProtection="1">
      <alignment vertical="center" wrapText="1"/>
    </xf>
    <xf numFmtId="0" fontId="19" fillId="0" borderId="83" xfId="3" applyFont="1" applyBorder="1" applyAlignment="1" applyProtection="1">
      <alignment vertical="center" wrapText="1"/>
      <protection locked="0"/>
    </xf>
    <xf numFmtId="0" fontId="15" fillId="0" borderId="84" xfId="3" applyBorder="1" applyAlignment="1" applyProtection="1">
      <alignment horizontal="distributed" vertical="center"/>
      <protection locked="0"/>
    </xf>
    <xf numFmtId="0" fontId="15" fillId="0" borderId="85" xfId="3" applyFill="1" applyBorder="1" applyAlignment="1" applyProtection="1">
      <alignment horizontal="distributed" vertical="center"/>
      <protection locked="0"/>
    </xf>
    <xf numFmtId="176" fontId="3" fillId="0" borderId="32" xfId="3" applyNumberFormat="1" applyFont="1" applyFill="1" applyBorder="1" applyAlignment="1" applyProtection="1">
      <alignment horizontal="center" vertical="center"/>
      <protection locked="0"/>
    </xf>
    <xf numFmtId="176" fontId="15" fillId="0" borderId="32" xfId="3" applyNumberFormat="1" applyFill="1" applyBorder="1" applyAlignment="1" applyProtection="1">
      <alignment horizontal="center" vertical="center"/>
      <protection locked="0"/>
    </xf>
    <xf numFmtId="176" fontId="15" fillId="6" borderId="40" xfId="3" applyNumberFormat="1" applyFill="1" applyBorder="1" applyAlignment="1" applyProtection="1">
      <alignment horizontal="center" vertical="center"/>
    </xf>
    <xf numFmtId="0" fontId="15" fillId="3" borderId="36" xfId="3" applyFill="1" applyBorder="1" applyAlignment="1" applyProtection="1">
      <alignment horizontal="distributed" vertical="center"/>
      <protection locked="0"/>
    </xf>
    <xf numFmtId="176" fontId="15" fillId="3" borderId="32" xfId="3" applyNumberFormat="1" applyFill="1" applyBorder="1" applyProtection="1">
      <alignment vertical="center"/>
      <protection locked="0"/>
    </xf>
    <xf numFmtId="176" fontId="15" fillId="3" borderId="36" xfId="3" applyNumberFormat="1" applyFill="1" applyBorder="1" applyProtection="1">
      <alignment vertical="center"/>
      <protection locked="0"/>
    </xf>
    <xf numFmtId="0" fontId="15" fillId="4" borderId="36" xfId="3" applyFill="1" applyBorder="1" applyAlignment="1" applyProtection="1">
      <alignment horizontal="distributed" vertical="center"/>
      <protection locked="0"/>
    </xf>
    <xf numFmtId="0" fontId="15" fillId="0" borderId="86" xfId="3" applyBorder="1" applyAlignment="1" applyProtection="1">
      <alignment horizontal="center" vertical="center"/>
      <protection locked="0"/>
    </xf>
    <xf numFmtId="0" fontId="3" fillId="0" borderId="87" xfId="3" applyFont="1" applyBorder="1" applyAlignment="1" applyProtection="1">
      <alignment horizontal="center" vertical="center"/>
      <protection locked="0"/>
    </xf>
    <xf numFmtId="0" fontId="15" fillId="0" borderId="88" xfId="3" applyBorder="1" applyAlignment="1" applyProtection="1">
      <alignment horizontal="center" vertical="center"/>
      <protection locked="0"/>
    </xf>
    <xf numFmtId="176" fontId="15" fillId="0" borderId="83" xfId="3" applyNumberFormat="1" applyBorder="1" applyProtection="1">
      <alignment vertical="center"/>
      <protection locked="0"/>
    </xf>
    <xf numFmtId="176" fontId="15" fillId="0" borderId="88" xfId="3" applyNumberFormat="1" applyBorder="1" applyProtection="1">
      <alignment vertical="center"/>
      <protection locked="0"/>
    </xf>
    <xf numFmtId="176" fontId="15" fillId="6" borderId="82" xfId="3" applyNumberFormat="1" applyFill="1" applyBorder="1" applyAlignment="1" applyProtection="1">
      <alignment horizontal="right" vertical="center" shrinkToFit="1"/>
    </xf>
    <xf numFmtId="0" fontId="15" fillId="5" borderId="36" xfId="3" applyFill="1" applyBorder="1" applyAlignment="1" applyProtection="1">
      <alignment horizontal="distributed" vertical="center"/>
      <protection locked="0"/>
    </xf>
    <xf numFmtId="176" fontId="15" fillId="5" borderId="32" xfId="3" applyNumberFormat="1" applyFill="1" applyBorder="1" applyProtection="1">
      <alignment vertical="center"/>
      <protection locked="0"/>
    </xf>
    <xf numFmtId="57" fontId="15" fillId="0" borderId="18" xfId="3" applyNumberFormat="1" applyFont="1" applyBorder="1" applyProtection="1">
      <alignment vertical="center"/>
      <protection locked="0"/>
    </xf>
    <xf numFmtId="0" fontId="15" fillId="0" borderId="51" xfId="3" applyFont="1" applyBorder="1" applyAlignment="1" applyProtection="1">
      <alignment horizontal="distributed" vertical="center"/>
      <protection locked="0"/>
    </xf>
    <xf numFmtId="0" fontId="15" fillId="0" borderId="51" xfId="3" applyFont="1" applyFill="1" applyBorder="1" applyAlignment="1" applyProtection="1">
      <alignment horizontal="distributed" vertical="center"/>
      <protection locked="0"/>
    </xf>
    <xf numFmtId="176" fontId="15" fillId="0" borderId="28" xfId="3" applyNumberFormat="1" applyFont="1" applyFill="1" applyBorder="1" applyAlignment="1" applyProtection="1">
      <alignment horizontal="center" vertical="center"/>
      <protection locked="0"/>
    </xf>
    <xf numFmtId="0" fontId="15" fillId="3" borderId="51" xfId="3" applyFont="1" applyFill="1" applyBorder="1" applyAlignment="1" applyProtection="1">
      <alignment horizontal="distributed" vertical="center"/>
      <protection locked="0"/>
    </xf>
    <xf numFmtId="176" fontId="15" fillId="3" borderId="28" xfId="3" applyNumberFormat="1" applyFont="1" applyFill="1" applyBorder="1" applyAlignment="1" applyProtection="1">
      <alignment vertical="center" shrinkToFit="1"/>
      <protection locked="0"/>
    </xf>
    <xf numFmtId="0" fontId="15" fillId="4" borderId="51" xfId="3" applyFont="1" applyFill="1" applyBorder="1" applyAlignment="1" applyProtection="1">
      <alignment horizontal="distributed" vertical="center"/>
      <protection locked="0"/>
    </xf>
    <xf numFmtId="176" fontId="15" fillId="4" borderId="28" xfId="3" applyNumberFormat="1" applyFont="1" applyFill="1" applyBorder="1" applyAlignment="1" applyProtection="1">
      <alignment vertical="center" shrinkToFit="1"/>
      <protection locked="0"/>
    </xf>
    <xf numFmtId="176" fontId="15" fillId="0" borderId="89" xfId="3" applyNumberFormat="1" applyFont="1" applyBorder="1" applyAlignment="1" applyProtection="1">
      <alignment vertical="center" shrinkToFit="1"/>
      <protection locked="0"/>
    </xf>
    <xf numFmtId="0" fontId="15" fillId="0" borderId="91" xfId="3" applyFont="1" applyBorder="1" applyAlignment="1" applyProtection="1">
      <alignment horizontal="center" vertical="center"/>
      <protection locked="0"/>
    </xf>
    <xf numFmtId="0" fontId="15" fillId="0" borderId="92" xfId="3" applyFont="1" applyBorder="1" applyAlignment="1" applyProtection="1">
      <alignment horizontal="distributed" vertical="center"/>
      <protection locked="0"/>
    </xf>
    <xf numFmtId="0" fontId="15" fillId="0" borderId="93" xfId="3" applyFont="1" applyBorder="1" applyAlignment="1" applyProtection="1">
      <alignment horizontal="distributed" vertical="center"/>
      <protection locked="0"/>
    </xf>
    <xf numFmtId="0" fontId="19" fillId="0" borderId="89" xfId="3" applyFont="1" applyBorder="1" applyAlignment="1" applyProtection="1">
      <alignment vertical="center" wrapText="1"/>
      <protection locked="0"/>
    </xf>
    <xf numFmtId="0" fontId="19" fillId="0" borderId="94" xfId="3" applyFont="1" applyBorder="1" applyAlignment="1" applyProtection="1">
      <alignment vertical="center" wrapText="1"/>
      <protection locked="0"/>
    </xf>
    <xf numFmtId="0" fontId="15" fillId="0" borderId="97" xfId="3" applyFont="1" applyBorder="1" applyAlignment="1" applyProtection="1">
      <alignment horizontal="center" vertical="center"/>
      <protection locked="0"/>
    </xf>
    <xf numFmtId="0" fontId="15" fillId="0" borderId="98" xfId="3" applyFont="1" applyBorder="1" applyAlignment="1" applyProtection="1">
      <alignment horizontal="center" vertical="center"/>
      <protection locked="0"/>
    </xf>
    <xf numFmtId="176" fontId="15" fillId="0" borderId="99" xfId="3" applyNumberFormat="1" applyFont="1" applyBorder="1" applyAlignment="1" applyProtection="1">
      <alignment vertical="center" shrinkToFit="1"/>
      <protection locked="0"/>
    </xf>
    <xf numFmtId="176" fontId="15" fillId="0" borderId="94" xfId="3" applyNumberFormat="1" applyFont="1" applyBorder="1" applyAlignment="1" applyProtection="1">
      <alignment vertical="center" shrinkToFit="1"/>
      <protection locked="0"/>
    </xf>
    <xf numFmtId="176" fontId="15" fillId="0" borderId="28" xfId="3" applyNumberFormat="1" applyFont="1" applyBorder="1" applyAlignment="1" applyProtection="1">
      <alignment vertical="center" shrinkToFit="1"/>
      <protection locked="0"/>
    </xf>
    <xf numFmtId="0" fontId="15" fillId="5" borderId="51" xfId="3" applyFont="1" applyFill="1" applyBorder="1" applyAlignment="1" applyProtection="1">
      <alignment horizontal="distributed" vertical="center"/>
      <protection locked="0"/>
    </xf>
    <xf numFmtId="176" fontId="15" fillId="5" borderId="28" xfId="3" applyNumberFormat="1" applyFont="1" applyFill="1" applyBorder="1" applyAlignment="1" applyProtection="1">
      <alignment vertical="center" shrinkToFit="1"/>
      <protection locked="0"/>
    </xf>
    <xf numFmtId="178" fontId="15" fillId="6" borderId="101" xfId="0" applyNumberFormat="1" applyFont="1" applyFill="1" applyBorder="1" applyAlignment="1" applyProtection="1">
      <alignment vertical="center" shrinkToFit="1"/>
    </xf>
    <xf numFmtId="57" fontId="15" fillId="6" borderId="102" xfId="0" applyNumberFormat="1" applyFont="1" applyFill="1" applyBorder="1" applyAlignment="1" applyProtection="1">
      <alignment horizontal="center" vertical="center"/>
    </xf>
    <xf numFmtId="0" fontId="19" fillId="6" borderId="103" xfId="0" applyFont="1" applyFill="1" applyBorder="1" applyAlignment="1" applyProtection="1">
      <alignment horizontal="center" vertical="center" wrapText="1"/>
    </xf>
    <xf numFmtId="0" fontId="19" fillId="6" borderId="104" xfId="0" applyFont="1" applyFill="1" applyBorder="1" applyAlignment="1" applyProtection="1">
      <alignment horizontal="center" vertical="center" wrapText="1"/>
    </xf>
    <xf numFmtId="0" fontId="19" fillId="6" borderId="105" xfId="0" applyFont="1" applyFill="1" applyBorder="1" applyAlignment="1" applyProtection="1">
      <alignment horizontal="center" vertical="center" wrapText="1"/>
    </xf>
    <xf numFmtId="176" fontId="15" fillId="6" borderId="103" xfId="0" applyNumberFormat="1" applyFont="1" applyFill="1" applyBorder="1" applyAlignment="1" applyProtection="1">
      <alignment horizontal="center" vertical="center"/>
    </xf>
    <xf numFmtId="176" fontId="15" fillId="6" borderId="103" xfId="0" applyNumberFormat="1" applyFont="1" applyFill="1" applyBorder="1" applyAlignment="1" applyProtection="1">
      <alignment horizontal="right" vertical="center" shrinkToFit="1"/>
    </xf>
    <xf numFmtId="176" fontId="15" fillId="6" borderId="104" xfId="0" applyNumberFormat="1" applyFont="1" applyFill="1" applyBorder="1" applyAlignment="1" applyProtection="1">
      <alignment horizontal="right" vertical="center" shrinkToFit="1"/>
    </xf>
    <xf numFmtId="176" fontId="15" fillId="6" borderId="106" xfId="0" applyNumberFormat="1" applyFont="1" applyFill="1" applyBorder="1" applyAlignment="1" applyProtection="1">
      <alignment horizontal="right" vertical="center" shrinkToFit="1"/>
    </xf>
    <xf numFmtId="176" fontId="15" fillId="6" borderId="105" xfId="0" applyNumberFormat="1" applyFont="1" applyFill="1" applyBorder="1" applyAlignment="1" applyProtection="1">
      <alignment horizontal="right" vertical="center" shrinkToFit="1"/>
    </xf>
    <xf numFmtId="0" fontId="23" fillId="0" borderId="1" xfId="5" applyFont="1" applyFill="1" applyBorder="1" applyAlignment="1">
      <alignment vertical="center" shrinkToFit="1"/>
    </xf>
    <xf numFmtId="0" fontId="3" fillId="0" borderId="1" xfId="5" applyFont="1" applyFill="1" applyBorder="1" applyAlignment="1">
      <alignment vertical="center" shrinkToFit="1"/>
    </xf>
    <xf numFmtId="0" fontId="3" fillId="0" borderId="1" xfId="4" applyFont="1" applyFill="1" applyBorder="1" applyAlignment="1">
      <alignment vertical="center" shrinkToFit="1"/>
    </xf>
    <xf numFmtId="180" fontId="3" fillId="0" borderId="1" xfId="4" applyNumberFormat="1" applyFont="1" applyFill="1" applyBorder="1" applyAlignment="1">
      <alignment vertical="center" shrinkToFit="1"/>
    </xf>
    <xf numFmtId="180" fontId="23" fillId="0" borderId="1" xfId="4" applyNumberFormat="1" applyFont="1" applyFill="1" applyBorder="1" applyAlignment="1">
      <alignment vertical="center" shrinkToFit="1"/>
    </xf>
    <xf numFmtId="180" fontId="3" fillId="0" borderId="1" xfId="5" applyNumberFormat="1" applyFont="1" applyFill="1" applyBorder="1" applyAlignment="1">
      <alignment vertical="center" shrinkToFit="1"/>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xf>
    <xf numFmtId="57" fontId="15" fillId="0" borderId="28" xfId="3" applyNumberFormat="1" applyFont="1" applyBorder="1" applyProtection="1">
      <alignment vertical="center"/>
      <protection locked="0"/>
    </xf>
    <xf numFmtId="57" fontId="15" fillId="0" borderId="51" xfId="3" applyNumberFormat="1" applyFont="1" applyBorder="1" applyProtection="1">
      <alignment vertical="center"/>
      <protection locked="0"/>
    </xf>
    <xf numFmtId="57" fontId="15" fillId="6" borderId="107" xfId="0" applyNumberFormat="1" applyFont="1" applyFill="1" applyBorder="1" applyAlignment="1" applyProtection="1">
      <alignment horizontal="center" vertical="center"/>
    </xf>
    <xf numFmtId="0" fontId="19" fillId="6" borderId="107" xfId="0" applyFont="1" applyFill="1" applyBorder="1" applyAlignment="1" applyProtection="1">
      <alignment horizontal="center" vertical="center" wrapText="1"/>
    </xf>
    <xf numFmtId="176" fontId="15" fillId="6" borderId="107" xfId="0" applyNumberFormat="1" applyFont="1" applyFill="1" applyBorder="1" applyAlignment="1" applyProtection="1">
      <alignment horizontal="center" vertical="center"/>
    </xf>
    <xf numFmtId="176" fontId="15" fillId="6" borderId="107" xfId="0" applyNumberFormat="1" applyFont="1" applyFill="1" applyBorder="1" applyAlignment="1" applyProtection="1">
      <alignment horizontal="right" vertical="center" shrinkToFit="1"/>
    </xf>
    <xf numFmtId="0" fontId="15" fillId="4" borderId="108" xfId="3" applyFont="1" applyFill="1" applyBorder="1" applyAlignment="1" applyProtection="1">
      <alignment horizontal="distributed" vertical="center"/>
      <protection locked="0"/>
    </xf>
    <xf numFmtId="0" fontId="15" fillId="0" borderId="109" xfId="3" applyFont="1" applyBorder="1" applyAlignment="1" applyProtection="1">
      <alignment horizontal="center" vertical="center"/>
      <protection locked="0"/>
    </xf>
    <xf numFmtId="176" fontId="15" fillId="6" borderId="110" xfId="0" applyNumberFormat="1" applyFont="1" applyFill="1" applyBorder="1" applyAlignment="1" applyProtection="1">
      <alignment horizontal="right" vertical="center" shrinkToFit="1"/>
    </xf>
    <xf numFmtId="0" fontId="15" fillId="0" borderId="109" xfId="3" applyFont="1" applyBorder="1" applyAlignment="1" applyProtection="1">
      <alignment horizontal="distributed" vertical="center"/>
      <protection locked="0"/>
    </xf>
    <xf numFmtId="0" fontId="19" fillId="6" borderId="110" xfId="0" applyFont="1" applyFill="1" applyBorder="1" applyAlignment="1" applyProtection="1">
      <alignment horizontal="center" vertical="center" wrapText="1"/>
    </xf>
    <xf numFmtId="0" fontId="19" fillId="6" borderId="111" xfId="0" applyFont="1" applyFill="1" applyBorder="1" applyAlignment="1" applyProtection="1">
      <alignment horizontal="center" vertical="center" wrapText="1"/>
    </xf>
    <xf numFmtId="176" fontId="15" fillId="6" borderId="112" xfId="0" applyNumberFormat="1" applyFont="1" applyFill="1" applyBorder="1" applyAlignment="1" applyProtection="1">
      <alignment horizontal="right" vertical="center" shrinkToFit="1"/>
    </xf>
    <xf numFmtId="176" fontId="15" fillId="0" borderId="18" xfId="3" applyNumberFormat="1" applyFont="1" applyBorder="1" applyAlignment="1" applyProtection="1">
      <alignment vertical="center" shrinkToFit="1"/>
      <protection locked="0"/>
    </xf>
    <xf numFmtId="176" fontId="15" fillId="6" borderId="54" xfId="0" applyNumberFormat="1" applyFont="1" applyFill="1" applyBorder="1" applyAlignment="1" applyProtection="1">
      <alignment horizontal="right" vertical="center" shrinkToFit="1"/>
    </xf>
    <xf numFmtId="0" fontId="3" fillId="0" borderId="0" xfId="3" applyFont="1" applyBorder="1" applyAlignment="1" applyProtection="1">
      <alignment horizontal="center" vertical="center" wrapText="1"/>
      <protection locked="0"/>
    </xf>
    <xf numFmtId="0" fontId="15" fillId="0" borderId="0" xfId="3" applyFont="1" applyBorder="1" applyAlignment="1" applyProtection="1">
      <alignment horizontal="center" vertical="center" wrapText="1"/>
      <protection locked="0"/>
    </xf>
    <xf numFmtId="176" fontId="3" fillId="4" borderId="32" xfId="3" applyNumberFormat="1" applyFont="1" applyFill="1" applyBorder="1" applyProtection="1">
      <alignment vertical="center"/>
      <protection locked="0"/>
    </xf>
    <xf numFmtId="176" fontId="3" fillId="0" borderId="32" xfId="3" applyNumberFormat="1" applyFont="1" applyBorder="1" applyProtection="1">
      <alignment vertical="center"/>
      <protection locked="0"/>
    </xf>
    <xf numFmtId="176" fontId="3" fillId="0" borderId="83" xfId="3" applyNumberFormat="1" applyFont="1" applyBorder="1" applyProtection="1">
      <alignment vertical="center"/>
      <protection locked="0"/>
    </xf>
    <xf numFmtId="0" fontId="7" fillId="0" borderId="0" xfId="0" applyFont="1" applyFill="1" applyAlignment="1">
      <alignment vertical="center"/>
    </xf>
    <xf numFmtId="0" fontId="3" fillId="0" borderId="0" xfId="4" applyFont="1" applyFill="1" applyAlignment="1">
      <alignment vertical="center"/>
    </xf>
    <xf numFmtId="176" fontId="2" fillId="0" borderId="0" xfId="0" applyNumberFormat="1" applyFont="1" applyAlignment="1" applyProtection="1">
      <alignment horizontal="right" vertical="center"/>
      <protection locked="0"/>
    </xf>
    <xf numFmtId="0" fontId="17" fillId="0" borderId="31" xfId="0" applyFont="1" applyBorder="1" applyAlignment="1" applyProtection="1">
      <alignment horizontal="distributed" vertical="center"/>
    </xf>
    <xf numFmtId="0" fontId="17" fillId="0" borderId="32" xfId="0" applyFont="1" applyBorder="1" applyAlignment="1" applyProtection="1">
      <alignment horizontal="distributed" vertical="center"/>
    </xf>
    <xf numFmtId="0" fontId="17" fillId="0" borderId="33" xfId="0" applyFont="1" applyBorder="1" applyAlignment="1" applyProtection="1">
      <alignment horizontal="distributed" vertical="center"/>
    </xf>
    <xf numFmtId="0" fontId="17" fillId="0" borderId="34" xfId="0" applyFont="1" applyBorder="1" applyAlignment="1" applyProtection="1">
      <alignment horizontal="distributed" vertical="center"/>
    </xf>
    <xf numFmtId="0" fontId="17" fillId="0" borderId="8" xfId="0" applyFont="1" applyFill="1" applyBorder="1" applyAlignment="1" applyProtection="1">
      <alignment horizontal="center" vertical="center" wrapText="1"/>
    </xf>
    <xf numFmtId="0" fontId="17" fillId="0" borderId="17" xfId="0" applyFont="1" applyFill="1" applyBorder="1" applyAlignment="1" applyProtection="1">
      <alignment horizontal="center" vertical="center" wrapText="1"/>
    </xf>
    <xf numFmtId="176" fontId="2" fillId="0" borderId="0" xfId="0" applyNumberFormat="1" applyFont="1" applyAlignment="1" applyProtection="1">
      <alignment horizontal="right" vertical="center"/>
    </xf>
    <xf numFmtId="0" fontId="2" fillId="0" borderId="0" xfId="0" applyFont="1" applyAlignment="1" applyProtection="1">
      <alignment vertical="center"/>
    </xf>
    <xf numFmtId="0" fontId="25" fillId="0" borderId="0" xfId="4" applyFont="1" applyAlignment="1" applyProtection="1">
      <alignment vertical="center"/>
      <protection locked="0"/>
    </xf>
    <xf numFmtId="49" fontId="26" fillId="0" borderId="0" xfId="0" applyNumberFormat="1" applyFont="1" applyBorder="1" applyAlignment="1" applyProtection="1">
      <alignment vertical="center"/>
    </xf>
    <xf numFmtId="57" fontId="3" fillId="0" borderId="16" xfId="3" applyNumberFormat="1" applyFont="1" applyFill="1" applyBorder="1" applyProtection="1">
      <alignment vertical="center"/>
      <protection locked="0"/>
    </xf>
    <xf numFmtId="0" fontId="19" fillId="0" borderId="32" xfId="3" applyFont="1" applyFill="1" applyBorder="1" applyAlignment="1" applyProtection="1">
      <alignment vertical="center" wrapText="1"/>
      <protection locked="0"/>
    </xf>
    <xf numFmtId="0" fontId="19" fillId="0" borderId="28" xfId="3" applyFont="1" applyFill="1" applyBorder="1" applyAlignment="1" applyProtection="1">
      <alignment vertical="center" wrapText="1"/>
      <protection locked="0"/>
    </xf>
    <xf numFmtId="0" fontId="19" fillId="0" borderId="16" xfId="3" applyFont="1" applyFill="1" applyBorder="1" applyAlignment="1" applyProtection="1">
      <alignment vertical="center" wrapText="1"/>
      <protection locked="0"/>
    </xf>
    <xf numFmtId="0" fontId="19" fillId="0" borderId="83" xfId="3" applyFont="1" applyFill="1" applyBorder="1" applyAlignment="1" applyProtection="1">
      <alignment vertical="center" wrapText="1"/>
      <protection locked="0"/>
    </xf>
    <xf numFmtId="0" fontId="15" fillId="4" borderId="44" xfId="3" applyFont="1" applyFill="1" applyBorder="1" applyAlignment="1" applyProtection="1">
      <alignment horizontal="center" vertical="center"/>
    </xf>
    <xf numFmtId="0" fontId="15" fillId="4" borderId="45" xfId="3" applyFont="1" applyFill="1" applyBorder="1" applyAlignment="1" applyProtection="1">
      <alignment horizontal="center" vertical="center"/>
    </xf>
    <xf numFmtId="0" fontId="15" fillId="0" borderId="90" xfId="3" applyFont="1" applyBorder="1" applyAlignment="1" applyProtection="1">
      <alignment horizontal="center" vertical="center"/>
    </xf>
    <xf numFmtId="0" fontId="15" fillId="0" borderId="95" xfId="3" applyFont="1" applyBorder="1" applyAlignment="1" applyProtection="1">
      <alignment horizontal="center" vertical="center"/>
    </xf>
    <xf numFmtId="0" fontId="19" fillId="0" borderId="96" xfId="3" applyFont="1" applyBorder="1" applyAlignment="1" applyProtection="1">
      <alignment horizontal="center" vertical="center"/>
    </xf>
    <xf numFmtId="0" fontId="15" fillId="0" borderId="100" xfId="3" applyFont="1" applyBorder="1" applyAlignment="1" applyProtection="1">
      <alignment horizontal="center" vertical="center"/>
    </xf>
    <xf numFmtId="0" fontId="19" fillId="0" borderId="95" xfId="3" applyFont="1" applyBorder="1" applyAlignment="1" applyProtection="1">
      <alignment horizontal="center" vertical="center"/>
    </xf>
    <xf numFmtId="0" fontId="15" fillId="0" borderId="50" xfId="3" applyFont="1" applyBorder="1" applyAlignment="1" applyProtection="1">
      <alignment horizontal="center" vertical="center"/>
    </xf>
    <xf numFmtId="0" fontId="9" fillId="0" borderId="0"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shrinkToFit="1"/>
    </xf>
    <xf numFmtId="0" fontId="2" fillId="0" borderId="52" xfId="0" applyFont="1" applyFill="1" applyBorder="1" applyAlignment="1" applyProtection="1">
      <alignment horizontal="center" vertical="center" shrinkToFit="1"/>
    </xf>
    <xf numFmtId="0" fontId="2" fillId="0" borderId="27" xfId="0" applyFont="1" applyFill="1" applyBorder="1" applyAlignment="1" applyProtection="1">
      <alignment horizontal="center" vertical="center" shrinkToFit="1"/>
    </xf>
    <xf numFmtId="177" fontId="2" fillId="2" borderId="74" xfId="0" applyNumberFormat="1" applyFont="1" applyFill="1" applyBorder="1" applyAlignment="1" applyProtection="1">
      <alignment horizontal="right" vertical="center" shrinkToFit="1"/>
      <protection locked="0"/>
    </xf>
    <xf numFmtId="177" fontId="2" fillId="2" borderId="9" xfId="0" applyNumberFormat="1" applyFont="1" applyFill="1" applyBorder="1" applyAlignment="1" applyProtection="1">
      <alignment horizontal="right" vertical="center" shrinkToFit="1"/>
      <protection locked="0"/>
    </xf>
    <xf numFmtId="176" fontId="2" fillId="0" borderId="74" xfId="0" applyNumberFormat="1" applyFont="1" applyBorder="1" applyAlignment="1" applyProtection="1">
      <alignment vertical="center"/>
    </xf>
    <xf numFmtId="176" fontId="2" fillId="0" borderId="9" xfId="0" applyNumberFormat="1" applyFont="1" applyBorder="1" applyAlignment="1" applyProtection="1">
      <alignment vertical="center"/>
    </xf>
    <xf numFmtId="0" fontId="2" fillId="0" borderId="75" xfId="0" applyFont="1" applyBorder="1" applyAlignment="1" applyProtection="1">
      <alignment horizontal="center" vertical="center" wrapText="1"/>
    </xf>
    <xf numFmtId="0" fontId="2" fillId="0" borderId="76" xfId="0" applyFont="1" applyBorder="1" applyAlignment="1" applyProtection="1">
      <alignment horizontal="center" vertical="center"/>
    </xf>
    <xf numFmtId="0" fontId="2" fillId="0" borderId="57" xfId="0" applyFont="1" applyBorder="1" applyAlignment="1" applyProtection="1">
      <alignment horizontal="center" vertical="center"/>
    </xf>
    <xf numFmtId="0" fontId="2" fillId="0" borderId="58" xfId="0" applyFont="1" applyBorder="1" applyAlignment="1" applyProtection="1">
      <alignment horizontal="center" vertical="center"/>
    </xf>
    <xf numFmtId="176" fontId="2" fillId="0" borderId="59" xfId="0" applyNumberFormat="1" applyFont="1" applyBorder="1" applyAlignment="1" applyProtection="1">
      <alignment vertical="center"/>
    </xf>
    <xf numFmtId="176" fontId="2" fillId="0" borderId="60" xfId="0" applyNumberFormat="1" applyFont="1" applyBorder="1" applyAlignment="1" applyProtection="1">
      <alignment vertical="center"/>
    </xf>
    <xf numFmtId="49" fontId="2" fillId="0" borderId="61" xfId="0" applyNumberFormat="1" applyFont="1" applyBorder="1" applyAlignment="1" applyProtection="1">
      <alignment horizontal="center" vertical="center"/>
    </xf>
    <xf numFmtId="49" fontId="2" fillId="0" borderId="53" xfId="0" applyNumberFormat="1" applyFont="1" applyBorder="1" applyAlignment="1" applyProtection="1">
      <alignment horizontal="center" vertical="center"/>
    </xf>
    <xf numFmtId="49" fontId="2" fillId="0" borderId="55" xfId="0" applyNumberFormat="1" applyFont="1" applyBorder="1" applyAlignment="1" applyProtection="1">
      <alignment horizontal="center" vertical="center"/>
    </xf>
    <xf numFmtId="49" fontId="2" fillId="0" borderId="24" xfId="0" applyNumberFormat="1" applyFont="1" applyBorder="1" applyAlignment="1" applyProtection="1">
      <alignment horizontal="center" vertical="center"/>
    </xf>
    <xf numFmtId="49" fontId="2" fillId="0" borderId="0" xfId="0" applyNumberFormat="1" applyFont="1" applyBorder="1" applyAlignment="1" applyProtection="1">
      <alignment horizontal="center" vertical="center"/>
    </xf>
    <xf numFmtId="49" fontId="2" fillId="0" borderId="62" xfId="0" applyNumberFormat="1" applyFont="1" applyBorder="1" applyAlignment="1" applyProtection="1">
      <alignment horizontal="center" vertical="center"/>
    </xf>
    <xf numFmtId="0" fontId="2" fillId="0" borderId="63" xfId="0" applyFont="1" applyBorder="1" applyAlignment="1" applyProtection="1">
      <alignment horizontal="center" vertical="center"/>
    </xf>
    <xf numFmtId="0" fontId="2" fillId="0" borderId="64" xfId="0" applyFont="1" applyBorder="1" applyAlignment="1" applyProtection="1">
      <alignment horizontal="center" vertical="center"/>
    </xf>
    <xf numFmtId="0" fontId="2" fillId="0" borderId="65" xfId="0" applyFont="1" applyBorder="1" applyAlignment="1" applyProtection="1">
      <alignment horizontal="center" vertical="center" wrapText="1"/>
    </xf>
    <xf numFmtId="0" fontId="2" fillId="0" borderId="66" xfId="0" applyFont="1" applyBorder="1" applyAlignment="1" applyProtection="1">
      <alignment horizontal="center" vertical="center" wrapText="1"/>
    </xf>
    <xf numFmtId="0" fontId="2" fillId="0" borderId="0" xfId="0" applyFont="1" applyAlignment="1" applyProtection="1">
      <alignment horizontal="center" vertical="center" textRotation="180"/>
      <protection locked="0"/>
    </xf>
    <xf numFmtId="0" fontId="2" fillId="0" borderId="1" xfId="0" applyFont="1" applyFill="1" applyBorder="1" applyAlignment="1" applyProtection="1">
      <alignment horizontal="center" vertical="center" shrinkToFit="1"/>
    </xf>
    <xf numFmtId="0" fontId="2" fillId="0" borderId="67" xfId="0" applyFont="1" applyBorder="1" applyAlignment="1" applyProtection="1">
      <alignment horizontal="distributed" vertical="center"/>
    </xf>
    <xf numFmtId="0" fontId="2" fillId="0" borderId="77" xfId="0" applyFont="1" applyBorder="1" applyAlignment="1" applyProtection="1">
      <alignment horizontal="distributed" vertical="center"/>
    </xf>
    <xf numFmtId="0" fontId="2" fillId="0" borderId="61" xfId="0" applyFont="1" applyBorder="1" applyAlignment="1" applyProtection="1">
      <alignment horizontal="center" vertical="center"/>
    </xf>
    <xf numFmtId="0" fontId="2" fillId="0" borderId="78" xfId="0" applyFont="1" applyBorder="1" applyAlignment="1" applyProtection="1">
      <alignment horizontal="center" vertical="center"/>
    </xf>
    <xf numFmtId="0" fontId="21" fillId="0" borderId="0" xfId="0" applyFont="1" applyBorder="1" applyAlignment="1" applyProtection="1">
      <alignment horizontal="left" vertical="center"/>
      <protection locked="0"/>
    </xf>
    <xf numFmtId="0" fontId="2" fillId="0" borderId="68" xfId="0" applyFont="1" applyBorder="1" applyAlignment="1" applyProtection="1">
      <alignment horizontal="distributed" vertical="center"/>
    </xf>
    <xf numFmtId="0" fontId="2" fillId="0" borderId="69" xfId="0" applyFont="1" applyBorder="1" applyAlignment="1" applyProtection="1">
      <alignment horizontal="center" vertical="center"/>
    </xf>
    <xf numFmtId="0" fontId="2" fillId="0" borderId="70" xfId="0" applyFont="1" applyBorder="1" applyAlignment="1" applyProtection="1">
      <alignment horizontal="center" vertical="center"/>
    </xf>
    <xf numFmtId="0" fontId="2" fillId="0" borderId="71" xfId="0" applyFont="1" applyBorder="1" applyAlignment="1" applyProtection="1">
      <alignment horizontal="center" vertical="center" wrapText="1"/>
    </xf>
    <xf numFmtId="0" fontId="2" fillId="0" borderId="72" xfId="0" applyFont="1" applyBorder="1" applyAlignment="1" applyProtection="1">
      <alignment horizontal="center" vertical="center" wrapText="1"/>
    </xf>
    <xf numFmtId="0" fontId="2" fillId="0" borderId="55" xfId="0" applyFont="1" applyBorder="1" applyAlignment="1" applyProtection="1">
      <alignment horizontal="center" vertical="center"/>
    </xf>
    <xf numFmtId="0" fontId="2" fillId="0" borderId="73" xfId="0" applyFont="1" applyBorder="1" applyAlignment="1" applyProtection="1">
      <alignment horizontal="center" vertical="center"/>
    </xf>
    <xf numFmtId="0" fontId="3" fillId="0" borderId="0" xfId="3" applyFont="1" applyBorder="1" applyAlignment="1" applyProtection="1">
      <alignment horizontal="right" vertical="center" wrapText="1"/>
      <protection locked="0"/>
    </xf>
    <xf numFmtId="0" fontId="3" fillId="0" borderId="0" xfId="3" applyFont="1" applyBorder="1" applyAlignment="1" applyProtection="1">
      <alignment horizontal="right" vertical="center"/>
      <protection locked="0"/>
    </xf>
    <xf numFmtId="0" fontId="3" fillId="0" borderId="42" xfId="3" applyFont="1" applyBorder="1" applyAlignment="1" applyProtection="1">
      <alignment vertical="center" shrinkToFit="1"/>
      <protection locked="0"/>
    </xf>
    <xf numFmtId="0" fontId="3" fillId="0" borderId="42" xfId="0" applyFont="1" applyBorder="1" applyAlignment="1" applyProtection="1">
      <alignment vertical="center" shrinkToFit="1"/>
      <protection locked="0"/>
    </xf>
    <xf numFmtId="0" fontId="3" fillId="0" borderId="52" xfId="3" applyFont="1" applyBorder="1" applyAlignment="1" applyProtection="1">
      <alignment vertical="center" shrinkToFit="1"/>
      <protection locked="0"/>
    </xf>
    <xf numFmtId="0" fontId="3" fillId="3" borderId="43" xfId="3" applyFont="1" applyFill="1" applyBorder="1" applyAlignment="1" applyProtection="1">
      <alignment horizontal="distributed" vertical="center"/>
      <protection locked="0"/>
    </xf>
    <xf numFmtId="0" fontId="3" fillId="3" borderId="46" xfId="3" applyFont="1" applyFill="1" applyBorder="1" applyAlignment="1" applyProtection="1">
      <alignment horizontal="distributed" vertical="center"/>
      <protection locked="0"/>
    </xf>
    <xf numFmtId="0" fontId="3" fillId="4" borderId="43" xfId="3" applyFont="1" applyFill="1" applyBorder="1" applyAlignment="1" applyProtection="1">
      <alignment horizontal="distributed" vertical="center"/>
      <protection locked="0"/>
    </xf>
    <xf numFmtId="0" fontId="3" fillId="4" borderId="46" xfId="3" applyFont="1" applyFill="1" applyBorder="1" applyAlignment="1" applyProtection="1">
      <alignment horizontal="distributed" vertical="center"/>
      <protection locked="0"/>
    </xf>
    <xf numFmtId="0" fontId="3" fillId="5" borderId="43" xfId="3" applyFont="1" applyFill="1" applyBorder="1" applyAlignment="1" applyProtection="1">
      <alignment horizontal="distributed" vertical="center"/>
      <protection locked="0"/>
    </xf>
    <xf numFmtId="0" fontId="3" fillId="5" borderId="46" xfId="3" applyFont="1" applyFill="1" applyBorder="1" applyAlignment="1" applyProtection="1">
      <alignment horizontal="distributed" vertical="center"/>
      <protection locked="0"/>
    </xf>
    <xf numFmtId="0" fontId="3" fillId="0" borderId="79" xfId="3" applyFont="1" applyBorder="1" applyAlignment="1" applyProtection="1">
      <alignment horizontal="center" vertical="center"/>
      <protection locked="0"/>
    </xf>
    <xf numFmtId="0" fontId="3" fillId="0" borderId="80" xfId="3" applyFont="1" applyBorder="1" applyAlignment="1" applyProtection="1">
      <alignment horizontal="center" vertical="center"/>
      <protection locked="0"/>
    </xf>
    <xf numFmtId="0" fontId="3" fillId="0" borderId="44" xfId="3" applyFont="1" applyBorder="1" applyAlignment="1" applyProtection="1">
      <alignment horizontal="center" vertical="center"/>
      <protection locked="0"/>
    </xf>
    <xf numFmtId="0" fontId="3" fillId="0" borderId="47" xfId="3" applyFont="1" applyBorder="1" applyAlignment="1" applyProtection="1">
      <alignment horizontal="center" vertical="center"/>
      <protection locked="0"/>
    </xf>
    <xf numFmtId="0" fontId="3" fillId="0" borderId="43" xfId="3" applyFont="1" applyBorder="1" applyAlignment="1" applyProtection="1">
      <alignment horizontal="distributed" vertical="center"/>
      <protection locked="0"/>
    </xf>
    <xf numFmtId="0" fontId="3" fillId="0" borderId="46" xfId="3" applyFont="1" applyBorder="1" applyAlignment="1" applyProtection="1">
      <alignment horizontal="distributed" vertical="center"/>
      <protection locked="0"/>
    </xf>
    <xf numFmtId="0" fontId="3" fillId="0" borderId="79" xfId="3" applyFont="1" applyBorder="1" applyAlignment="1" applyProtection="1">
      <alignment horizontal="distributed" vertical="center"/>
      <protection locked="0"/>
    </xf>
    <xf numFmtId="0" fontId="3" fillId="0" borderId="80" xfId="3" applyFont="1" applyBorder="1" applyAlignment="1" applyProtection="1">
      <alignment horizontal="distributed" vertical="center"/>
      <protection locked="0"/>
    </xf>
    <xf numFmtId="0" fontId="3" fillId="0" borderId="44" xfId="3" applyFont="1" applyBorder="1" applyAlignment="1" applyProtection="1">
      <alignment horizontal="distributed" vertical="center"/>
      <protection locked="0"/>
    </xf>
    <xf numFmtId="0" fontId="3" fillId="0" borderId="47" xfId="3" applyFont="1" applyBorder="1" applyAlignment="1" applyProtection="1">
      <alignment horizontal="distributed" vertical="center"/>
      <protection locked="0"/>
    </xf>
    <xf numFmtId="0" fontId="3" fillId="0" borderId="43" xfId="3" applyFont="1" applyFill="1" applyBorder="1" applyAlignment="1" applyProtection="1">
      <alignment horizontal="distributed" vertical="center"/>
      <protection locked="0"/>
    </xf>
    <xf numFmtId="0" fontId="3" fillId="0" borderId="46" xfId="3" applyFont="1" applyFill="1" applyBorder="1" applyAlignment="1" applyProtection="1">
      <alignment horizontal="distributed" vertical="center"/>
      <protection locked="0"/>
    </xf>
    <xf numFmtId="0" fontId="17" fillId="0" borderId="0" xfId="0" applyFont="1" applyAlignment="1" applyProtection="1">
      <alignment horizontal="center" vertical="center" textRotation="180"/>
      <protection locked="0"/>
    </xf>
    <xf numFmtId="0" fontId="17" fillId="0" borderId="31" xfId="0" applyFont="1" applyFill="1" applyBorder="1" applyAlignment="1" applyProtection="1">
      <alignment horizontal="center" vertical="center" shrinkToFit="1"/>
    </xf>
    <xf numFmtId="0" fontId="17" fillId="0" borderId="52" xfId="0" applyFont="1" applyFill="1" applyBorder="1" applyAlignment="1" applyProtection="1">
      <alignment horizontal="center" vertical="center" shrinkToFit="1"/>
    </xf>
    <xf numFmtId="0" fontId="17" fillId="0" borderId="27" xfId="0" applyFont="1" applyFill="1" applyBorder="1" applyAlignment="1" applyProtection="1">
      <alignment horizontal="center" vertical="center" shrinkToFit="1"/>
    </xf>
    <xf numFmtId="0" fontId="17" fillId="0" borderId="1" xfId="0" applyFont="1" applyFill="1" applyBorder="1" applyAlignment="1" applyProtection="1">
      <alignment horizontal="center" vertical="center" shrinkToFit="1"/>
    </xf>
    <xf numFmtId="0" fontId="17" fillId="0" borderId="67" xfId="0" applyFont="1" applyBorder="1" applyAlignment="1" applyProtection="1">
      <alignment horizontal="distributed" vertical="center"/>
    </xf>
    <xf numFmtId="0" fontId="17" fillId="0" borderId="77" xfId="0" applyFont="1" applyBorder="1" applyAlignment="1" applyProtection="1">
      <alignment horizontal="distributed" vertical="center"/>
    </xf>
    <xf numFmtId="0" fontId="17" fillId="0" borderId="61" xfId="0" applyFont="1" applyBorder="1" applyAlignment="1" applyProtection="1">
      <alignment horizontal="center" vertical="center"/>
    </xf>
    <xf numFmtId="0" fontId="17" fillId="0" borderId="78" xfId="0" applyFont="1" applyBorder="1" applyAlignment="1" applyProtection="1">
      <alignment horizontal="center" vertical="center"/>
    </xf>
    <xf numFmtId="0" fontId="17" fillId="0" borderId="63" xfId="0" applyFont="1" applyBorder="1" applyAlignment="1" applyProtection="1">
      <alignment horizontal="center" vertical="center"/>
    </xf>
    <xf numFmtId="0" fontId="17" fillId="0" borderId="64" xfId="0" applyFont="1" applyBorder="1" applyAlignment="1" applyProtection="1">
      <alignment horizontal="center" vertical="center"/>
    </xf>
    <xf numFmtId="0" fontId="17" fillId="0" borderId="65" xfId="0" applyFont="1" applyBorder="1" applyAlignment="1" applyProtection="1">
      <alignment horizontal="center" vertical="center" wrapText="1"/>
    </xf>
    <xf numFmtId="0" fontId="17" fillId="0" borderId="66" xfId="0" applyFont="1" applyBorder="1" applyAlignment="1" applyProtection="1">
      <alignment horizontal="center" vertical="center" wrapText="1"/>
    </xf>
    <xf numFmtId="176" fontId="17" fillId="0" borderId="59" xfId="0" applyNumberFormat="1" applyFont="1" applyBorder="1" applyAlignment="1" applyProtection="1">
      <alignment vertical="center"/>
    </xf>
    <xf numFmtId="176" fontId="17" fillId="0" borderId="60" xfId="0" applyNumberFormat="1" applyFont="1" applyBorder="1" applyAlignment="1" applyProtection="1">
      <alignment vertical="center"/>
    </xf>
    <xf numFmtId="176" fontId="17" fillId="0" borderId="74" xfId="0" applyNumberFormat="1" applyFont="1" applyBorder="1" applyAlignment="1" applyProtection="1">
      <alignment vertical="center"/>
    </xf>
    <xf numFmtId="176" fontId="17" fillId="0" borderId="9" xfId="0" applyNumberFormat="1" applyFont="1" applyBorder="1" applyAlignment="1" applyProtection="1">
      <alignment vertical="center"/>
    </xf>
    <xf numFmtId="0" fontId="17" fillId="0" borderId="68" xfId="0" applyFont="1" applyBorder="1" applyAlignment="1" applyProtection="1">
      <alignment horizontal="distributed" vertical="center"/>
    </xf>
    <xf numFmtId="0" fontId="17" fillId="0" borderId="69" xfId="0" applyFont="1" applyBorder="1" applyAlignment="1" applyProtection="1">
      <alignment horizontal="center" vertical="center"/>
    </xf>
    <xf numFmtId="0" fontId="17" fillId="0" borderId="70" xfId="0" applyFont="1" applyBorder="1" applyAlignment="1" applyProtection="1">
      <alignment horizontal="center" vertical="center"/>
    </xf>
    <xf numFmtId="0" fontId="17" fillId="0" borderId="71" xfId="0" applyFont="1" applyBorder="1" applyAlignment="1" applyProtection="1">
      <alignment horizontal="center" vertical="center" wrapText="1"/>
    </xf>
    <xf numFmtId="0" fontId="17" fillId="0" borderId="72" xfId="0" applyFont="1" applyBorder="1" applyAlignment="1" applyProtection="1">
      <alignment horizontal="center" vertical="center" wrapText="1"/>
    </xf>
    <xf numFmtId="0" fontId="17" fillId="0" borderId="55" xfId="0" applyFont="1" applyBorder="1" applyAlignment="1" applyProtection="1">
      <alignment horizontal="center" vertical="center"/>
    </xf>
    <xf numFmtId="0" fontId="17" fillId="0" borderId="73" xfId="0" applyFont="1" applyBorder="1" applyAlignment="1" applyProtection="1">
      <alignment horizontal="center" vertical="center"/>
    </xf>
    <xf numFmtId="0" fontId="17" fillId="0" borderId="75" xfId="0" applyFont="1" applyBorder="1" applyAlignment="1" applyProtection="1">
      <alignment horizontal="center" vertical="center" wrapText="1"/>
    </xf>
    <xf numFmtId="0" fontId="17" fillId="0" borderId="76" xfId="0" applyFont="1" applyBorder="1" applyAlignment="1" applyProtection="1">
      <alignment horizontal="center" vertical="center"/>
    </xf>
    <xf numFmtId="0" fontId="9" fillId="0" borderId="0" xfId="0" applyFont="1" applyFill="1" applyBorder="1" applyAlignment="1" applyProtection="1">
      <alignment horizontal="center" vertical="center"/>
    </xf>
    <xf numFmtId="49" fontId="17" fillId="0" borderId="61" xfId="0" applyNumberFormat="1" applyFont="1" applyBorder="1" applyAlignment="1" applyProtection="1">
      <alignment horizontal="center" vertical="center"/>
    </xf>
    <xf numFmtId="49" fontId="17" fillId="0" borderId="53" xfId="0" applyNumberFormat="1" applyFont="1" applyBorder="1" applyAlignment="1" applyProtection="1">
      <alignment horizontal="center" vertical="center"/>
    </xf>
    <xf numFmtId="49" fontId="17" fillId="0" borderId="55" xfId="0" applyNumberFormat="1" applyFont="1" applyBorder="1" applyAlignment="1" applyProtection="1">
      <alignment horizontal="center" vertical="center"/>
    </xf>
    <xf numFmtId="49" fontId="17" fillId="0" borderId="24" xfId="0" applyNumberFormat="1" applyFont="1" applyBorder="1" applyAlignment="1" applyProtection="1">
      <alignment horizontal="center" vertical="center"/>
    </xf>
    <xf numFmtId="49" fontId="17" fillId="0" borderId="0" xfId="0" applyNumberFormat="1" applyFont="1" applyBorder="1" applyAlignment="1" applyProtection="1">
      <alignment horizontal="center" vertical="center"/>
    </xf>
    <xf numFmtId="49" fontId="17" fillId="0" borderId="62" xfId="0" applyNumberFormat="1" applyFont="1" applyBorder="1" applyAlignment="1" applyProtection="1">
      <alignment horizontal="center" vertical="center"/>
    </xf>
    <xf numFmtId="177" fontId="17" fillId="2" borderId="74" xfId="0" applyNumberFormat="1" applyFont="1" applyFill="1" applyBorder="1" applyAlignment="1" applyProtection="1">
      <alignment horizontal="right" vertical="center" shrinkToFit="1"/>
      <protection locked="0"/>
    </xf>
    <xf numFmtId="177" fontId="17" fillId="2" borderId="9" xfId="0" applyNumberFormat="1" applyFont="1" applyFill="1" applyBorder="1" applyAlignment="1" applyProtection="1">
      <alignment horizontal="right" vertical="center" shrinkToFit="1"/>
      <protection locked="0"/>
    </xf>
    <xf numFmtId="0" fontId="17" fillId="0" borderId="57" xfId="0" applyFont="1" applyBorder="1" applyAlignment="1" applyProtection="1">
      <alignment horizontal="center" vertical="center"/>
    </xf>
    <xf numFmtId="0" fontId="17" fillId="0" borderId="58" xfId="0" applyFont="1" applyBorder="1" applyAlignment="1" applyProtection="1">
      <alignment horizontal="center" vertical="center"/>
    </xf>
    <xf numFmtId="0" fontId="15" fillId="0" borderId="0" xfId="3" applyFont="1" applyBorder="1" applyAlignment="1" applyProtection="1">
      <alignment horizontal="right" vertical="center" wrapText="1"/>
      <protection locked="0"/>
    </xf>
    <xf numFmtId="0" fontId="15" fillId="0" borderId="0" xfId="3" applyFont="1" applyBorder="1" applyAlignment="1" applyProtection="1">
      <alignment horizontal="right" vertical="center"/>
      <protection locked="0"/>
    </xf>
    <xf numFmtId="0" fontId="19" fillId="0" borderId="42" xfId="3" applyFont="1" applyBorder="1" applyAlignment="1" applyProtection="1">
      <alignment vertical="center" shrinkToFit="1"/>
      <protection locked="0"/>
    </xf>
    <xf numFmtId="0" fontId="15" fillId="0" borderId="42" xfId="0" applyFont="1" applyBorder="1" applyAlignment="1" applyProtection="1">
      <alignment vertical="center" shrinkToFit="1"/>
      <protection locked="0"/>
    </xf>
    <xf numFmtId="0" fontId="19" fillId="0" borderId="52" xfId="3" applyFont="1" applyBorder="1" applyAlignment="1" applyProtection="1">
      <alignment vertical="center" shrinkToFit="1"/>
      <protection locked="0"/>
    </xf>
    <xf numFmtId="0" fontId="15" fillId="3" borderId="79" xfId="3" applyFont="1" applyFill="1" applyBorder="1" applyAlignment="1" applyProtection="1">
      <alignment horizontal="distributed" vertical="center"/>
    </xf>
    <xf numFmtId="0" fontId="15" fillId="3" borderId="80" xfId="3" applyFont="1" applyFill="1" applyBorder="1" applyAlignment="1" applyProtection="1">
      <alignment horizontal="distributed" vertical="center"/>
    </xf>
    <xf numFmtId="0" fontId="15" fillId="4" borderId="79" xfId="3" applyFont="1" applyFill="1" applyBorder="1" applyAlignment="1" applyProtection="1">
      <alignment horizontal="distributed" vertical="center"/>
    </xf>
    <xf numFmtId="0" fontId="15" fillId="4" borderId="80" xfId="3" applyFont="1" applyFill="1" applyBorder="1" applyAlignment="1" applyProtection="1">
      <alignment horizontal="distributed" vertical="center"/>
    </xf>
    <xf numFmtId="0" fontId="15" fillId="5" borderId="79" xfId="3" applyFont="1" applyFill="1" applyBorder="1" applyAlignment="1" applyProtection="1">
      <alignment horizontal="distributed" vertical="center"/>
    </xf>
    <xf numFmtId="0" fontId="15" fillId="5" borderId="80" xfId="3" applyFont="1" applyFill="1" applyBorder="1" applyAlignment="1" applyProtection="1">
      <alignment horizontal="distributed" vertical="center"/>
    </xf>
    <xf numFmtId="0" fontId="15" fillId="0" borderId="79" xfId="3" applyFont="1" applyBorder="1" applyAlignment="1" applyProtection="1">
      <alignment horizontal="center" vertical="center"/>
      <protection locked="0"/>
    </xf>
    <xf numFmtId="0" fontId="15" fillId="0" borderId="80" xfId="3" applyFont="1" applyBorder="1" applyAlignment="1" applyProtection="1">
      <alignment horizontal="center" vertical="center"/>
      <protection locked="0"/>
    </xf>
    <xf numFmtId="0" fontId="15" fillId="0" borderId="45" xfId="3" applyFont="1" applyBorder="1" applyAlignment="1" applyProtection="1">
      <alignment horizontal="center" vertical="center"/>
    </xf>
    <xf numFmtId="0" fontId="15" fillId="0" borderId="48" xfId="3" applyFont="1" applyBorder="1" applyAlignment="1" applyProtection="1">
      <alignment horizontal="center" vertical="center"/>
    </xf>
    <xf numFmtId="0" fontId="15" fillId="0" borderId="79" xfId="3" applyFont="1" applyBorder="1" applyAlignment="1" applyProtection="1">
      <alignment horizontal="distributed" vertical="center"/>
    </xf>
    <xf numFmtId="0" fontId="15" fillId="0" borderId="80" xfId="3" applyFont="1" applyBorder="1" applyAlignment="1" applyProtection="1">
      <alignment horizontal="distributed" vertical="center"/>
    </xf>
    <xf numFmtId="0" fontId="15" fillId="0" borderId="43" xfId="3" applyFont="1" applyBorder="1" applyAlignment="1" applyProtection="1">
      <alignment horizontal="distributed" vertical="center"/>
    </xf>
    <xf numFmtId="0" fontId="15" fillId="0" borderId="45" xfId="3" applyFont="1" applyBorder="1" applyAlignment="1" applyProtection="1">
      <alignment horizontal="distributed" vertical="center"/>
    </xf>
    <xf numFmtId="0" fontId="15" fillId="0" borderId="46" xfId="3" applyFont="1" applyBorder="1" applyAlignment="1" applyProtection="1">
      <alignment horizontal="distributed" vertical="center"/>
    </xf>
    <xf numFmtId="0" fontId="15" fillId="0" borderId="48" xfId="3" applyFont="1" applyBorder="1" applyAlignment="1" applyProtection="1">
      <alignment horizontal="distributed" vertical="center"/>
    </xf>
    <xf numFmtId="0" fontId="15" fillId="0" borderId="79" xfId="3" applyFont="1" applyFill="1" applyBorder="1" applyAlignment="1" applyProtection="1">
      <alignment horizontal="distributed" vertical="center"/>
    </xf>
    <xf numFmtId="0" fontId="15" fillId="0" borderId="80" xfId="3" applyFont="1" applyFill="1" applyBorder="1" applyAlignment="1" applyProtection="1">
      <alignment horizontal="distributed" vertical="center"/>
    </xf>
    <xf numFmtId="0" fontId="22" fillId="0" borderId="0" xfId="0" applyFont="1" applyBorder="1" applyAlignment="1" applyProtection="1">
      <alignment horizontal="center" vertical="center"/>
    </xf>
    <xf numFmtId="0" fontId="17" fillId="0" borderId="0" xfId="0" applyFont="1" applyAlignment="1" applyProtection="1">
      <alignment horizontal="center" vertical="center" textRotation="180"/>
    </xf>
    <xf numFmtId="0" fontId="17" fillId="0" borderId="43" xfId="0" applyFont="1" applyBorder="1" applyAlignment="1" applyProtection="1">
      <alignment horizontal="distributed" vertical="center"/>
    </xf>
    <xf numFmtId="0" fontId="17" fillId="0" borderId="36" xfId="0" applyFont="1" applyBorder="1" applyAlignment="1" applyProtection="1">
      <alignment horizontal="distributed" vertical="center"/>
    </xf>
    <xf numFmtId="0" fontId="17" fillId="0" borderId="81" xfId="0" applyFont="1" applyBorder="1" applyAlignment="1" applyProtection="1">
      <alignment horizontal="center" vertical="center"/>
    </xf>
    <xf numFmtId="0" fontId="17" fillId="0" borderId="76" xfId="0" applyFont="1" applyBorder="1" applyAlignment="1" applyProtection="1">
      <alignment horizontal="center" vertical="center" wrapText="1"/>
    </xf>
    <xf numFmtId="0" fontId="17" fillId="0" borderId="38" xfId="0" applyFont="1" applyBorder="1" applyAlignment="1" applyProtection="1">
      <alignment horizontal="distributed" vertical="center"/>
    </xf>
    <xf numFmtId="0" fontId="21" fillId="0" borderId="0" xfId="0" applyFont="1" applyBorder="1" applyAlignment="1" applyProtection="1">
      <alignment horizontal="left" vertical="center"/>
    </xf>
    <xf numFmtId="0" fontId="15" fillId="4" borderId="43" xfId="3" applyFont="1" applyFill="1" applyBorder="1" applyAlignment="1" applyProtection="1">
      <alignment horizontal="distributed" vertical="center"/>
    </xf>
    <xf numFmtId="0" fontId="15" fillId="4" borderId="46" xfId="3" applyFont="1" applyFill="1" applyBorder="1" applyAlignment="1" applyProtection="1">
      <alignment horizontal="distributed" vertical="center"/>
    </xf>
    <xf numFmtId="0" fontId="15" fillId="0" borderId="79" xfId="3" applyFont="1" applyBorder="1" applyAlignment="1" applyProtection="1">
      <alignment horizontal="center" vertical="center"/>
    </xf>
    <xf numFmtId="0" fontId="15" fillId="0" borderId="80" xfId="3" applyFont="1" applyBorder="1" applyAlignment="1" applyProtection="1">
      <alignment horizontal="center" vertical="center"/>
    </xf>
  </cellXfs>
  <cellStyles count="6">
    <cellStyle name="桁区切り" xfId="1" builtinId="6"/>
    <cellStyle name="桁区切り 2" xfId="2" xr:uid="{00000000-0005-0000-0000-000001000000}"/>
    <cellStyle name="標準" xfId="0" builtinId="0"/>
    <cellStyle name="標準 2" xfId="3" xr:uid="{00000000-0005-0000-0000-000003000000}"/>
    <cellStyle name="標準 2 2" xfId="4" xr:uid="{00000000-0005-0000-0000-000004000000}"/>
    <cellStyle name="標準 3" xfId="5" xr:uid="{00000000-0005-0000-0000-000005000000}"/>
  </cellStyles>
  <dxfs count="22">
    <dxf>
      <font>
        <color rgb="FFFF0000"/>
      </font>
      <fill>
        <patternFill>
          <bgColor rgb="FFFFFF00"/>
        </patternFill>
      </fill>
    </dxf>
    <dxf>
      <font>
        <color rgb="FFFF0000"/>
      </font>
      <fill>
        <patternFill>
          <bgColor rgb="FFFFFF00"/>
        </patternFill>
      </fill>
    </dxf>
    <dxf>
      <font>
        <b/>
        <i val="0"/>
        <color rgb="FFFF0000"/>
      </font>
    </dxf>
    <dxf>
      <font>
        <b/>
        <i val="0"/>
        <color rgb="FFFF0000"/>
      </font>
    </dxf>
    <dxf>
      <font>
        <color rgb="FFFF0000"/>
      </font>
      <fill>
        <patternFill>
          <bgColor rgb="FFFFFF00"/>
        </patternFill>
      </fill>
    </dxf>
    <dxf>
      <font>
        <b/>
        <i val="0"/>
        <strike val="0"/>
        <color rgb="FFFF0000"/>
      </font>
    </dxf>
    <dxf>
      <font>
        <b/>
        <i val="0"/>
        <strike val="0"/>
        <color rgb="FFFF0000"/>
      </font>
    </dxf>
    <dxf>
      <font>
        <b/>
        <i val="0"/>
        <strike val="0"/>
        <color rgb="FFFF0000"/>
      </font>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7030A0"/>
        </patternFill>
      </fill>
    </dxf>
    <dxf>
      <fill>
        <patternFill>
          <bgColor rgb="FFFF0000"/>
        </patternFill>
      </fill>
    </dxf>
    <dxf>
      <font>
        <b/>
        <i val="0"/>
        <strike val="0"/>
        <color rgb="FFFF0000"/>
      </font>
    </dxf>
    <dxf>
      <font>
        <b/>
        <i val="0"/>
        <strike val="0"/>
        <color rgb="FFFF0000"/>
      </font>
    </dxf>
    <dxf>
      <fill>
        <patternFill>
          <bgColor rgb="FFFF0000"/>
        </patternFill>
      </fill>
    </dxf>
    <dxf>
      <fill>
        <patternFill>
          <bgColor rgb="FFFF0000"/>
        </patternFill>
      </fill>
    </dxf>
    <dxf>
      <font>
        <color rgb="FFFF0000"/>
      </font>
      <fill>
        <patternFill>
          <bgColor rgb="FFFFFF00"/>
        </patternFill>
      </fill>
    </dxf>
    <dxf>
      <fill>
        <patternFill>
          <bgColor rgb="FF00B0F0"/>
        </patternFill>
      </fill>
    </dxf>
    <dxf>
      <fill>
        <patternFill>
          <bgColor rgb="FF7030A0"/>
        </patternFill>
      </fill>
    </dxf>
    <dxf>
      <fill>
        <patternFill>
          <bgColor rgb="FFFF0000"/>
        </patternFill>
      </fill>
    </dxf>
  </dxfs>
  <tableStyles count="0" defaultTableStyle="TableStyleMedium9" defaultPivotStyle="PivotStyleLight16"/>
  <colors>
    <mruColors>
      <color rgb="FF0000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714375</xdr:colOff>
      <xdr:row>0</xdr:row>
      <xdr:rowOff>161925</xdr:rowOff>
    </xdr:from>
    <xdr:ext cx="2352675" cy="553998"/>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267325" y="161925"/>
          <a:ext cx="2352675" cy="553998"/>
        </a:xfrm>
        <a:prstGeom prst="rect">
          <a:avLst/>
        </a:prstGeom>
        <a:solidFill>
          <a:schemeClr val="accent1">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1200"/>
            </a:lnSpc>
          </a:pPr>
          <a:r>
            <a:rPr kumimoji="1" lang="ja-JP" altLang="en-US" sz="900">
              <a:solidFill>
                <a:srgbClr val="FF0000"/>
              </a:solidFill>
            </a:rPr>
            <a:t>実行委員会や地方協会等に事務を委任する</a:t>
          </a:r>
          <a:endParaRPr kumimoji="1" lang="en-US" altLang="ja-JP" sz="900">
            <a:solidFill>
              <a:srgbClr val="FF0000"/>
            </a:solidFill>
          </a:endParaRPr>
        </a:p>
        <a:p>
          <a:pPr algn="l">
            <a:lnSpc>
              <a:spcPts val="1200"/>
            </a:lnSpc>
          </a:pPr>
          <a:r>
            <a:rPr kumimoji="1" lang="ja-JP" altLang="en-US" sz="900">
              <a:solidFill>
                <a:srgbClr val="FF0000"/>
              </a:solidFill>
            </a:rPr>
            <a:t>場合は、委任先用の収支計算書、収支簿も</a:t>
          </a:r>
          <a:endParaRPr kumimoji="1" lang="en-US" altLang="ja-JP" sz="900">
            <a:solidFill>
              <a:srgbClr val="FF0000"/>
            </a:solidFill>
          </a:endParaRPr>
        </a:p>
        <a:p>
          <a:pPr algn="l">
            <a:lnSpc>
              <a:spcPts val="1200"/>
            </a:lnSpc>
          </a:pPr>
          <a:r>
            <a:rPr kumimoji="1" lang="ja-JP" altLang="en-US" sz="900">
              <a:solidFill>
                <a:srgbClr val="FF0000"/>
              </a:solidFill>
            </a:rPr>
            <a:t>併せて作成してください。</a:t>
          </a:r>
        </a:p>
      </xdr:txBody>
    </xdr:sp>
    <xdr:clientData/>
  </xdr:oneCellAnchor>
  <xdr:oneCellAnchor>
    <xdr:from>
      <xdr:col>2</xdr:col>
      <xdr:colOff>76200</xdr:colOff>
      <xdr:row>23</xdr:row>
      <xdr:rowOff>19050</xdr:rowOff>
    </xdr:from>
    <xdr:ext cx="5848350" cy="571500"/>
    <xdr:sp macro="" textlink="">
      <xdr:nvSpPr>
        <xdr:cNvPr id="9" name="AutoShape 8">
          <a:extLst>
            <a:ext uri="{FF2B5EF4-FFF2-40B4-BE49-F238E27FC236}">
              <a16:creationId xmlns:a16="http://schemas.microsoft.com/office/drawing/2014/main" id="{00000000-0008-0000-0000-000009000000}"/>
            </a:ext>
          </a:extLst>
        </xdr:cNvPr>
        <xdr:cNvSpPr>
          <a:spLocks noChangeArrowheads="1"/>
        </xdr:cNvSpPr>
      </xdr:nvSpPr>
      <xdr:spPr bwMode="auto">
        <a:xfrm>
          <a:off x="1476375" y="6238875"/>
          <a:ext cx="5848350" cy="571500"/>
        </a:xfrm>
        <a:prstGeom prst="rect">
          <a:avLst/>
        </a:prstGeom>
        <a:solidFill>
          <a:schemeClr val="accent2">
            <a:lumMod val="20000"/>
            <a:lumOff val="80000"/>
          </a:schemeClr>
        </a:solidFill>
        <a:ln w="19050">
          <a:solidFill>
            <a:srgbClr val="FF0000"/>
          </a:solidFill>
          <a:miter lim="800000"/>
          <a:headEnd type="none" w="sm" len="med"/>
          <a:tailEnd/>
        </a:ln>
      </xdr:spPr>
      <xdr:txBody>
        <a:bodyPr vertOverflow="clip" wrap="square" lIns="27432" tIns="18288" rIns="27432" bIns="18288" anchor="ctr" upright="1">
          <a:noAutofit/>
        </a:bodyPr>
        <a:lstStyle/>
        <a:p>
          <a:pPr rtl="0">
            <a:lnSpc>
              <a:spcPts val="1200"/>
            </a:lnSpc>
          </a:pPr>
          <a:r>
            <a:rPr lang="ja-JP" altLang="en-US" sz="900" b="1">
              <a:solidFill>
                <a:srgbClr val="FF0000"/>
              </a:solidFill>
              <a:effectLst/>
            </a:rPr>
            <a:t>・薄黄色で網掛けされている部分のみ入力してください。</a:t>
          </a:r>
          <a:endParaRPr lang="en-US" altLang="ja-JP" sz="900" b="1">
            <a:solidFill>
              <a:srgbClr val="FF0000"/>
            </a:solidFill>
            <a:effectLst/>
          </a:endParaRPr>
        </a:p>
        <a:p>
          <a:pPr rtl="0">
            <a:lnSpc>
              <a:spcPts val="1200"/>
            </a:lnSpc>
          </a:pPr>
          <a:endParaRPr lang="en-US" altLang="ja-JP" sz="500" b="1">
            <a:solidFill>
              <a:srgbClr val="FF0000"/>
            </a:solidFill>
            <a:effectLst/>
          </a:endParaRPr>
        </a:p>
        <a:p>
          <a:pPr rtl="0">
            <a:lnSpc>
              <a:spcPts val="1200"/>
            </a:lnSpc>
          </a:pPr>
          <a:r>
            <a:rPr lang="en-US" altLang="ja-JP" sz="900" b="1">
              <a:solidFill>
                <a:srgbClr val="FF0000"/>
              </a:solidFill>
              <a:effectLst/>
            </a:rPr>
            <a:t>※</a:t>
          </a:r>
          <a:r>
            <a:rPr lang="ja-JP" altLang="en-US" sz="900" b="1">
              <a:solidFill>
                <a:srgbClr val="FF0000"/>
              </a:solidFill>
              <a:effectLst/>
            </a:rPr>
            <a:t>それ以外のセルは、数式を用いて、　自動計算されるよう 設定していますので、　直接入力しないようにしてください。</a:t>
          </a:r>
          <a:endParaRPr lang="en-US" altLang="ja-JP" sz="900" b="1">
            <a:solidFill>
              <a:srgbClr val="FF0000"/>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11</xdr:col>
      <xdr:colOff>0</xdr:colOff>
      <xdr:row>5</xdr:row>
      <xdr:rowOff>152400</xdr:rowOff>
    </xdr:from>
    <xdr:to>
      <xdr:col>14</xdr:col>
      <xdr:colOff>47625</xdr:colOff>
      <xdr:row>39</xdr:row>
      <xdr:rowOff>314325</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8648700" y="1343025"/>
          <a:ext cx="2600325" cy="132778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0</xdr:colOff>
      <xdr:row>5</xdr:row>
      <xdr:rowOff>152399</xdr:rowOff>
    </xdr:from>
    <xdr:to>
      <xdr:col>10</xdr:col>
      <xdr:colOff>790575</xdr:colOff>
      <xdr:row>39</xdr:row>
      <xdr:rowOff>314325</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7839075" y="1343024"/>
          <a:ext cx="790575" cy="13277851"/>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0</xdr:colOff>
      <xdr:row>5</xdr:row>
      <xdr:rowOff>152399</xdr:rowOff>
    </xdr:from>
    <xdr:to>
      <xdr:col>10</xdr:col>
      <xdr:colOff>0</xdr:colOff>
      <xdr:row>39</xdr:row>
      <xdr:rowOff>314325</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8001000" y="1343024"/>
          <a:ext cx="714375" cy="13277851"/>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161925</xdr:colOff>
      <xdr:row>6</xdr:row>
      <xdr:rowOff>66675</xdr:rowOff>
    </xdr:from>
    <xdr:to>
      <xdr:col>1</xdr:col>
      <xdr:colOff>0</xdr:colOff>
      <xdr:row>8</xdr:row>
      <xdr:rowOff>314325</xdr:rowOff>
    </xdr:to>
    <xdr:sp macro="" textlink="">
      <xdr:nvSpPr>
        <xdr:cNvPr id="35343" name="AutoShape 40">
          <a:extLst>
            <a:ext uri="{FF2B5EF4-FFF2-40B4-BE49-F238E27FC236}">
              <a16:creationId xmlns:a16="http://schemas.microsoft.com/office/drawing/2014/main" id="{00000000-0008-0000-0100-00000F8A0000}"/>
            </a:ext>
          </a:extLst>
        </xdr:cNvPr>
        <xdr:cNvSpPr>
          <a:spLocks/>
        </xdr:cNvSpPr>
      </xdr:nvSpPr>
      <xdr:spPr bwMode="auto">
        <a:xfrm>
          <a:off x="161925" y="1419225"/>
          <a:ext cx="180975" cy="1009650"/>
        </a:xfrm>
        <a:prstGeom prst="rightBrace">
          <a:avLst>
            <a:gd name="adj1" fmla="val 343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7</xdr:row>
      <xdr:rowOff>46566</xdr:rowOff>
    </xdr:from>
    <xdr:to>
      <xdr:col>1</xdr:col>
      <xdr:colOff>169334</xdr:colOff>
      <xdr:row>7</xdr:row>
      <xdr:rowOff>342900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35492" y="1780116"/>
          <a:ext cx="205317" cy="29633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ＭＳ 明朝" panose="02020609040205080304" pitchFamily="17" charset="-128"/>
              <a:ea typeface="ＭＳ 明朝" panose="02020609040205080304" pitchFamily="17" charset="-128"/>
            </a:rPr>
            <a:t>1</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0</xdr:col>
      <xdr:colOff>180975</xdr:colOff>
      <xdr:row>10</xdr:row>
      <xdr:rowOff>76200</xdr:rowOff>
    </xdr:from>
    <xdr:to>
      <xdr:col>1</xdr:col>
      <xdr:colOff>0</xdr:colOff>
      <xdr:row>11</xdr:row>
      <xdr:rowOff>304800</xdr:rowOff>
    </xdr:to>
    <xdr:sp macro="" textlink="">
      <xdr:nvSpPr>
        <xdr:cNvPr id="35345" name="AutoShape 55">
          <a:extLst>
            <a:ext uri="{FF2B5EF4-FFF2-40B4-BE49-F238E27FC236}">
              <a16:creationId xmlns:a16="http://schemas.microsoft.com/office/drawing/2014/main" id="{00000000-0008-0000-0100-0000118A0000}"/>
            </a:ext>
          </a:extLst>
        </xdr:cNvPr>
        <xdr:cNvSpPr>
          <a:spLocks/>
        </xdr:cNvSpPr>
      </xdr:nvSpPr>
      <xdr:spPr bwMode="auto">
        <a:xfrm>
          <a:off x="180975" y="2952750"/>
          <a:ext cx="180975" cy="609600"/>
        </a:xfrm>
        <a:prstGeom prst="rightBrace">
          <a:avLst>
            <a:gd name="adj1" fmla="val 231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10</xdr:row>
      <xdr:rowOff>243416</xdr:rowOff>
    </xdr:from>
    <xdr:to>
      <xdr:col>1</xdr:col>
      <xdr:colOff>168276</xdr:colOff>
      <xdr:row>11</xdr:row>
      <xdr:rowOff>158750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334434" y="3119966"/>
          <a:ext cx="205317" cy="29633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ＭＳ 明朝" panose="02020609040205080304" pitchFamily="17" charset="-128"/>
              <a:ea typeface="ＭＳ 明朝" panose="02020609040205080304" pitchFamily="17" charset="-128"/>
            </a:rPr>
            <a:t>2</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0</xdr:col>
      <xdr:colOff>148165</xdr:colOff>
      <xdr:row>23</xdr:row>
      <xdr:rowOff>10582</xdr:rowOff>
    </xdr:from>
    <xdr:to>
      <xdr:col>5</xdr:col>
      <xdr:colOff>169332</xdr:colOff>
      <xdr:row>38</xdr:row>
      <xdr:rowOff>314325</xdr:rowOff>
    </xdr:to>
    <xdr:sp macro="" textlink="">
      <xdr:nvSpPr>
        <xdr:cNvPr id="6" name="AutoShape 36">
          <a:extLst>
            <a:ext uri="{FF2B5EF4-FFF2-40B4-BE49-F238E27FC236}">
              <a16:creationId xmlns:a16="http://schemas.microsoft.com/office/drawing/2014/main" id="{00000000-0008-0000-0100-000006000000}"/>
            </a:ext>
          </a:extLst>
        </xdr:cNvPr>
        <xdr:cNvSpPr>
          <a:spLocks noChangeArrowheads="1"/>
        </xdr:cNvSpPr>
      </xdr:nvSpPr>
      <xdr:spPr bwMode="auto">
        <a:xfrm>
          <a:off x="148165" y="8221132"/>
          <a:ext cx="4974167" cy="6018743"/>
        </a:xfrm>
        <a:prstGeom prst="wedgeRectCallout">
          <a:avLst>
            <a:gd name="adj1" fmla="val -13321"/>
            <a:gd name="adj2" fmla="val -49832"/>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endParaRPr lang="ja-JP" altLang="en-US"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chemeClr val="tx1"/>
              </a:solidFill>
              <a:latin typeface="ＭＳ ゴシック"/>
              <a:ea typeface="ＭＳ ゴシック"/>
            </a:rPr>
            <a:t>収支に関する証拠</a:t>
          </a:r>
          <a:r>
            <a:rPr lang="ja-JP" altLang="en-US" sz="1000" b="0" i="0" u="none" strike="noStrike" baseline="0">
              <a:solidFill>
                <a:srgbClr val="000000"/>
              </a:solidFill>
              <a:latin typeface="ＭＳ ゴシック"/>
              <a:ea typeface="ＭＳ ゴシック"/>
            </a:rPr>
            <a:t>書類の写し</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　　　　　　　　</a:t>
          </a:r>
          <a:r>
            <a:rPr lang="en-US" altLang="ja-JP" sz="1000" b="0" i="0" u="none" strike="noStrike" baseline="0">
              <a:solidFill>
                <a:srgbClr val="000000"/>
              </a:solidFill>
              <a:latin typeface="ＭＳ ゴシック"/>
              <a:ea typeface="ＭＳ ゴシック"/>
            </a:rPr>
            <a:t>No.1,2,3</a:t>
          </a:r>
        </a:p>
        <a:p>
          <a:pPr algn="l" rtl="0">
            <a:lnSpc>
              <a:spcPts val="1100"/>
            </a:lnSpc>
            <a:defRPr sz="1000"/>
          </a:pPr>
          <a:r>
            <a:rPr lang="ja-JP" altLang="en-US" sz="1000" b="0" i="0" u="none" strike="noStrike" baseline="0">
              <a:solidFill>
                <a:srgbClr val="000000"/>
              </a:solidFill>
              <a:latin typeface="ＭＳ ゴシック"/>
              <a:ea typeface="ＭＳ ゴシック"/>
            </a:rPr>
            <a:t>　　　</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a:t>
          </a:r>
          <a:r>
            <a:rPr lang="ja-JP" altLang="en-US" sz="1000" b="1" i="0" u="none" strike="noStrike" baseline="0">
              <a:solidFill>
                <a:srgbClr val="FF0000"/>
              </a:solidFill>
              <a:latin typeface="ＭＳ ゴシック"/>
              <a:ea typeface="ＭＳ ゴシック"/>
            </a:rPr>
            <a:t>● </a:t>
          </a:r>
          <a:r>
            <a:rPr lang="en-US" altLang="ja-JP" sz="1000" b="1" i="0" u="none" strike="noStrike" baseline="0">
              <a:solidFill>
                <a:srgbClr val="FF0000"/>
              </a:solidFill>
              <a:latin typeface="ＭＳ ゴシック"/>
              <a:ea typeface="ＭＳ ゴシック"/>
            </a:rPr>
            <a:t>No.1</a:t>
          </a:r>
          <a:r>
            <a:rPr lang="ja-JP" altLang="en-US" sz="1000" b="1" i="0" u="none" strike="noStrike" baseline="0">
              <a:solidFill>
                <a:srgbClr val="FF0000"/>
              </a:solidFill>
              <a:latin typeface="ＭＳ ゴシック"/>
              <a:ea typeface="ＭＳ ゴシック"/>
            </a:rPr>
            <a:t>、</a:t>
          </a:r>
          <a:r>
            <a:rPr lang="en-US" altLang="ja-JP" sz="1000" b="1" i="0" u="none" strike="noStrike" baseline="0">
              <a:solidFill>
                <a:srgbClr val="FF0000"/>
              </a:solidFill>
              <a:latin typeface="ＭＳ ゴシック"/>
              <a:ea typeface="ＭＳ ゴシック"/>
            </a:rPr>
            <a:t>2</a:t>
          </a:r>
          <a:r>
            <a:rPr lang="ja-JP" altLang="en-US" sz="1000" b="1" i="0" u="none" strike="noStrike" baseline="0">
              <a:solidFill>
                <a:srgbClr val="FF0000"/>
              </a:solidFill>
              <a:latin typeface="ＭＳ ゴシック"/>
              <a:ea typeface="ＭＳ ゴシック"/>
            </a:rPr>
            <a:t>、</a:t>
          </a:r>
          <a:r>
            <a:rPr lang="en-US" altLang="ja-JP" sz="1000" b="1" i="0" u="none" strike="noStrike" baseline="0">
              <a:solidFill>
                <a:srgbClr val="FF0000"/>
              </a:solidFill>
              <a:latin typeface="ＭＳ ゴシック"/>
              <a:ea typeface="ＭＳ ゴシック"/>
            </a:rPr>
            <a:t>3 </a:t>
          </a:r>
          <a:r>
            <a:rPr lang="ja-JP" altLang="en-US" sz="1000" b="1" i="0" u="none" strike="noStrike" baseline="0">
              <a:solidFill>
                <a:srgbClr val="FF0000"/>
              </a:solidFill>
              <a:latin typeface="ＭＳ ゴシック"/>
              <a:ea typeface="ＭＳ ゴシック"/>
            </a:rPr>
            <a:t>と記載し、収支簿 </a:t>
          </a:r>
          <a:r>
            <a:rPr lang="en-US" altLang="ja-JP" sz="1000" b="1" i="0" u="none" strike="noStrike" baseline="0">
              <a:solidFill>
                <a:srgbClr val="FF0000"/>
              </a:solidFill>
              <a:latin typeface="ＭＳ ゴシック"/>
              <a:ea typeface="ＭＳ ゴシック"/>
            </a:rPr>
            <a:t>No. </a:t>
          </a:r>
          <a:r>
            <a:rPr lang="ja-JP" altLang="en-US" sz="1000" b="1" i="0" u="none" strike="noStrike" baseline="0">
              <a:solidFill>
                <a:srgbClr val="FF0000"/>
              </a:solidFill>
              <a:latin typeface="ＭＳ ゴシック"/>
              <a:ea typeface="ＭＳ ゴシック"/>
            </a:rPr>
            <a:t>と一致させる</a:t>
          </a:r>
        </a:p>
      </xdr:txBody>
    </xdr:sp>
    <xdr:clientData/>
  </xdr:twoCellAnchor>
  <xdr:twoCellAnchor>
    <xdr:from>
      <xdr:col>6</xdr:col>
      <xdr:colOff>21167</xdr:colOff>
      <xdr:row>23</xdr:row>
      <xdr:rowOff>9525</xdr:rowOff>
    </xdr:from>
    <xdr:to>
      <xdr:col>11</xdr:col>
      <xdr:colOff>476250</xdr:colOff>
      <xdr:row>31</xdr:row>
      <xdr:rowOff>361949</xdr:rowOff>
    </xdr:to>
    <xdr:sp macro="" textlink="">
      <xdr:nvSpPr>
        <xdr:cNvPr id="7" name="AutoShape 39">
          <a:extLst>
            <a:ext uri="{FF2B5EF4-FFF2-40B4-BE49-F238E27FC236}">
              <a16:creationId xmlns:a16="http://schemas.microsoft.com/office/drawing/2014/main" id="{00000000-0008-0000-0100-000007000000}"/>
            </a:ext>
          </a:extLst>
        </xdr:cNvPr>
        <xdr:cNvSpPr>
          <a:spLocks noChangeArrowheads="1"/>
        </xdr:cNvSpPr>
      </xdr:nvSpPr>
      <xdr:spPr bwMode="auto">
        <a:xfrm>
          <a:off x="5736167" y="8220075"/>
          <a:ext cx="4398433" cy="3400424"/>
        </a:xfrm>
        <a:prstGeom prst="wedgeRectCallout">
          <a:avLst>
            <a:gd name="adj1" fmla="val -23894"/>
            <a:gd name="adj2" fmla="val -4916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a:t>
          </a:r>
          <a:r>
            <a:rPr lang="en-US" altLang="ja-JP" sz="1000" b="0" i="0" u="none" strike="noStrike" baseline="0">
              <a:solidFill>
                <a:srgbClr val="000000"/>
              </a:solidFill>
              <a:latin typeface="ＭＳ ゴシック"/>
              <a:ea typeface="ＭＳ ゴシック"/>
            </a:rPr>
            <a:t>No.5,6</a:t>
          </a:r>
        </a:p>
        <a:p>
          <a:pPr algn="l" rtl="0">
            <a:lnSpc>
              <a:spcPts val="1100"/>
            </a:lnSpc>
            <a:defRPr sz="1000"/>
          </a:pPr>
          <a:r>
            <a:rPr lang="ja-JP" altLang="en-US" sz="1000" b="0" i="0" u="none" strike="noStrike" baseline="0">
              <a:solidFill>
                <a:srgbClr val="000000"/>
              </a:solidFill>
              <a:latin typeface="ＭＳ ゴシック"/>
              <a:ea typeface="ＭＳ ゴシック"/>
            </a:rPr>
            <a:t>　　　</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a:t>
          </a:r>
          <a:r>
            <a:rPr lang="ja-JP" altLang="en-US" sz="1000" b="1" i="0" u="none" strike="noStrike" baseline="0">
              <a:solidFill>
                <a:srgbClr val="FF0000"/>
              </a:solidFill>
              <a:latin typeface="ＭＳ ゴシック"/>
              <a:ea typeface="ＭＳ ゴシック"/>
            </a:rPr>
            <a:t>● </a:t>
          </a:r>
          <a:r>
            <a:rPr lang="en-US" altLang="ja-JP" sz="1000" b="1" i="0" u="none" strike="noStrike" baseline="0">
              <a:solidFill>
                <a:srgbClr val="FF0000"/>
              </a:solidFill>
              <a:latin typeface="ＭＳ ゴシック"/>
              <a:ea typeface="ＭＳ ゴシック"/>
            </a:rPr>
            <a:t>No.5</a:t>
          </a:r>
          <a:r>
            <a:rPr lang="ja-JP" altLang="en-US" sz="1000" b="1" i="0" u="none" strike="noStrike" baseline="0">
              <a:solidFill>
                <a:srgbClr val="FF0000"/>
              </a:solidFill>
              <a:latin typeface="ＭＳ ゴシック"/>
              <a:ea typeface="ＭＳ ゴシック"/>
            </a:rPr>
            <a:t>、</a:t>
          </a:r>
          <a:r>
            <a:rPr lang="en-US" altLang="ja-JP" sz="1000" b="1" i="0" u="none" strike="noStrike" baseline="0">
              <a:solidFill>
                <a:srgbClr val="FF0000"/>
              </a:solidFill>
              <a:latin typeface="ＭＳ ゴシック"/>
              <a:ea typeface="ＭＳ ゴシック"/>
            </a:rPr>
            <a:t>6 </a:t>
          </a:r>
          <a:r>
            <a:rPr lang="ja-JP" altLang="en-US" sz="1000" b="1" i="0" u="none" strike="noStrike" baseline="0">
              <a:solidFill>
                <a:srgbClr val="FF0000"/>
              </a:solidFill>
              <a:latin typeface="ＭＳ ゴシック"/>
              <a:ea typeface="ＭＳ ゴシック"/>
            </a:rPr>
            <a:t>と記載し、収支簿 </a:t>
          </a:r>
          <a:r>
            <a:rPr lang="en-US" altLang="ja-JP" sz="1000" b="1" i="0" u="none" strike="noStrike" baseline="0">
              <a:solidFill>
                <a:srgbClr val="FF0000"/>
              </a:solidFill>
              <a:latin typeface="ＭＳ ゴシック"/>
              <a:ea typeface="ＭＳ ゴシック"/>
            </a:rPr>
            <a:t>No. </a:t>
          </a:r>
          <a:r>
            <a:rPr lang="ja-JP" altLang="en-US" sz="1000" b="1" i="0" u="none" strike="noStrike" baseline="0">
              <a:solidFill>
                <a:srgbClr val="FF0000"/>
              </a:solidFill>
              <a:latin typeface="ＭＳ ゴシック"/>
              <a:ea typeface="ＭＳ ゴシック"/>
            </a:rPr>
            <a:t>と一致させる</a:t>
          </a:r>
        </a:p>
      </xdr:txBody>
    </xdr:sp>
    <xdr:clientData/>
  </xdr:twoCellAnchor>
  <xdr:twoCellAnchor>
    <xdr:from>
      <xdr:col>6</xdr:col>
      <xdr:colOff>409573</xdr:colOff>
      <xdr:row>24</xdr:row>
      <xdr:rowOff>363007</xdr:rowOff>
    </xdr:from>
    <xdr:to>
      <xdr:col>11</xdr:col>
      <xdr:colOff>219074</xdr:colOff>
      <xdr:row>31</xdr:row>
      <xdr:rowOff>200024</xdr:rowOff>
    </xdr:to>
    <xdr:sp macro="" textlink="">
      <xdr:nvSpPr>
        <xdr:cNvPr id="8" name="Rectangle 41">
          <a:extLst>
            <a:ext uri="{FF2B5EF4-FFF2-40B4-BE49-F238E27FC236}">
              <a16:creationId xmlns:a16="http://schemas.microsoft.com/office/drawing/2014/main" id="{00000000-0008-0000-0100-000008000000}"/>
            </a:ext>
          </a:extLst>
        </xdr:cNvPr>
        <xdr:cNvSpPr>
          <a:spLocks noChangeArrowheads="1"/>
        </xdr:cNvSpPr>
      </xdr:nvSpPr>
      <xdr:spPr bwMode="auto">
        <a:xfrm>
          <a:off x="5162548" y="8592607"/>
          <a:ext cx="3086101" cy="250401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endParaRPr lang="en-US" altLang="ja-JP" sz="1200" b="0" i="0" u="none" strike="noStrike" baseline="0">
            <a:solidFill>
              <a:srgbClr val="000000"/>
            </a:solidFill>
            <a:latin typeface="ＭＳ ゴシック"/>
            <a:ea typeface="ＭＳ ゴシック"/>
            <a:cs typeface="+mn-cs"/>
          </a:endParaRPr>
        </a:p>
        <a:p>
          <a:pPr algn="l" rtl="0">
            <a:lnSpc>
              <a:spcPts val="1200"/>
            </a:lnSpc>
            <a:defRPr sz="1000"/>
          </a:pPr>
          <a:r>
            <a:rPr lang="ja-JP" altLang="en-US" sz="1000" b="0" i="0" u="none" strike="noStrike" baseline="0">
              <a:solidFill>
                <a:srgbClr val="000000"/>
              </a:solidFill>
              <a:latin typeface="ＭＳ ゴシック"/>
              <a:ea typeface="ＭＳ ゴシック"/>
            </a:rPr>
            <a:t>　　　　　　　　　　　</a:t>
          </a:r>
          <a:r>
            <a:rPr lang="ja-JP" altLang="en-US" sz="1000" b="1" i="0" u="none" strike="noStrike" baseline="0">
              <a:solidFill>
                <a:srgbClr val="000000"/>
              </a:solidFill>
              <a:latin typeface="ＭＳ ゴシック"/>
              <a:ea typeface="ＭＳ ゴシック"/>
            </a:rPr>
            <a:t>請求書</a:t>
          </a:r>
          <a:endParaRPr lang="ja-JP" altLang="en-US" sz="1000" b="0" i="0" u="none" strike="noStrike" baseline="0">
            <a:solidFill>
              <a:srgbClr val="000000"/>
            </a:solidFill>
            <a:latin typeface="ＭＳ ゴシック"/>
            <a:ea typeface="ＭＳ ゴシック"/>
          </a:endParaRPr>
        </a:p>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公益財団法人○○協会　様</a:t>
          </a:r>
        </a:p>
        <a:p>
          <a:pPr algn="l" rtl="0">
            <a:lnSpc>
              <a:spcPts val="1200"/>
            </a:lnSpc>
            <a:defRPr sz="1000"/>
          </a:pPr>
          <a:r>
            <a:rPr lang="ja-JP" altLang="en-US" sz="1000" b="0" i="0" u="none" strike="noStrike" baseline="0">
              <a:solidFill>
                <a:srgbClr val="000000"/>
              </a:solidFill>
              <a:latin typeface="ＭＳ ゴシック"/>
              <a:ea typeface="ＭＳ ゴシック"/>
            </a:rPr>
            <a:t>　　　　　　　　　　◇◇スポーツ店 代表</a:t>
          </a:r>
          <a:r>
            <a:rPr lang="en-US" altLang="ja-JP" sz="1000" b="0" i="0" u="none" strike="noStrike" baseline="0">
              <a:solidFill>
                <a:srgbClr val="000000"/>
              </a:solidFill>
              <a:latin typeface="ＭＳ ゴシック"/>
              <a:ea typeface="ＭＳ ゴシック"/>
            </a:rPr>
            <a:t>×× </a:t>
          </a:r>
          <a:r>
            <a:rPr lang="ja-JP" altLang="en-US" sz="1000" b="0" i="0" u="none" strike="noStrike" baseline="0">
              <a:solidFill>
                <a:srgbClr val="000000"/>
              </a:solidFill>
              <a:latin typeface="ＭＳ ゴシック"/>
              <a:ea typeface="ＭＳ ゴシック"/>
            </a:rPr>
            <a:t>印</a:t>
          </a:r>
        </a:p>
        <a:p>
          <a:pPr algn="l" rtl="0">
            <a:lnSpc>
              <a:spcPts val="11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a:t>
          </a:r>
          <a:r>
            <a:rPr lang="ja-JP" altLang="en-US" sz="1000" b="0" i="0" u="sng" strike="noStrike" baseline="0">
              <a:solidFill>
                <a:srgbClr val="000000"/>
              </a:solidFill>
              <a:latin typeface="ＭＳ ゴシック"/>
              <a:ea typeface="ＭＳ ゴシック"/>
            </a:rPr>
            <a:t>金</a:t>
          </a:r>
          <a:r>
            <a:rPr lang="en-US" altLang="ja-JP" sz="1000" b="0" i="0" u="sng" strike="noStrike" baseline="0">
              <a:solidFill>
                <a:srgbClr val="000000"/>
              </a:solidFill>
              <a:latin typeface="ＭＳ ゴシック"/>
              <a:ea typeface="ＭＳ ゴシック"/>
            </a:rPr>
            <a:t>100,000</a:t>
          </a:r>
          <a:r>
            <a:rPr lang="ja-JP" altLang="en-US" sz="1000" b="0" i="0" u="sng" strike="noStrike" baseline="0">
              <a:solidFill>
                <a:srgbClr val="000000"/>
              </a:solidFill>
              <a:latin typeface="ＭＳ ゴシック"/>
              <a:ea typeface="ＭＳ ゴシック"/>
            </a:rPr>
            <a:t>円也</a:t>
          </a:r>
          <a:endParaRPr lang="ja-JP" altLang="en-US" sz="1000" b="0" i="0" u="none" strike="noStrike" baseline="0">
            <a:solidFill>
              <a:srgbClr val="000000"/>
            </a:solidFill>
            <a:latin typeface="ＭＳ ゴシック"/>
            <a:ea typeface="ＭＳ ゴシック"/>
          </a:endParaRPr>
        </a:p>
        <a:p>
          <a:pPr algn="l" rtl="0">
            <a:lnSpc>
              <a:spcPts val="11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内訳</a:t>
          </a:r>
          <a:r>
            <a:rPr lang="en-US" altLang="ja-JP" sz="1000" b="0" i="0" u="none" strike="noStrike" baseline="0">
              <a:solidFill>
                <a:srgbClr val="000000"/>
              </a:solidFill>
              <a:latin typeface="ＭＳ ゴシック"/>
              <a:ea typeface="ＭＳ ゴシック"/>
            </a:rPr>
            <a:t>]</a:t>
          </a:r>
        </a:p>
        <a:p>
          <a:pPr algn="l" rtl="0">
            <a:lnSpc>
              <a:spcPts val="1100"/>
            </a:lnSpc>
            <a:defRPr sz="1000"/>
          </a:pPr>
          <a:r>
            <a:rPr lang="ja-JP" altLang="en-US" sz="1000" b="0" i="0" u="none" strike="noStrike" baseline="0">
              <a:solidFill>
                <a:srgbClr val="000000"/>
              </a:solidFill>
              <a:latin typeface="ＭＳ ゴシック"/>
              <a:ea typeface="ＭＳ ゴシック"/>
            </a:rPr>
            <a:t>　サッカーボール　</a:t>
          </a:r>
          <a:r>
            <a:rPr lang="en-US" altLang="ja-JP" sz="1000" b="0" i="0" u="none" strike="noStrike" baseline="0">
              <a:solidFill>
                <a:srgbClr val="000000"/>
              </a:solidFill>
              <a:latin typeface="ＭＳ ゴシック"/>
              <a:ea typeface="ＭＳ ゴシック"/>
            </a:rPr>
            <a:t>10</a:t>
          </a:r>
          <a:r>
            <a:rPr lang="ja-JP" altLang="en-US" sz="1000" b="0" i="0" u="none" strike="noStrike" baseline="0">
              <a:solidFill>
                <a:srgbClr val="000000"/>
              </a:solidFill>
              <a:latin typeface="ＭＳ ゴシック"/>
              <a:ea typeface="ＭＳ ゴシック"/>
            </a:rPr>
            <a:t>個 </a:t>
          </a:r>
          <a:r>
            <a:rPr lang="en-US" altLang="ja-JP" sz="1000" b="0" i="0" u="none" strike="noStrike" baseline="0">
              <a:solidFill>
                <a:srgbClr val="000000"/>
              </a:solidFill>
              <a:latin typeface="ＭＳ ゴシック"/>
              <a:ea typeface="ＭＳ ゴシック"/>
            </a:rPr>
            <a:t>× @5,000</a:t>
          </a:r>
          <a:r>
            <a:rPr lang="ja-JP" altLang="en-US" sz="1000" b="0" i="0" u="none" strike="noStrike" baseline="0">
              <a:solidFill>
                <a:srgbClr val="000000"/>
              </a:solidFill>
              <a:latin typeface="ＭＳ ゴシック"/>
              <a:ea typeface="ＭＳ ゴシック"/>
            </a:rPr>
            <a:t>円 ＝ </a:t>
          </a:r>
          <a:r>
            <a:rPr lang="en-US" altLang="ja-JP" sz="1000" b="0" i="0" u="none" strike="noStrike" baseline="0">
              <a:solidFill>
                <a:srgbClr val="000000"/>
              </a:solidFill>
              <a:latin typeface="ＭＳ ゴシック"/>
              <a:ea typeface="ＭＳ ゴシック"/>
            </a:rPr>
            <a:t>50,000</a:t>
          </a:r>
          <a:r>
            <a:rPr lang="ja-JP" altLang="en-US" sz="1000" b="0" i="0" u="none" strike="noStrike" baseline="0">
              <a:solidFill>
                <a:srgbClr val="000000"/>
              </a:solidFill>
              <a:latin typeface="ＭＳ ゴシック"/>
              <a:ea typeface="ＭＳ ゴシック"/>
            </a:rPr>
            <a:t>円</a:t>
          </a:r>
        </a:p>
        <a:p>
          <a:pPr algn="l" rtl="0">
            <a:lnSpc>
              <a:spcPts val="1200"/>
            </a:lnSpc>
            <a:defRPr sz="1000"/>
          </a:pPr>
          <a:r>
            <a:rPr lang="ja-JP" altLang="en-US" sz="1000" b="0" i="0" u="none" strike="noStrike" baseline="0">
              <a:solidFill>
                <a:srgbClr val="000000"/>
              </a:solidFill>
              <a:latin typeface="ＭＳ ゴシック"/>
              <a:ea typeface="ＭＳ ゴシック"/>
            </a:rPr>
            <a:t>　バレーボール　　</a:t>
          </a:r>
          <a:r>
            <a:rPr lang="en-US" altLang="ja-JP" sz="1000" b="0" i="0" u="none" strike="noStrike" baseline="0">
              <a:solidFill>
                <a:srgbClr val="000000"/>
              </a:solidFill>
              <a:latin typeface="ＭＳ ゴシック"/>
              <a:ea typeface="ＭＳ ゴシック"/>
            </a:rPr>
            <a:t>10</a:t>
          </a:r>
          <a:r>
            <a:rPr lang="ja-JP" altLang="en-US" sz="1000" b="0" i="0" u="none" strike="noStrike" baseline="0">
              <a:solidFill>
                <a:srgbClr val="000000"/>
              </a:solidFill>
              <a:latin typeface="ＭＳ ゴシック"/>
              <a:ea typeface="ＭＳ ゴシック"/>
            </a:rPr>
            <a:t>個 </a:t>
          </a:r>
          <a:r>
            <a:rPr lang="en-US" altLang="ja-JP" sz="1000" b="0" i="0" u="none" strike="noStrike" baseline="0">
              <a:solidFill>
                <a:srgbClr val="000000"/>
              </a:solidFill>
              <a:latin typeface="ＭＳ ゴシック"/>
              <a:ea typeface="ＭＳ ゴシック"/>
            </a:rPr>
            <a:t>× @5,000</a:t>
          </a:r>
          <a:r>
            <a:rPr lang="ja-JP" altLang="en-US" sz="1000" b="0" i="0" u="none" strike="noStrike" baseline="0">
              <a:solidFill>
                <a:srgbClr val="000000"/>
              </a:solidFill>
              <a:latin typeface="ＭＳ ゴシック"/>
              <a:ea typeface="ＭＳ ゴシック"/>
            </a:rPr>
            <a:t>円 ＝ </a:t>
          </a:r>
          <a:r>
            <a:rPr lang="en-US" altLang="ja-JP" sz="1000" b="0" i="0" u="none" strike="noStrike" baseline="0">
              <a:solidFill>
                <a:srgbClr val="000000"/>
              </a:solidFill>
              <a:latin typeface="ＭＳ ゴシック"/>
              <a:ea typeface="ＭＳ ゴシック"/>
            </a:rPr>
            <a:t>50,000</a:t>
          </a:r>
          <a:r>
            <a:rPr lang="ja-JP" altLang="en-US" sz="1000" b="0" i="0" u="none" strike="noStrike" baseline="0">
              <a:solidFill>
                <a:srgbClr val="000000"/>
              </a:solidFill>
              <a:latin typeface="ＭＳ ゴシック"/>
              <a:ea typeface="ＭＳ ゴシック"/>
            </a:rPr>
            <a:t>円</a:t>
          </a:r>
        </a:p>
        <a:p>
          <a:pPr algn="l" rtl="0">
            <a:lnSpc>
              <a:spcPts val="1100"/>
            </a:lnSpc>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1</xdr:col>
      <xdr:colOff>169334</xdr:colOff>
      <xdr:row>24</xdr:row>
      <xdr:rowOff>317501</xdr:rowOff>
    </xdr:from>
    <xdr:to>
      <xdr:col>4</xdr:col>
      <xdr:colOff>581025</xdr:colOff>
      <xdr:row>33</xdr:row>
      <xdr:rowOff>104774</xdr:rowOff>
    </xdr:to>
    <xdr:sp macro="" textlink="">
      <xdr:nvSpPr>
        <xdr:cNvPr id="9" name="Rectangle 37">
          <a:extLst>
            <a:ext uri="{FF2B5EF4-FFF2-40B4-BE49-F238E27FC236}">
              <a16:creationId xmlns:a16="http://schemas.microsoft.com/office/drawing/2014/main" id="{00000000-0008-0000-0100-000009000000}"/>
            </a:ext>
          </a:extLst>
        </xdr:cNvPr>
        <xdr:cNvSpPr>
          <a:spLocks noChangeArrowheads="1"/>
        </xdr:cNvSpPr>
      </xdr:nvSpPr>
      <xdr:spPr bwMode="auto">
        <a:xfrm>
          <a:off x="540809" y="8909051"/>
          <a:ext cx="4231216" cy="3216273"/>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endParaRPr lang="en-US" altLang="ja-JP" sz="1200" b="0" i="0" u="none" strike="noStrike" baseline="0">
            <a:solidFill>
              <a:srgbClr val="000000"/>
            </a:solidFill>
            <a:latin typeface="ＭＳ ゴシック"/>
            <a:ea typeface="ＭＳ ゴシック"/>
            <a:cs typeface="+mn-cs"/>
          </a:endParaRPr>
        </a:p>
        <a:p>
          <a:pPr algn="ctr" rtl="0">
            <a:lnSpc>
              <a:spcPts val="1200"/>
            </a:lnSpc>
            <a:defRPr sz="1000"/>
          </a:pPr>
          <a:r>
            <a:rPr lang="ja-JP" altLang="en-US" sz="1000" b="1" i="0" u="none" strike="noStrike" baseline="0">
              <a:solidFill>
                <a:srgbClr val="000000"/>
              </a:solidFill>
              <a:latin typeface="ＭＳ ゴシック"/>
              <a:ea typeface="ＭＳ ゴシック"/>
            </a:rPr>
            <a:t>支給明細書</a:t>
          </a: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a:t>
          </a:r>
        </a:p>
        <a:p>
          <a:pPr algn="l" rtl="0">
            <a:lnSpc>
              <a:spcPts val="1200"/>
            </a:lnSpc>
            <a:defRPr sz="1000"/>
          </a:pPr>
          <a:r>
            <a:rPr lang="ja-JP" altLang="en-US" sz="1000" b="0" i="0" u="none" strike="noStrike" baseline="0">
              <a:solidFill>
                <a:srgbClr val="000000"/>
              </a:solidFill>
              <a:latin typeface="ＭＳ ゴシック"/>
              <a:ea typeface="ＭＳ ゴシック"/>
            </a:rPr>
            <a:t>　くじ一郎　様</a:t>
          </a:r>
        </a:p>
        <a:p>
          <a:pPr algn="l" rtl="0">
            <a:lnSpc>
              <a:spcPts val="1200"/>
            </a:lnSpc>
            <a:defRPr sz="1000"/>
          </a:pPr>
          <a:r>
            <a:rPr lang="ja-JP" altLang="en-US" sz="1000" b="0" i="0" u="none" strike="noStrike" baseline="0">
              <a:solidFill>
                <a:srgbClr val="000000"/>
              </a:solidFill>
              <a:latin typeface="ＭＳ ゴシック"/>
              <a:ea typeface="ＭＳ ゴシック"/>
            </a:rPr>
            <a:t>　</a:t>
          </a:r>
        </a:p>
        <a:p>
          <a:pPr algn="ctr" rtl="0">
            <a:lnSpc>
              <a:spcPts val="1200"/>
            </a:lnSpc>
            <a:defRPr sz="1000"/>
          </a:pPr>
          <a:r>
            <a:rPr lang="ja-JP" altLang="en-US" sz="1000" b="0" i="0" u="sng" strike="noStrike" baseline="0">
              <a:solidFill>
                <a:srgbClr val="000000"/>
              </a:solidFill>
              <a:latin typeface="ＭＳ ゴシック"/>
              <a:ea typeface="ＭＳ ゴシック"/>
            </a:rPr>
            <a:t>金</a:t>
          </a:r>
          <a:r>
            <a:rPr lang="en-US" altLang="ja-JP" sz="1000" b="0" i="0" u="sng" strike="noStrike" baseline="0">
              <a:solidFill>
                <a:srgbClr val="000000"/>
              </a:solidFill>
              <a:latin typeface="ＭＳ ゴシック"/>
              <a:ea typeface="ＭＳ ゴシック"/>
            </a:rPr>
            <a:t>94,280</a:t>
          </a:r>
          <a:r>
            <a:rPr lang="ja-JP" altLang="en-US" sz="1000" b="0" i="0" u="sng" strike="noStrike" baseline="0">
              <a:solidFill>
                <a:srgbClr val="000000"/>
              </a:solidFill>
              <a:latin typeface="ＭＳ ゴシック"/>
              <a:ea typeface="ＭＳ ゴシック"/>
            </a:rPr>
            <a:t>円也</a:t>
          </a: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a:t>
          </a:r>
        </a:p>
        <a:p>
          <a:pPr algn="ctr" rtl="0">
            <a:lnSpc>
              <a:spcPts val="1200"/>
            </a:lnSpc>
            <a:defRPr sz="1000"/>
          </a:pPr>
          <a:r>
            <a:rPr lang="ja-JP" altLang="en-US" sz="1000" b="0" i="0" u="none" strike="noStrike" baseline="0">
              <a:solidFill>
                <a:srgbClr val="000000"/>
              </a:solidFill>
              <a:latin typeface="ＭＳ ゴシック"/>
              <a:ea typeface="ＭＳ ゴシック"/>
            </a:rPr>
            <a:t>但し、○○教室実技指導謝金・旅費（令和〇年〇月分）として</a:t>
          </a:r>
        </a:p>
        <a:p>
          <a:pPr rtl="0" fontAlgn="base"/>
          <a:endParaRPr lang="ja-JP" altLang="ja-JP" sz="1000" b="0" i="0" baseline="0">
            <a:latin typeface="+mn-lt"/>
            <a:ea typeface="+mn-ea"/>
            <a:cs typeface="+mn-cs"/>
          </a:endParaRPr>
        </a:p>
        <a:p>
          <a:pPr rtl="0">
            <a:lnSpc>
              <a:spcPts val="1200"/>
            </a:lnSpc>
          </a:pPr>
          <a:r>
            <a:rPr lang="ja-JP" altLang="ja-JP" sz="1000" b="0" i="0" baseline="0">
              <a:latin typeface="+mn-lt"/>
              <a:ea typeface="+mn-ea"/>
              <a:cs typeface="+mn-cs"/>
            </a:rPr>
            <a:t>　</a:t>
          </a:r>
          <a:r>
            <a:rPr lang="en-US" altLang="ja-JP" sz="1000" b="0" i="0" baseline="0">
              <a:latin typeface="+mn-lt"/>
              <a:ea typeface="+mn-ea"/>
              <a:cs typeface="+mn-cs"/>
            </a:rPr>
            <a:t>[</a:t>
          </a:r>
          <a:r>
            <a:rPr lang="ja-JP" altLang="ja-JP" sz="1000" b="0" i="0" baseline="0">
              <a:latin typeface="+mn-lt"/>
              <a:ea typeface="+mn-ea"/>
              <a:cs typeface="+mn-cs"/>
            </a:rPr>
            <a:t>内訳</a:t>
          </a:r>
          <a:r>
            <a:rPr lang="en-US" altLang="ja-JP" sz="1000" b="0" i="0" baseline="0">
              <a:latin typeface="+mn-lt"/>
              <a:ea typeface="+mn-ea"/>
              <a:cs typeface="+mn-cs"/>
            </a:rPr>
            <a:t>]</a:t>
          </a:r>
          <a:endParaRPr lang="ja-JP" altLang="ja-JP" sz="1000"/>
        </a:p>
        <a:p>
          <a:pPr rtl="0">
            <a:lnSpc>
              <a:spcPts val="1200"/>
            </a:lnSpc>
          </a:pPr>
          <a:r>
            <a:rPr lang="ja-JP" altLang="ja-JP" sz="1000" b="0" i="0" baseline="0">
              <a:latin typeface="+mn-lt"/>
              <a:ea typeface="+mn-ea"/>
              <a:cs typeface="+mn-cs"/>
            </a:rPr>
            <a:t>　　</a:t>
          </a:r>
          <a:r>
            <a:rPr lang="ja-JP" altLang="en-US" sz="1000" b="0" i="0" baseline="0">
              <a:latin typeface="+mn-lt"/>
              <a:ea typeface="+mn-ea"/>
              <a:cs typeface="+mn-cs"/>
            </a:rPr>
            <a:t>　</a:t>
          </a:r>
          <a:r>
            <a:rPr lang="en-US" altLang="ja-JP" sz="1000" b="0" i="0" baseline="0">
              <a:latin typeface="+mn-lt"/>
              <a:ea typeface="+mn-ea"/>
              <a:cs typeface="+mn-cs"/>
            </a:rPr>
            <a:t>4</a:t>
          </a:r>
          <a:r>
            <a:rPr lang="ja-JP" altLang="en-US" sz="1000" b="0" i="0" baseline="0">
              <a:latin typeface="+mn-lt"/>
              <a:ea typeface="+mn-ea"/>
              <a:cs typeface="+mn-cs"/>
            </a:rPr>
            <a:t>月</a:t>
          </a:r>
          <a:r>
            <a:rPr lang="en-US" altLang="ja-JP" sz="1000" b="0" i="0" baseline="0">
              <a:latin typeface="+mn-lt"/>
              <a:ea typeface="+mn-ea"/>
              <a:cs typeface="+mn-cs"/>
            </a:rPr>
            <a:t>12</a:t>
          </a:r>
          <a:r>
            <a:rPr lang="ja-JP" altLang="en-US" sz="1000" b="0" i="0" baseline="0">
              <a:latin typeface="+mn-lt"/>
              <a:ea typeface="+mn-ea"/>
              <a:cs typeface="+mn-cs"/>
            </a:rPr>
            <a:t>日   計</a:t>
          </a:r>
          <a:r>
            <a:rPr lang="en-US" altLang="ja-JP" sz="1000" b="0" i="0" baseline="0">
              <a:latin typeface="+mn-lt"/>
              <a:ea typeface="+mn-ea"/>
              <a:cs typeface="+mn-cs"/>
            </a:rPr>
            <a:t>1</a:t>
          </a:r>
          <a:r>
            <a:rPr lang="ja-JP" altLang="en-US" sz="1000" b="0" i="0" baseline="0">
              <a:latin typeface="+mn-lt"/>
              <a:ea typeface="+mn-ea"/>
              <a:cs typeface="+mn-cs"/>
            </a:rPr>
            <a:t>回</a:t>
          </a:r>
        </a:p>
        <a:p>
          <a:pPr rtl="0">
            <a:lnSpc>
              <a:spcPts val="1200"/>
            </a:lnSpc>
          </a:pPr>
          <a:r>
            <a:rPr lang="ja-JP" altLang="en-US" sz="1000" b="0" i="0" baseline="0">
              <a:latin typeface="+mn-lt"/>
              <a:ea typeface="+mn-ea"/>
              <a:cs typeface="+mn-cs"/>
            </a:rPr>
            <a:t>　　　謝金　</a:t>
          </a:r>
          <a:r>
            <a:rPr lang="en-US" altLang="ja-JP" sz="1000" b="0" i="0" baseline="0">
              <a:latin typeface="+mn-lt"/>
              <a:ea typeface="+mn-ea"/>
              <a:cs typeface="+mn-cs"/>
            </a:rPr>
            <a:t>@50,000</a:t>
          </a:r>
          <a:r>
            <a:rPr lang="ja-JP" altLang="en-US" sz="1000" b="0" i="0" baseline="0">
              <a:latin typeface="+mn-lt"/>
              <a:ea typeface="+mn-ea"/>
              <a:cs typeface="+mn-cs"/>
            </a:rPr>
            <a:t>円 </a:t>
          </a:r>
          <a:r>
            <a:rPr lang="en-US" altLang="ja-JP" sz="1000" b="0" i="0" baseline="0">
              <a:latin typeface="+mn-lt"/>
              <a:ea typeface="+mn-ea"/>
              <a:cs typeface="+mn-cs"/>
            </a:rPr>
            <a:t>×2</a:t>
          </a:r>
          <a:r>
            <a:rPr lang="ja-JP" altLang="en-US" sz="1000" b="0" i="0" baseline="0">
              <a:latin typeface="+mn-lt"/>
              <a:ea typeface="+mn-ea"/>
              <a:cs typeface="+mn-cs"/>
            </a:rPr>
            <a:t>時間  ＝  </a:t>
          </a:r>
          <a:r>
            <a:rPr lang="en-US" altLang="ja-JP" sz="1000" b="0" i="0" baseline="0">
              <a:latin typeface="+mn-lt"/>
              <a:ea typeface="+mn-ea"/>
              <a:cs typeface="+mn-cs"/>
            </a:rPr>
            <a:t>100,000</a:t>
          </a:r>
          <a:r>
            <a:rPr lang="ja-JP" altLang="en-US" sz="1000" b="0" i="0" baseline="0">
              <a:latin typeface="+mn-lt"/>
              <a:ea typeface="+mn-ea"/>
              <a:cs typeface="+mn-cs"/>
            </a:rPr>
            <a:t>円</a:t>
          </a:r>
        </a:p>
        <a:p>
          <a:pPr rtl="0">
            <a:lnSpc>
              <a:spcPts val="1200"/>
            </a:lnSpc>
          </a:pPr>
          <a:r>
            <a:rPr lang="ja-JP" altLang="en-US" sz="1000" b="0" i="0" baseline="0">
              <a:latin typeface="+mn-lt"/>
              <a:ea typeface="+mn-ea"/>
              <a:cs typeface="+mn-cs"/>
            </a:rPr>
            <a:t>         旅費　</a:t>
          </a:r>
          <a:r>
            <a:rPr lang="en-US" altLang="ja-JP" sz="1000" b="0" i="0" baseline="0">
              <a:latin typeface="+mn-lt"/>
              <a:ea typeface="+mn-ea"/>
              <a:cs typeface="+mn-cs"/>
            </a:rPr>
            <a:t>@5,000</a:t>
          </a:r>
          <a:r>
            <a:rPr lang="ja-JP" altLang="en-US" sz="1000" b="0" i="0" baseline="0">
              <a:latin typeface="+mn-lt"/>
              <a:ea typeface="+mn-ea"/>
              <a:cs typeface="+mn-cs"/>
            </a:rPr>
            <a:t>円</a:t>
          </a:r>
          <a:r>
            <a:rPr lang="en-US" altLang="ja-JP" sz="1000" b="0" i="0" baseline="0">
              <a:latin typeface="+mn-lt"/>
              <a:ea typeface="+mn-ea"/>
              <a:cs typeface="+mn-cs"/>
            </a:rPr>
            <a:t>×1</a:t>
          </a:r>
          <a:r>
            <a:rPr lang="ja-JP" altLang="en-US" sz="1000" b="0" i="0" baseline="0">
              <a:latin typeface="+mn-lt"/>
              <a:ea typeface="+mn-ea"/>
              <a:cs typeface="+mn-cs"/>
            </a:rPr>
            <a:t>回　＝   </a:t>
          </a:r>
          <a:r>
            <a:rPr lang="en-US" altLang="ja-JP" sz="1000" b="0" i="0" baseline="0">
              <a:latin typeface="+mn-lt"/>
              <a:ea typeface="+mn-ea"/>
              <a:cs typeface="+mn-cs"/>
            </a:rPr>
            <a:t>5,000</a:t>
          </a:r>
          <a:r>
            <a:rPr lang="ja-JP" altLang="en-US" sz="1000" b="0" i="0" baseline="0">
              <a:latin typeface="+mn-lt"/>
              <a:ea typeface="+mn-ea"/>
              <a:cs typeface="+mn-cs"/>
            </a:rPr>
            <a:t>円</a:t>
          </a:r>
        </a:p>
        <a:p>
          <a:pPr rtl="0">
            <a:lnSpc>
              <a:spcPts val="1200"/>
            </a:lnSpc>
          </a:pPr>
          <a:r>
            <a:rPr lang="ja-JP" altLang="en-US" sz="1000" b="0" i="0" baseline="0">
              <a:latin typeface="+mn-lt"/>
              <a:ea typeface="+mn-ea"/>
              <a:cs typeface="+mn-cs"/>
            </a:rPr>
            <a:t>         支給額合計 </a:t>
          </a:r>
          <a:r>
            <a:rPr lang="en-US" altLang="ja-JP" sz="1000" b="0" i="0" baseline="0">
              <a:latin typeface="+mn-lt"/>
              <a:ea typeface="+mn-ea"/>
              <a:cs typeface="+mn-cs"/>
            </a:rPr>
            <a:t>105,000</a:t>
          </a:r>
          <a:r>
            <a:rPr lang="ja-JP" altLang="en-US" sz="1000" b="0" i="0" baseline="0">
              <a:latin typeface="+mn-lt"/>
              <a:ea typeface="+mn-ea"/>
              <a:cs typeface="+mn-cs"/>
            </a:rPr>
            <a:t>円     源泉徴収税（</a:t>
          </a:r>
          <a:r>
            <a:rPr lang="en-US" altLang="ja-JP" sz="1000" b="0" i="0" baseline="0">
              <a:latin typeface="+mn-lt"/>
              <a:ea typeface="+mn-ea"/>
              <a:cs typeface="+mn-cs"/>
            </a:rPr>
            <a:t>10.21</a:t>
          </a:r>
          <a:r>
            <a:rPr lang="ja-JP" altLang="en-US" sz="1000" b="0" i="0" baseline="0">
              <a:latin typeface="+mn-lt"/>
              <a:ea typeface="+mn-ea"/>
              <a:cs typeface="+mn-cs"/>
            </a:rPr>
            <a:t>％）   △</a:t>
          </a:r>
          <a:r>
            <a:rPr lang="en-US" altLang="ja-JP" sz="1000" b="0" i="0" baseline="0">
              <a:latin typeface="+mn-lt"/>
              <a:ea typeface="+mn-ea"/>
              <a:cs typeface="+mn-cs"/>
            </a:rPr>
            <a:t>10,720</a:t>
          </a:r>
          <a:r>
            <a:rPr lang="ja-JP" altLang="en-US" sz="1000" b="0" i="0" baseline="0">
              <a:latin typeface="+mn-lt"/>
              <a:ea typeface="+mn-ea"/>
              <a:cs typeface="+mn-cs"/>
            </a:rPr>
            <a:t>円</a:t>
          </a:r>
        </a:p>
        <a:p>
          <a:pPr rtl="0">
            <a:lnSpc>
              <a:spcPts val="1200"/>
            </a:lnSpc>
          </a:pPr>
          <a:r>
            <a:rPr lang="ja-JP" altLang="en-US" sz="1000" b="0" i="0" baseline="0">
              <a:latin typeface="+mn-lt"/>
              <a:ea typeface="+mn-ea"/>
              <a:cs typeface="+mn-cs"/>
            </a:rPr>
            <a:t>         差引支給額　</a:t>
          </a:r>
          <a:r>
            <a:rPr lang="en-US" altLang="ja-JP" sz="1000" b="0" i="0" baseline="0">
              <a:latin typeface="+mn-lt"/>
              <a:ea typeface="+mn-ea"/>
              <a:cs typeface="+mn-cs"/>
            </a:rPr>
            <a:t>94,280</a:t>
          </a:r>
          <a:r>
            <a:rPr lang="ja-JP" altLang="en-US" sz="1000" b="0" i="0" baseline="0">
              <a:latin typeface="+mn-lt"/>
              <a:ea typeface="+mn-ea"/>
              <a:cs typeface="+mn-cs"/>
            </a:rPr>
            <a:t>円</a:t>
          </a:r>
          <a:endParaRPr lang="en-US" altLang="ja-JP" sz="1000" b="0" i="0" baseline="0">
            <a:latin typeface="+mn-lt"/>
            <a:ea typeface="+mn-ea"/>
            <a:cs typeface="+mn-cs"/>
          </a:endParaRPr>
        </a:p>
        <a:p>
          <a:pPr rtl="0"/>
          <a:endParaRPr lang="en-US" altLang="ja-JP" sz="1000" b="0" i="0" baseline="0">
            <a:latin typeface="+mn-lt"/>
            <a:ea typeface="+mn-ea"/>
            <a:cs typeface="+mn-cs"/>
          </a:endParaRPr>
        </a:p>
        <a:p>
          <a:pPr rtl="0">
            <a:lnSpc>
              <a:spcPts val="1200"/>
            </a:lnSpc>
          </a:pPr>
          <a:r>
            <a:rPr lang="ja-JP" altLang="en-US" sz="1000" b="0" i="0" baseline="0">
              <a:latin typeface="+mn-lt"/>
              <a:ea typeface="+mn-ea"/>
              <a:cs typeface="+mn-cs"/>
            </a:rPr>
            <a:t>　令和</a:t>
          </a:r>
          <a:r>
            <a:rPr lang="ja-JP" altLang="en-US" sz="1000" b="0" i="0" baseline="0">
              <a:solidFill>
                <a:schemeClr val="tx1"/>
              </a:solidFill>
              <a:latin typeface="+mn-lt"/>
              <a:ea typeface="+mn-ea"/>
              <a:cs typeface="+mn-cs"/>
            </a:rPr>
            <a:t>〇</a:t>
          </a:r>
          <a:r>
            <a:rPr lang="ja-JP" altLang="en-US" sz="1000" b="0" i="0" baseline="0">
              <a:latin typeface="+mn-lt"/>
              <a:ea typeface="+mn-ea"/>
              <a:cs typeface="+mn-cs"/>
            </a:rPr>
            <a:t>年〇月〇日　指定口座に振り込みました</a:t>
          </a:r>
          <a:endParaRPr lang="en-US" altLang="ja-JP" sz="1000" b="0" i="0" baseline="0">
            <a:latin typeface="+mn-lt"/>
            <a:ea typeface="+mn-ea"/>
            <a:cs typeface="+mn-cs"/>
          </a:endParaRPr>
        </a:p>
        <a:p>
          <a:pPr rtl="0"/>
          <a:r>
            <a:rPr lang="ja-JP" altLang="en-US" sz="1000"/>
            <a:t>　　　　　　　　　　　　　　　　　　　　　　　　　　　公益</a:t>
          </a:r>
          <a:r>
            <a:rPr lang="ja-JP" altLang="ja-JP" sz="1000" b="0" i="0" baseline="0">
              <a:latin typeface="+mn-lt"/>
              <a:ea typeface="+mn-ea"/>
              <a:cs typeface="+mn-cs"/>
            </a:rPr>
            <a:t>財団法人</a:t>
          </a:r>
          <a:r>
            <a:rPr lang="ja-JP" altLang="en-US" sz="1000" b="0" i="0" baseline="0">
              <a:latin typeface="+mn-lt"/>
              <a:ea typeface="+mn-ea"/>
              <a:cs typeface="+mn-cs"/>
            </a:rPr>
            <a:t>○○</a:t>
          </a:r>
          <a:r>
            <a:rPr lang="ja-JP" altLang="ja-JP" sz="1000" b="0" i="0" baseline="0">
              <a:latin typeface="+mn-lt"/>
              <a:ea typeface="+mn-ea"/>
              <a:cs typeface="+mn-cs"/>
            </a:rPr>
            <a:t>協会</a:t>
          </a:r>
          <a:endParaRPr lang="ja-JP" altLang="ja-JP" sz="1000"/>
        </a:p>
      </xdr:txBody>
    </xdr:sp>
    <xdr:clientData/>
  </xdr:twoCellAnchor>
  <xdr:twoCellAnchor>
    <xdr:from>
      <xdr:col>1</xdr:col>
      <xdr:colOff>169332</xdr:colOff>
      <xdr:row>33</xdr:row>
      <xdr:rowOff>201082</xdr:rowOff>
    </xdr:from>
    <xdr:to>
      <xdr:col>4</xdr:col>
      <xdr:colOff>590550</xdr:colOff>
      <xdr:row>38</xdr:row>
      <xdr:rowOff>161925</xdr:rowOff>
    </xdr:to>
    <xdr:sp macro="" textlink="">
      <xdr:nvSpPr>
        <xdr:cNvPr id="10" name="Rectangle 46">
          <a:extLst>
            <a:ext uri="{FF2B5EF4-FFF2-40B4-BE49-F238E27FC236}">
              <a16:creationId xmlns:a16="http://schemas.microsoft.com/office/drawing/2014/main" id="{00000000-0008-0000-0100-00000A000000}"/>
            </a:ext>
          </a:extLst>
        </xdr:cNvPr>
        <xdr:cNvSpPr>
          <a:spLocks noChangeArrowheads="1"/>
        </xdr:cNvSpPr>
      </xdr:nvSpPr>
      <xdr:spPr bwMode="auto">
        <a:xfrm>
          <a:off x="540807" y="12221632"/>
          <a:ext cx="4240743" cy="1865843"/>
        </a:xfrm>
        <a:prstGeom prst="rect">
          <a:avLst/>
        </a:prstGeom>
        <a:solidFill>
          <a:srgbClr val="FFFFFF"/>
        </a:solidFill>
        <a:ln w="9525" algn="ctr">
          <a:solidFill>
            <a:srgbClr val="000000"/>
          </a:solidFill>
          <a:miter lim="800000"/>
          <a:headEnd/>
          <a:tailEnd/>
        </a:ln>
        <a:effec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　</a:t>
          </a:r>
        </a:p>
        <a:p>
          <a:pPr algn="l" rtl="0">
            <a:lnSpc>
              <a:spcPts val="1100"/>
            </a:lnSpc>
            <a:defRPr sz="1000"/>
          </a:pPr>
          <a:r>
            <a:rPr lang="ja-JP" altLang="en-US" sz="1000" b="0" i="0" u="none" strike="noStrike" baseline="0">
              <a:solidFill>
                <a:srgbClr val="000000"/>
              </a:solidFill>
              <a:latin typeface="ＭＳ ゴシック"/>
              <a:ea typeface="ＭＳ ゴシック"/>
            </a:rPr>
            <a:t>　　　　　　　　　銀行振込依頼書（お客様控え）</a:t>
          </a:r>
        </a:p>
        <a:p>
          <a:pPr algn="l" rtl="0">
            <a:lnSpc>
              <a:spcPts val="1200"/>
            </a:lnSpc>
            <a:defRPr sz="1000"/>
          </a:pP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依 頼 人　公益</a:t>
          </a:r>
          <a:r>
            <a:rPr lang="ja-JP" altLang="ja-JP" sz="1000" b="0" i="0" baseline="0">
              <a:latin typeface="+mn-lt"/>
              <a:ea typeface="+mn-ea"/>
              <a:cs typeface="+mn-cs"/>
            </a:rPr>
            <a:t>財団法人</a:t>
          </a:r>
          <a:r>
            <a:rPr lang="ja-JP" altLang="en-US" sz="1000" b="0" i="0" baseline="0">
              <a:latin typeface="+mn-lt"/>
              <a:ea typeface="+mn-ea"/>
              <a:cs typeface="+mn-cs"/>
            </a:rPr>
            <a:t>○○</a:t>
          </a:r>
          <a:r>
            <a:rPr lang="ja-JP" altLang="ja-JP" sz="1000" b="0" i="0" baseline="0">
              <a:latin typeface="+mn-lt"/>
              <a:ea typeface="+mn-ea"/>
              <a:cs typeface="+mn-cs"/>
            </a:rPr>
            <a:t>協会</a:t>
          </a:r>
          <a:r>
            <a:rPr lang="ja-JP" altLang="en-US" sz="1000" b="0" i="0" u="none" strike="noStrike" baseline="0">
              <a:solidFill>
                <a:srgbClr val="000000"/>
              </a:solidFill>
              <a:latin typeface="ＭＳ ゴシック"/>
              <a:ea typeface="ＭＳ ゴシック"/>
            </a:rPr>
            <a:t>様</a:t>
          </a:r>
          <a:endParaRPr lang="en-US" altLang="ja-JP" sz="1000" b="0" i="0" u="none" strike="noStrike" baseline="0">
            <a:solidFill>
              <a:srgbClr val="000000"/>
            </a:solidFill>
            <a:latin typeface="ＭＳ ゴシック"/>
            <a:ea typeface="ＭＳ ゴシック"/>
          </a:endParaRPr>
        </a:p>
        <a:p>
          <a:pPr algn="l" rtl="0">
            <a:lnSpc>
              <a:spcPts val="1100"/>
            </a:lnSpc>
            <a:defRPr sz="1000"/>
          </a:pP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振 込 先　○○銀行</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支店</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口座番号　・・・・</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お受取人　くじ一郎</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金　　額　</a:t>
          </a:r>
          <a:r>
            <a:rPr lang="en-US" altLang="ja-JP" sz="1000" b="0" i="0" u="none" strike="noStrike" baseline="0">
              <a:solidFill>
                <a:srgbClr val="000000"/>
              </a:solidFill>
              <a:latin typeface="ＭＳ ゴシック"/>
              <a:ea typeface="ＭＳ ゴシック"/>
            </a:rPr>
            <a:t>94,280</a:t>
          </a:r>
          <a:r>
            <a:rPr lang="ja-JP" altLang="en-US" sz="1000" b="0" i="0" u="none" strike="noStrike" baseline="0">
              <a:solidFill>
                <a:srgbClr val="000000"/>
              </a:solidFill>
              <a:latin typeface="ＭＳ ゴシック"/>
              <a:ea typeface="ＭＳ ゴシック"/>
            </a:rPr>
            <a:t>円</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手 数 料　　 </a:t>
          </a:r>
          <a:r>
            <a:rPr lang="en-US" altLang="ja-JP" sz="1000" b="0" i="0" u="none" strike="noStrike" baseline="0">
              <a:solidFill>
                <a:srgbClr val="000000"/>
              </a:solidFill>
              <a:latin typeface="ＭＳ ゴシック"/>
              <a:ea typeface="ＭＳ ゴシック"/>
            </a:rPr>
            <a:t>324</a:t>
          </a:r>
          <a:r>
            <a:rPr lang="ja-JP" altLang="en-US" sz="1000" b="0" i="0" u="none" strike="noStrike" baseline="0">
              <a:solidFill>
                <a:srgbClr val="000000"/>
              </a:solidFill>
              <a:latin typeface="ＭＳ ゴシック"/>
              <a:ea typeface="ＭＳ ゴシック"/>
            </a:rPr>
            <a:t>円</a:t>
          </a:r>
        </a:p>
      </xdr:txBody>
    </xdr:sp>
    <xdr:clientData/>
  </xdr:twoCellAnchor>
  <xdr:twoCellAnchor>
    <xdr:from>
      <xdr:col>0</xdr:col>
      <xdr:colOff>258233</xdr:colOff>
      <xdr:row>23</xdr:row>
      <xdr:rowOff>120650</xdr:rowOff>
    </xdr:from>
    <xdr:to>
      <xdr:col>1</xdr:col>
      <xdr:colOff>74083</xdr:colOff>
      <xdr:row>23</xdr:row>
      <xdr:rowOff>395816</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258233" y="8140700"/>
          <a:ext cx="187325" cy="25611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ＭＳ 明朝" panose="02020609040205080304" pitchFamily="17" charset="-128"/>
              <a:ea typeface="ＭＳ 明朝" panose="02020609040205080304" pitchFamily="17" charset="-128"/>
            </a:rPr>
            <a:t>1</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6</xdr:col>
      <xdr:colOff>141817</xdr:colOff>
      <xdr:row>23</xdr:row>
      <xdr:rowOff>136524</xdr:rowOff>
    </xdr:from>
    <xdr:to>
      <xdr:col>6</xdr:col>
      <xdr:colOff>342901</xdr:colOff>
      <xdr:row>24</xdr:row>
      <xdr:rowOff>30692</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5856817" y="8347074"/>
          <a:ext cx="201084" cy="27516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ＭＳ 明朝" panose="02020609040205080304" pitchFamily="17" charset="-128"/>
              <a:ea typeface="ＭＳ 明朝" panose="02020609040205080304" pitchFamily="17" charset="-128"/>
            </a:rPr>
            <a:t>2</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3</xdr:col>
      <xdr:colOff>1180044</xdr:colOff>
      <xdr:row>23</xdr:row>
      <xdr:rowOff>38101</xdr:rowOff>
    </xdr:from>
    <xdr:to>
      <xdr:col>4</xdr:col>
      <xdr:colOff>542925</xdr:colOff>
      <xdr:row>24</xdr:row>
      <xdr:rowOff>59451</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3389844" y="8267701"/>
          <a:ext cx="629706" cy="4023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254001</xdr:colOff>
      <xdr:row>23</xdr:row>
      <xdr:rowOff>39157</xdr:rowOff>
    </xdr:from>
    <xdr:to>
      <xdr:col>11</xdr:col>
      <xdr:colOff>250151</xdr:colOff>
      <xdr:row>24</xdr:row>
      <xdr:rowOff>18157</xdr:rowOff>
    </xdr:to>
    <xdr:sp macro="" textlink="">
      <xdr:nvSpPr>
        <xdr:cNvPr id="21" name="円/楕円 20">
          <a:extLst>
            <a:ext uri="{FF2B5EF4-FFF2-40B4-BE49-F238E27FC236}">
              <a16:creationId xmlns:a16="http://schemas.microsoft.com/office/drawing/2014/main" id="{00000000-0008-0000-0100-000015000000}"/>
            </a:ext>
          </a:extLst>
        </xdr:cNvPr>
        <xdr:cNvSpPr/>
      </xdr:nvSpPr>
      <xdr:spPr>
        <a:xfrm>
          <a:off x="8188326" y="8249707"/>
          <a:ext cx="805775" cy="36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203200</xdr:colOff>
      <xdr:row>7</xdr:row>
      <xdr:rowOff>353485</xdr:rowOff>
    </xdr:from>
    <xdr:to>
      <xdr:col>4</xdr:col>
      <xdr:colOff>0</xdr:colOff>
      <xdr:row>23</xdr:row>
      <xdr:rowOff>38100</xdr:rowOff>
    </xdr:to>
    <xdr:cxnSp macro="">
      <xdr:nvCxnSpPr>
        <xdr:cNvPr id="25" name="直線矢印コネクタ 24">
          <a:extLst>
            <a:ext uri="{FF2B5EF4-FFF2-40B4-BE49-F238E27FC236}">
              <a16:creationId xmlns:a16="http://schemas.microsoft.com/office/drawing/2014/main" id="{00000000-0008-0000-0100-000019000000}"/>
            </a:ext>
          </a:extLst>
        </xdr:cNvPr>
        <xdr:cNvCxnSpPr/>
      </xdr:nvCxnSpPr>
      <xdr:spPr>
        <a:xfrm>
          <a:off x="517525" y="2087035"/>
          <a:ext cx="3273425" cy="5780615"/>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38100</xdr:colOff>
      <xdr:row>0</xdr:row>
      <xdr:rowOff>38100</xdr:rowOff>
    </xdr:from>
    <xdr:to>
      <xdr:col>14</xdr:col>
      <xdr:colOff>28575</xdr:colOff>
      <xdr:row>2</xdr:row>
      <xdr:rowOff>47625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8100" y="38100"/>
          <a:ext cx="12163425" cy="8096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0</xdr:colOff>
      <xdr:row>20</xdr:row>
      <xdr:rowOff>0</xdr:rowOff>
    </xdr:from>
    <xdr:to>
      <xdr:col>8</xdr:col>
      <xdr:colOff>0</xdr:colOff>
      <xdr:row>20</xdr:row>
      <xdr:rowOff>377825</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1028700" y="7064375"/>
          <a:ext cx="5286375" cy="3810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44451</xdr:colOff>
      <xdr:row>39</xdr:row>
      <xdr:rowOff>365124</xdr:rowOff>
    </xdr:from>
    <xdr:to>
      <xdr:col>14</xdr:col>
      <xdr:colOff>31750</xdr:colOff>
      <xdr:row>40</xdr:row>
      <xdr:rowOff>380124</xdr:rowOff>
    </xdr:to>
    <xdr:sp macro="" textlink="">
      <xdr:nvSpPr>
        <xdr:cNvPr id="41" name="正方形/長方形 40">
          <a:extLst>
            <a:ext uri="{FF2B5EF4-FFF2-40B4-BE49-F238E27FC236}">
              <a16:creationId xmlns:a16="http://schemas.microsoft.com/office/drawing/2014/main" id="{00000000-0008-0000-0100-000029000000}"/>
            </a:ext>
          </a:extLst>
        </xdr:cNvPr>
        <xdr:cNvSpPr/>
      </xdr:nvSpPr>
      <xdr:spPr>
        <a:xfrm>
          <a:off x="44451" y="15433674"/>
          <a:ext cx="12007849" cy="3960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938740</xdr:colOff>
      <xdr:row>23</xdr:row>
      <xdr:rowOff>315381</xdr:rowOff>
    </xdr:from>
    <xdr:to>
      <xdr:col>3</xdr:col>
      <xdr:colOff>1154740</xdr:colOff>
      <xdr:row>24</xdr:row>
      <xdr:rowOff>39156</xdr:rowOff>
    </xdr:to>
    <xdr:sp macro="" textlink="">
      <xdr:nvSpPr>
        <xdr:cNvPr id="40" name="右矢印 39">
          <a:extLst>
            <a:ext uri="{FF2B5EF4-FFF2-40B4-BE49-F238E27FC236}">
              <a16:creationId xmlns:a16="http://schemas.microsoft.com/office/drawing/2014/main" id="{00000000-0008-0000-0100-000028000000}"/>
            </a:ext>
          </a:extLst>
        </xdr:cNvPr>
        <xdr:cNvSpPr/>
      </xdr:nvSpPr>
      <xdr:spPr>
        <a:xfrm rot="20088327">
          <a:off x="3634315" y="8525931"/>
          <a:ext cx="216000" cy="1047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19051</xdr:colOff>
      <xdr:row>23</xdr:row>
      <xdr:rowOff>276225</xdr:rowOff>
    </xdr:from>
    <xdr:to>
      <xdr:col>10</xdr:col>
      <xdr:colOff>235051</xdr:colOff>
      <xdr:row>24</xdr:row>
      <xdr:rowOff>0</xdr:rowOff>
    </xdr:to>
    <xdr:sp macro="" textlink="">
      <xdr:nvSpPr>
        <xdr:cNvPr id="42" name="右矢印 41">
          <a:extLst>
            <a:ext uri="{FF2B5EF4-FFF2-40B4-BE49-F238E27FC236}">
              <a16:creationId xmlns:a16="http://schemas.microsoft.com/office/drawing/2014/main" id="{00000000-0008-0000-0100-00002A000000}"/>
            </a:ext>
          </a:extLst>
        </xdr:cNvPr>
        <xdr:cNvSpPr/>
      </xdr:nvSpPr>
      <xdr:spPr>
        <a:xfrm rot="20088327">
          <a:off x="8848726" y="8486775"/>
          <a:ext cx="216000" cy="1047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323850</xdr:colOff>
      <xdr:row>14</xdr:row>
      <xdr:rowOff>311397</xdr:rowOff>
    </xdr:from>
    <xdr:ext cx="1595966" cy="364877"/>
    <xdr:sp macro="" textlink="">
      <xdr:nvSpPr>
        <xdr:cNvPr id="45" name="AutoShape 8">
          <a:extLst>
            <a:ext uri="{FF2B5EF4-FFF2-40B4-BE49-F238E27FC236}">
              <a16:creationId xmlns:a16="http://schemas.microsoft.com/office/drawing/2014/main" id="{00000000-0008-0000-0100-00002D000000}"/>
            </a:ext>
          </a:extLst>
        </xdr:cNvPr>
        <xdr:cNvSpPr>
          <a:spLocks noChangeArrowheads="1"/>
        </xdr:cNvSpPr>
      </xdr:nvSpPr>
      <xdr:spPr bwMode="auto">
        <a:xfrm>
          <a:off x="6038850" y="4711947"/>
          <a:ext cx="1595966" cy="364877"/>
        </a:xfrm>
        <a:prstGeom prst="wedgeRectCallout">
          <a:avLst>
            <a:gd name="adj1" fmla="val 84062"/>
            <a:gd name="adj2" fmla="val -21411"/>
          </a:avLst>
        </a:prstGeom>
        <a:solidFill>
          <a:schemeClr val="tx2">
            <a:lumMod val="20000"/>
            <a:lumOff val="80000"/>
          </a:schemeClr>
        </a:solidFill>
        <a:ln w="9525">
          <a:solidFill>
            <a:srgbClr val="000000"/>
          </a:solidFill>
          <a:miter lim="800000"/>
          <a:headEnd type="none" w="sm" len="med"/>
          <a:tailEnd/>
        </a:ln>
      </xdr:spPr>
      <xdr:txBody>
        <a:bodyPr vertOverflow="clip" wrap="square" lIns="27432" tIns="18288" rIns="27432" bIns="18288" anchor="ctr" upright="1">
          <a:noAutofit/>
        </a:bodyPr>
        <a:lstStyle/>
        <a:p>
          <a:pPr rtl="0">
            <a:lnSpc>
              <a:spcPts val="1100"/>
            </a:lnSpc>
          </a:pPr>
          <a:r>
            <a:rPr lang="ja-JP" altLang="ja-JP" sz="1000" b="0" i="0">
              <a:solidFill>
                <a:srgbClr val="FF0000"/>
              </a:solidFill>
              <a:effectLst/>
              <a:latin typeface="+mn-lt"/>
              <a:ea typeface="+mn-ea"/>
              <a:cs typeface="+mn-cs"/>
            </a:rPr>
            <a:t>実際に、助成対象経費として支出した経費を記入。</a:t>
          </a:r>
          <a:endParaRPr lang="ja-JP" altLang="ja-JP" sz="1000">
            <a:solidFill>
              <a:srgbClr val="FF0000"/>
            </a:solidFill>
            <a:effectLst/>
          </a:endParaRPr>
        </a:p>
      </xdr:txBody>
    </xdr:sp>
    <xdr:clientData/>
  </xdr:oneCellAnchor>
  <xdr:oneCellAnchor>
    <xdr:from>
      <xdr:col>6</xdr:col>
      <xdr:colOff>266699</xdr:colOff>
      <xdr:row>0</xdr:row>
      <xdr:rowOff>101848</xdr:rowOff>
    </xdr:from>
    <xdr:ext cx="2749365" cy="345827"/>
    <xdr:sp macro="" textlink="">
      <xdr:nvSpPr>
        <xdr:cNvPr id="47" name="AutoShape 8">
          <a:extLst>
            <a:ext uri="{FF2B5EF4-FFF2-40B4-BE49-F238E27FC236}">
              <a16:creationId xmlns:a16="http://schemas.microsoft.com/office/drawing/2014/main" id="{00000000-0008-0000-0100-00002F000000}"/>
            </a:ext>
          </a:extLst>
        </xdr:cNvPr>
        <xdr:cNvSpPr>
          <a:spLocks noChangeArrowheads="1"/>
        </xdr:cNvSpPr>
      </xdr:nvSpPr>
      <xdr:spPr bwMode="auto">
        <a:xfrm>
          <a:off x="5981699" y="101848"/>
          <a:ext cx="2749365" cy="345827"/>
        </a:xfrm>
        <a:prstGeom prst="wedgeRectCallout">
          <a:avLst>
            <a:gd name="adj1" fmla="val 55507"/>
            <a:gd name="adj2" fmla="val 34227"/>
          </a:avLst>
        </a:prstGeom>
        <a:solidFill>
          <a:schemeClr val="tx2">
            <a:lumMod val="20000"/>
            <a:lumOff val="80000"/>
          </a:schemeClr>
        </a:solidFill>
        <a:ln w="9525">
          <a:solidFill>
            <a:srgbClr val="000000"/>
          </a:solidFill>
          <a:miter lim="800000"/>
          <a:headEnd type="none" w="sm" len="med"/>
          <a:tailEnd/>
        </a:ln>
      </xdr:spPr>
      <xdr:txBody>
        <a:bodyPr vertOverflow="clip" wrap="square" lIns="27432" tIns="18288" rIns="27432" bIns="18288" anchor="ctr" upright="1">
          <a:noAutofit/>
        </a:bodyPr>
        <a:lstStyle/>
        <a:p>
          <a:pPr rtl="0">
            <a:lnSpc>
              <a:spcPts val="1100"/>
            </a:lnSpc>
          </a:pPr>
          <a:r>
            <a:rPr lang="ja-JP" altLang="en-US" sz="1000">
              <a:solidFill>
                <a:srgbClr val="FF0000"/>
              </a:solidFill>
              <a:effectLst/>
            </a:rPr>
            <a:t>　助成区分、助成事業細目名、団体名、事業名</a:t>
          </a:r>
          <a:endParaRPr lang="en-US" altLang="ja-JP" sz="1000">
            <a:solidFill>
              <a:srgbClr val="FF0000"/>
            </a:solidFill>
            <a:effectLst/>
          </a:endParaRPr>
        </a:p>
        <a:p>
          <a:pPr rtl="0">
            <a:lnSpc>
              <a:spcPts val="1100"/>
            </a:lnSpc>
          </a:pPr>
          <a:r>
            <a:rPr lang="ja-JP" altLang="en-US" sz="1000">
              <a:solidFill>
                <a:srgbClr val="FF0000"/>
              </a:solidFill>
              <a:effectLst/>
            </a:rPr>
            <a:t>　についても、漏れなく記入すること。</a:t>
          </a:r>
          <a:endParaRPr lang="ja-JP" altLang="ja-JP" sz="1000">
            <a:solidFill>
              <a:srgbClr val="FF0000"/>
            </a:solidFill>
            <a:effectLst/>
          </a:endParaRPr>
        </a:p>
      </xdr:txBody>
    </xdr:sp>
    <xdr:clientData/>
  </xdr:oneCellAnchor>
  <xdr:twoCellAnchor>
    <xdr:from>
      <xdr:col>6</xdr:col>
      <xdr:colOff>38100</xdr:colOff>
      <xdr:row>32</xdr:row>
      <xdr:rowOff>276225</xdr:rowOff>
    </xdr:from>
    <xdr:to>
      <xdr:col>12</xdr:col>
      <xdr:colOff>590551</xdr:colOff>
      <xdr:row>35</xdr:row>
      <xdr:rowOff>171450</xdr:rowOff>
    </xdr:to>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4781550" y="11553825"/>
          <a:ext cx="4562476" cy="1038225"/>
        </a:xfrm>
        <a:prstGeom prst="rect">
          <a:avLst/>
        </a:prstGeom>
        <a:solidFill>
          <a:schemeClr val="accent2">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b="1">
            <a:solidFill>
              <a:srgbClr val="FF0000"/>
            </a:solidFill>
          </a:endParaRPr>
        </a:p>
        <a:p>
          <a:r>
            <a:rPr kumimoji="1" lang="en-US" altLang="ja-JP" sz="1400" b="1">
              <a:solidFill>
                <a:srgbClr val="FF0000"/>
              </a:solidFill>
            </a:rPr>
            <a:t>【</a:t>
          </a:r>
          <a:r>
            <a:rPr kumimoji="1" lang="ja-JP" altLang="en-US" sz="1400" b="1">
              <a:solidFill>
                <a:srgbClr val="FF0000"/>
              </a:solidFill>
            </a:rPr>
            <a:t>注意</a:t>
          </a:r>
          <a:r>
            <a:rPr kumimoji="1" lang="en-US" altLang="ja-JP" sz="1400" b="1">
              <a:solidFill>
                <a:srgbClr val="FF0000"/>
              </a:solidFill>
            </a:rPr>
            <a:t>】</a:t>
          </a:r>
          <a:r>
            <a:rPr kumimoji="1" lang="ja-JP" altLang="en-US" sz="1400" b="1">
              <a:solidFill>
                <a:srgbClr val="FF0000"/>
              </a:solidFill>
            </a:rPr>
            <a:t>助成対象経費の支払は、銀行振込を原則とします。</a:t>
          </a:r>
          <a:endParaRPr kumimoji="1" lang="en-US" altLang="ja-JP" sz="1400" b="1">
            <a:solidFill>
              <a:srgbClr val="FF0000"/>
            </a:solidFill>
          </a:endParaRPr>
        </a:p>
        <a:p>
          <a:endParaRPr kumimoji="1" lang="en-US" altLang="ja-JP" sz="300" b="1">
            <a:solidFill>
              <a:srgbClr val="FF0000"/>
            </a:solidFill>
          </a:endParaRPr>
        </a:p>
        <a:p>
          <a:pPr>
            <a:lnSpc>
              <a:spcPts val="1400"/>
            </a:lnSpc>
          </a:pPr>
          <a:r>
            <a:rPr kumimoji="1" lang="ja-JP" altLang="en-US" sz="1200"/>
            <a:t>（現金により支払する場合は対象経費となりませんので充分ご留意</a:t>
          </a:r>
          <a:endParaRPr kumimoji="1" lang="en-US" altLang="ja-JP" sz="1200"/>
        </a:p>
        <a:p>
          <a:pPr>
            <a:lnSpc>
              <a:spcPts val="1400"/>
            </a:lnSpc>
          </a:pPr>
          <a:r>
            <a:rPr kumimoji="1" lang="ja-JP" altLang="en-US" sz="1200"/>
            <a:t>ください。詳細は「会計処理の手引」をご確認ください。）</a:t>
          </a:r>
        </a:p>
      </xdr:txBody>
    </xdr:sp>
    <xdr:clientData/>
  </xdr:twoCellAnchor>
  <xdr:oneCellAnchor>
    <xdr:from>
      <xdr:col>6</xdr:col>
      <xdr:colOff>47625</xdr:colOff>
      <xdr:row>36</xdr:row>
      <xdr:rowOff>28575</xdr:rowOff>
    </xdr:from>
    <xdr:ext cx="2695574" cy="1219170"/>
    <xdr:sp macro="" textlink="">
      <xdr:nvSpPr>
        <xdr:cNvPr id="49" name="AutoShape 8">
          <a:extLst>
            <a:ext uri="{FF2B5EF4-FFF2-40B4-BE49-F238E27FC236}">
              <a16:creationId xmlns:a16="http://schemas.microsoft.com/office/drawing/2014/main" id="{00000000-0008-0000-0100-000031000000}"/>
            </a:ext>
          </a:extLst>
        </xdr:cNvPr>
        <xdr:cNvSpPr>
          <a:spLocks noChangeArrowheads="1"/>
        </xdr:cNvSpPr>
      </xdr:nvSpPr>
      <xdr:spPr bwMode="auto">
        <a:xfrm>
          <a:off x="5762625" y="13192125"/>
          <a:ext cx="2695574" cy="1219170"/>
        </a:xfrm>
        <a:prstGeom prst="wedgeRectCallout">
          <a:avLst>
            <a:gd name="adj1" fmla="val -32537"/>
            <a:gd name="adj2" fmla="val 72136"/>
          </a:avLst>
        </a:prstGeom>
        <a:solidFill>
          <a:schemeClr val="tx2">
            <a:lumMod val="20000"/>
            <a:lumOff val="80000"/>
          </a:schemeClr>
        </a:solidFill>
        <a:ln w="12700">
          <a:solidFill>
            <a:schemeClr val="tx1"/>
          </a:solidFill>
          <a:miter lim="800000"/>
          <a:headEnd type="none" w="sm" len="med"/>
          <a:tailEnd/>
        </a:ln>
      </xdr:spPr>
      <xdr:txBody>
        <a:bodyPr vertOverflow="clip" wrap="square" lIns="27432" tIns="18288" rIns="27432" bIns="18288" anchor="ctr" upright="1">
          <a:noAutofit/>
        </a:bodyPr>
        <a:lstStyle/>
        <a:p>
          <a:pPr rtl="0">
            <a:lnSpc>
              <a:spcPts val="1200"/>
            </a:lnSpc>
          </a:pPr>
          <a:r>
            <a:rPr lang="ja-JP" altLang="en-US" sz="1000" b="0" i="0">
              <a:solidFill>
                <a:srgbClr val="FF0000"/>
              </a:solidFill>
              <a:effectLst/>
              <a:latin typeface="+mn-lt"/>
              <a:ea typeface="+mn-ea"/>
              <a:cs typeface="+mn-cs"/>
            </a:rPr>
            <a:t>■オレンジ色の行には数式が入力されているため、</a:t>
          </a:r>
          <a:r>
            <a:rPr lang="ja-JP" altLang="en-US" sz="1000" b="1" i="0" u="sng">
              <a:solidFill>
                <a:srgbClr val="FF0000"/>
              </a:solidFill>
              <a:effectLst/>
              <a:latin typeface="+mn-lt"/>
              <a:ea typeface="+mn-ea"/>
              <a:cs typeface="+mn-cs"/>
            </a:rPr>
            <a:t>入力や削除は絶対にしないこと</a:t>
          </a:r>
          <a:r>
            <a:rPr lang="ja-JP" altLang="en-US" sz="1000" b="0" i="0">
              <a:solidFill>
                <a:srgbClr val="FF0000"/>
              </a:solidFill>
              <a:effectLst/>
              <a:latin typeface="+mn-lt"/>
              <a:ea typeface="+mn-ea"/>
              <a:cs typeface="+mn-cs"/>
            </a:rPr>
            <a:t>。</a:t>
          </a:r>
          <a:endParaRPr lang="en-US" altLang="ja-JP" sz="1000" b="0" i="0">
            <a:solidFill>
              <a:srgbClr val="FF0000"/>
            </a:solidFill>
            <a:effectLst/>
            <a:latin typeface="+mn-lt"/>
            <a:ea typeface="+mn-ea"/>
            <a:cs typeface="+mn-cs"/>
          </a:endParaRPr>
        </a:p>
        <a:p>
          <a:pPr rtl="0">
            <a:lnSpc>
              <a:spcPts val="1200"/>
            </a:lnSpc>
          </a:pPr>
          <a:endParaRPr lang="en-US" altLang="ja-JP" sz="1000" b="0">
            <a:solidFill>
              <a:srgbClr val="FF0000"/>
            </a:solidFill>
            <a:effectLst/>
          </a:endParaRPr>
        </a:p>
        <a:p>
          <a:pPr rtl="0">
            <a:lnSpc>
              <a:spcPts val="1300"/>
            </a:lnSpc>
          </a:pPr>
          <a:r>
            <a:rPr lang="ja-JP" altLang="en-US" sz="1000" b="0">
              <a:solidFill>
                <a:srgbClr val="FF0000"/>
              </a:solidFill>
              <a:effectLst/>
            </a:rPr>
            <a:t>■入力行が足りなくなった場合は、オレンジ色の行の</a:t>
          </a:r>
          <a:r>
            <a:rPr lang="en-US" altLang="ja-JP" sz="1000" b="1" u="sng">
              <a:solidFill>
                <a:srgbClr val="FF0000"/>
              </a:solidFill>
              <a:effectLst/>
            </a:rPr>
            <a:t>1</a:t>
          </a:r>
          <a:r>
            <a:rPr lang="ja-JP" altLang="en-US" sz="1000" b="1" u="sng">
              <a:solidFill>
                <a:srgbClr val="FF0000"/>
              </a:solidFill>
              <a:effectLst/>
            </a:rPr>
            <a:t>行上をコピーし、その行で「コピーしたセルの挿入」を行い、対応してください</a:t>
          </a:r>
          <a:r>
            <a:rPr lang="ja-JP" altLang="en-US" sz="1000" b="0">
              <a:solidFill>
                <a:srgbClr val="FF0000"/>
              </a:solidFill>
              <a:effectLst/>
            </a:rPr>
            <a:t>。</a:t>
          </a:r>
          <a:endParaRPr lang="ja-JP" altLang="ja-JP" sz="1000" b="0">
            <a:solidFill>
              <a:srgbClr val="FF0000"/>
            </a:solidFill>
            <a:effectLst/>
          </a:endParaRPr>
        </a:p>
      </xdr:txBody>
    </xdr:sp>
    <xdr:clientData/>
  </xdr:oneCellAnchor>
  <xdr:oneCellAnchor>
    <xdr:from>
      <xdr:col>10</xdr:col>
      <xdr:colOff>406400</xdr:colOff>
      <xdr:row>20</xdr:row>
      <xdr:rowOff>254000</xdr:rowOff>
    </xdr:from>
    <xdr:ext cx="2095500" cy="800101"/>
    <xdr:sp macro="" textlink="">
      <xdr:nvSpPr>
        <xdr:cNvPr id="50" name="AutoShape 8">
          <a:extLst>
            <a:ext uri="{FF2B5EF4-FFF2-40B4-BE49-F238E27FC236}">
              <a16:creationId xmlns:a16="http://schemas.microsoft.com/office/drawing/2014/main" id="{00000000-0008-0000-0100-000032000000}"/>
            </a:ext>
          </a:extLst>
        </xdr:cNvPr>
        <xdr:cNvSpPr>
          <a:spLocks noChangeArrowheads="1"/>
        </xdr:cNvSpPr>
      </xdr:nvSpPr>
      <xdr:spPr bwMode="auto">
        <a:xfrm>
          <a:off x="7673975" y="7340600"/>
          <a:ext cx="2095500" cy="800101"/>
        </a:xfrm>
        <a:prstGeom prst="wedgeRectCallout">
          <a:avLst>
            <a:gd name="adj1" fmla="val 20997"/>
            <a:gd name="adj2" fmla="val -79005"/>
          </a:avLst>
        </a:prstGeom>
        <a:solidFill>
          <a:schemeClr val="tx2">
            <a:lumMod val="20000"/>
            <a:lumOff val="80000"/>
          </a:schemeClr>
        </a:solidFill>
        <a:ln w="9525">
          <a:solidFill>
            <a:srgbClr val="000000"/>
          </a:solidFill>
          <a:miter lim="800000"/>
          <a:headEnd type="none" w="sm" len="med"/>
          <a:tailEnd/>
        </a:ln>
      </xdr:spPr>
      <xdr:txBody>
        <a:bodyPr vertOverflow="clip" horzOverflow="clip" wrap="square" lIns="27432" tIns="18288" rIns="27432" bIns="18288" anchor="ctr" upright="1">
          <a:noAutofit/>
        </a:bodyPr>
        <a:lstStyle/>
        <a:p>
          <a:pPr rtl="0">
            <a:lnSpc>
              <a:spcPts val="1200"/>
            </a:lnSpc>
          </a:pPr>
          <a:r>
            <a:rPr lang="ja-JP" altLang="en-US" sz="1000" b="0" i="0" baseline="0">
              <a:solidFill>
                <a:srgbClr val="FF0000"/>
              </a:solidFill>
              <a:effectLst/>
              <a:latin typeface="+mn-lt"/>
              <a:ea typeface="+mn-ea"/>
              <a:cs typeface="+mn-cs"/>
            </a:rPr>
            <a:t> 「限度額との差」、「対象外経費」、</a:t>
          </a:r>
          <a:endParaRPr lang="en-US" altLang="ja-JP" sz="1000" b="0" i="0" baseline="0">
            <a:solidFill>
              <a:srgbClr val="FF0000"/>
            </a:solidFill>
            <a:effectLst/>
            <a:latin typeface="+mn-lt"/>
            <a:ea typeface="+mn-ea"/>
            <a:cs typeface="+mn-cs"/>
          </a:endParaRPr>
        </a:p>
        <a:p>
          <a:pPr rtl="0">
            <a:lnSpc>
              <a:spcPts val="1200"/>
            </a:lnSpc>
          </a:pPr>
          <a:r>
            <a:rPr lang="en-US" altLang="ja-JP" sz="1000" b="0" i="0" baseline="0">
              <a:solidFill>
                <a:srgbClr val="FF0000"/>
              </a:solidFill>
              <a:effectLst/>
              <a:latin typeface="+mn-lt"/>
              <a:ea typeface="+mn-ea"/>
              <a:cs typeface="+mn-cs"/>
            </a:rPr>
            <a:t> </a:t>
          </a:r>
          <a:r>
            <a:rPr lang="ja-JP" altLang="en-US" sz="1000" b="0" i="0" baseline="0">
              <a:solidFill>
                <a:srgbClr val="FF0000"/>
              </a:solidFill>
              <a:effectLst/>
              <a:latin typeface="+mn-lt"/>
              <a:ea typeface="+mn-ea"/>
              <a:cs typeface="+mn-cs"/>
            </a:rPr>
            <a:t>「差引残高」については、</a:t>
          </a:r>
          <a:endParaRPr lang="en-US" altLang="ja-JP" sz="1000" b="0" i="0" baseline="0">
            <a:solidFill>
              <a:srgbClr val="FF0000"/>
            </a:solidFill>
            <a:effectLst/>
            <a:latin typeface="+mn-lt"/>
            <a:ea typeface="+mn-ea"/>
            <a:cs typeface="+mn-cs"/>
          </a:endParaRPr>
        </a:p>
        <a:p>
          <a:pPr rtl="0">
            <a:lnSpc>
              <a:spcPts val="1200"/>
            </a:lnSpc>
          </a:pPr>
          <a:r>
            <a:rPr lang="en-US" altLang="ja-JP" sz="1000" b="0" i="0" baseline="0">
              <a:solidFill>
                <a:srgbClr val="FF0000"/>
              </a:solidFill>
              <a:effectLst/>
              <a:latin typeface="+mn-lt"/>
              <a:ea typeface="+mn-ea"/>
              <a:cs typeface="+mn-cs"/>
            </a:rPr>
            <a:t> </a:t>
          </a:r>
          <a:r>
            <a:rPr lang="ja-JP" altLang="en-US" sz="1000" b="0" i="0" baseline="0">
              <a:solidFill>
                <a:srgbClr val="FF0000"/>
              </a:solidFill>
              <a:effectLst/>
              <a:latin typeface="+mn-lt"/>
              <a:ea typeface="+mn-ea"/>
              <a:cs typeface="+mn-cs"/>
            </a:rPr>
            <a:t> 数式が入力されているため、</a:t>
          </a:r>
          <a:r>
            <a:rPr lang="ja-JP" altLang="en-US" sz="1000" b="1" i="0" u="sng" baseline="0">
              <a:solidFill>
                <a:srgbClr val="FF0000"/>
              </a:solidFill>
              <a:effectLst/>
              <a:latin typeface="+mn-lt"/>
              <a:ea typeface="+mn-ea"/>
              <a:cs typeface="+mn-cs"/>
            </a:rPr>
            <a:t>入力や</a:t>
          </a:r>
          <a:endParaRPr lang="en-US" altLang="ja-JP" sz="1000" b="1" i="0" u="sng" baseline="0">
            <a:solidFill>
              <a:srgbClr val="FF0000"/>
            </a:solidFill>
            <a:effectLst/>
            <a:latin typeface="+mn-lt"/>
            <a:ea typeface="+mn-ea"/>
            <a:cs typeface="+mn-cs"/>
          </a:endParaRPr>
        </a:p>
        <a:p>
          <a:pPr rtl="0">
            <a:lnSpc>
              <a:spcPts val="1200"/>
            </a:lnSpc>
          </a:pPr>
          <a:r>
            <a:rPr lang="en-US" altLang="ja-JP" sz="1000" b="1" i="0" u="sng" baseline="0">
              <a:solidFill>
                <a:srgbClr val="FF0000"/>
              </a:solidFill>
              <a:effectLst/>
              <a:latin typeface="+mn-lt"/>
              <a:ea typeface="+mn-ea"/>
              <a:cs typeface="+mn-cs"/>
            </a:rPr>
            <a:t> </a:t>
          </a:r>
          <a:r>
            <a:rPr lang="ja-JP" altLang="en-US" sz="1000" b="1" i="0" u="sng" baseline="0">
              <a:solidFill>
                <a:srgbClr val="FF0000"/>
              </a:solidFill>
              <a:effectLst/>
              <a:latin typeface="+mn-lt"/>
              <a:ea typeface="+mn-ea"/>
              <a:cs typeface="+mn-cs"/>
            </a:rPr>
            <a:t>削除は絶対にしないこと</a:t>
          </a:r>
          <a:r>
            <a:rPr lang="ja-JP" altLang="en-US" sz="1000" b="0" i="0" baseline="0">
              <a:solidFill>
                <a:srgbClr val="FF0000"/>
              </a:solidFill>
              <a:effectLst/>
              <a:latin typeface="+mn-lt"/>
              <a:ea typeface="+mn-ea"/>
              <a:cs typeface="+mn-cs"/>
            </a:rPr>
            <a:t>。</a:t>
          </a:r>
          <a:endParaRPr lang="ja-JP" altLang="ja-JP" sz="1000">
            <a:solidFill>
              <a:srgbClr val="FF0000"/>
            </a:solidFill>
            <a:effectLst/>
          </a:endParaRPr>
        </a:p>
      </xdr:txBody>
    </xdr:sp>
    <xdr:clientData/>
  </xdr:oneCellAnchor>
  <xdr:oneCellAnchor>
    <xdr:from>
      <xdr:col>11</xdr:col>
      <xdr:colOff>53975</xdr:colOff>
      <xdr:row>13</xdr:row>
      <xdr:rowOff>371475</xdr:rowOff>
    </xdr:from>
    <xdr:ext cx="1656000" cy="972000"/>
    <xdr:sp macro="" textlink="">
      <xdr:nvSpPr>
        <xdr:cNvPr id="46" name="AutoShape 8">
          <a:extLst>
            <a:ext uri="{FF2B5EF4-FFF2-40B4-BE49-F238E27FC236}">
              <a16:creationId xmlns:a16="http://schemas.microsoft.com/office/drawing/2014/main" id="{00000000-0008-0000-0100-00002E000000}"/>
            </a:ext>
          </a:extLst>
        </xdr:cNvPr>
        <xdr:cNvSpPr>
          <a:spLocks noChangeArrowheads="1"/>
        </xdr:cNvSpPr>
      </xdr:nvSpPr>
      <xdr:spPr bwMode="auto">
        <a:xfrm>
          <a:off x="8083550" y="4410075"/>
          <a:ext cx="1656000" cy="972000"/>
        </a:xfrm>
        <a:prstGeom prst="wedgeRectCallout">
          <a:avLst>
            <a:gd name="adj1" fmla="val -70038"/>
            <a:gd name="adj2" fmla="val -21718"/>
          </a:avLst>
        </a:prstGeom>
        <a:solidFill>
          <a:schemeClr val="tx2">
            <a:lumMod val="20000"/>
            <a:lumOff val="80000"/>
          </a:schemeClr>
        </a:solidFill>
        <a:ln w="9525">
          <a:solidFill>
            <a:srgbClr val="000000"/>
          </a:solidFill>
          <a:miter lim="800000"/>
          <a:headEnd type="none" w="sm" len="med"/>
          <a:tailEnd/>
        </a:ln>
      </xdr:spPr>
      <xdr:txBody>
        <a:bodyPr vertOverflow="clip" horzOverflow="clip" wrap="square" lIns="27432" tIns="18288" rIns="27432" bIns="18288" anchor="ctr" upright="1">
          <a:noAutofit/>
        </a:bodyPr>
        <a:lstStyle/>
        <a:p>
          <a:pPr rtl="0">
            <a:lnSpc>
              <a:spcPts val="1200"/>
            </a:lnSpc>
          </a:pPr>
          <a:r>
            <a:rPr lang="ja-JP" altLang="en-US" sz="1000" b="0" i="0" baseline="0">
              <a:solidFill>
                <a:srgbClr val="FF0000"/>
              </a:solidFill>
              <a:effectLst/>
              <a:latin typeface="+mn-lt"/>
              <a:ea typeface="+mn-ea"/>
              <a:cs typeface="+mn-cs"/>
            </a:rPr>
            <a:t>対象経費</a:t>
          </a:r>
          <a:r>
            <a:rPr lang="ja-JP" altLang="ja-JP" sz="1000" b="0" i="0" baseline="0">
              <a:solidFill>
                <a:srgbClr val="FF0000"/>
              </a:solidFill>
              <a:effectLst/>
              <a:latin typeface="+mn-lt"/>
              <a:ea typeface="+mn-ea"/>
              <a:cs typeface="+mn-cs"/>
            </a:rPr>
            <a:t>額が実施要領別表</a:t>
          </a:r>
          <a:endParaRPr lang="en-US" altLang="ja-JP" sz="1000" b="0" i="0" baseline="0">
            <a:solidFill>
              <a:srgbClr val="FF0000"/>
            </a:solidFill>
            <a:effectLst/>
            <a:latin typeface="+mn-lt"/>
            <a:ea typeface="+mn-ea"/>
            <a:cs typeface="+mn-cs"/>
          </a:endParaRPr>
        </a:p>
        <a:p>
          <a:pPr rtl="0">
            <a:lnSpc>
              <a:spcPts val="1200"/>
            </a:lnSpc>
          </a:pPr>
          <a:r>
            <a:rPr lang="ja-JP" altLang="ja-JP" sz="1000" b="0" i="0" baseline="0">
              <a:solidFill>
                <a:srgbClr val="FF0000"/>
              </a:solidFill>
              <a:effectLst/>
              <a:latin typeface="+mn-lt"/>
              <a:ea typeface="+mn-ea"/>
              <a:cs typeface="+mn-cs"/>
            </a:rPr>
            <a:t>「助成対象経費の基準等」の</a:t>
          </a:r>
          <a:endParaRPr lang="en-US" altLang="ja-JP" sz="1000" b="0" i="0" baseline="0">
            <a:solidFill>
              <a:srgbClr val="FF0000"/>
            </a:solidFill>
            <a:effectLst/>
            <a:latin typeface="+mn-lt"/>
            <a:ea typeface="+mn-ea"/>
            <a:cs typeface="+mn-cs"/>
          </a:endParaRPr>
        </a:p>
        <a:p>
          <a:pPr rtl="0">
            <a:lnSpc>
              <a:spcPts val="1200"/>
            </a:lnSpc>
          </a:pPr>
          <a:r>
            <a:rPr lang="ja-JP" altLang="ja-JP" sz="1000" b="0" i="0" baseline="0">
              <a:solidFill>
                <a:srgbClr val="FF0000"/>
              </a:solidFill>
              <a:effectLst/>
              <a:latin typeface="+mn-lt"/>
              <a:ea typeface="+mn-ea"/>
              <a:cs typeface="+mn-cs"/>
            </a:rPr>
            <a:t>基準単価を超える場合は、</a:t>
          </a:r>
          <a:endParaRPr lang="en-US" altLang="ja-JP" sz="1000" b="0" i="0" baseline="0">
            <a:solidFill>
              <a:srgbClr val="FF0000"/>
            </a:solidFill>
            <a:effectLst/>
            <a:latin typeface="+mn-lt"/>
            <a:ea typeface="+mn-ea"/>
            <a:cs typeface="+mn-cs"/>
          </a:endParaRPr>
        </a:p>
        <a:p>
          <a:pPr rtl="0">
            <a:lnSpc>
              <a:spcPts val="1200"/>
            </a:lnSpc>
          </a:pPr>
          <a:r>
            <a:rPr lang="ja-JP" altLang="ja-JP" sz="1000" b="0" i="0" baseline="0">
              <a:solidFill>
                <a:srgbClr val="FF0000"/>
              </a:solidFill>
              <a:effectLst/>
              <a:latin typeface="+mn-lt"/>
              <a:ea typeface="+mn-ea"/>
              <a:cs typeface="+mn-cs"/>
            </a:rPr>
            <a:t>その基準単価により算出</a:t>
          </a:r>
          <a:endParaRPr lang="en-US" altLang="ja-JP" sz="1000" b="0" i="0" baseline="0">
            <a:solidFill>
              <a:srgbClr val="FF0000"/>
            </a:solidFill>
            <a:effectLst/>
            <a:latin typeface="+mn-lt"/>
            <a:ea typeface="+mn-ea"/>
            <a:cs typeface="+mn-cs"/>
          </a:endParaRPr>
        </a:p>
        <a:p>
          <a:pPr rtl="0">
            <a:lnSpc>
              <a:spcPts val="1200"/>
            </a:lnSpc>
          </a:pPr>
          <a:r>
            <a:rPr lang="ja-JP" altLang="ja-JP" sz="1000" b="0" i="0" baseline="0">
              <a:solidFill>
                <a:srgbClr val="FF0000"/>
              </a:solidFill>
              <a:effectLst/>
              <a:latin typeface="+mn-lt"/>
              <a:ea typeface="+mn-ea"/>
              <a:cs typeface="+mn-cs"/>
            </a:rPr>
            <a:t>された額を記入。</a:t>
          </a:r>
          <a:endParaRPr lang="ja-JP" altLang="ja-JP" sz="1000">
            <a:solidFill>
              <a:srgbClr val="FF0000"/>
            </a:solidFill>
            <a:effectLst/>
          </a:endParaRPr>
        </a:p>
      </xdr:txBody>
    </xdr:sp>
    <xdr:clientData/>
  </xdr:oneCellAnchor>
  <xdr:oneCellAnchor>
    <xdr:from>
      <xdr:col>3</xdr:col>
      <xdr:colOff>647700</xdr:colOff>
      <xdr:row>10</xdr:row>
      <xdr:rowOff>123825</xdr:rowOff>
    </xdr:from>
    <xdr:ext cx="1238250" cy="714376"/>
    <xdr:sp macro="" textlink="">
      <xdr:nvSpPr>
        <xdr:cNvPr id="51" name="AutoShape 8">
          <a:extLst>
            <a:ext uri="{FF2B5EF4-FFF2-40B4-BE49-F238E27FC236}">
              <a16:creationId xmlns:a16="http://schemas.microsoft.com/office/drawing/2014/main" id="{00000000-0008-0000-0100-000033000000}"/>
            </a:ext>
          </a:extLst>
        </xdr:cNvPr>
        <xdr:cNvSpPr>
          <a:spLocks noChangeArrowheads="1"/>
        </xdr:cNvSpPr>
      </xdr:nvSpPr>
      <xdr:spPr bwMode="auto">
        <a:xfrm>
          <a:off x="3343275" y="3000375"/>
          <a:ext cx="1238250" cy="714376"/>
        </a:xfrm>
        <a:prstGeom prst="wedgeRectCallout">
          <a:avLst>
            <a:gd name="adj1" fmla="val -15240"/>
            <a:gd name="adj2" fmla="val -88318"/>
          </a:avLst>
        </a:prstGeom>
        <a:solidFill>
          <a:schemeClr val="tx2">
            <a:lumMod val="20000"/>
            <a:lumOff val="80000"/>
          </a:schemeClr>
        </a:solidFill>
        <a:ln w="19050">
          <a:solidFill>
            <a:srgbClr val="FF0000"/>
          </a:solidFill>
          <a:miter lim="800000"/>
          <a:headEnd type="none" w="sm" len="med"/>
          <a:tailEnd/>
        </a:ln>
      </xdr:spPr>
      <xdr:txBody>
        <a:bodyPr vertOverflow="clip" wrap="square" lIns="27432" tIns="18288" rIns="27432" bIns="18288" anchor="ctr" upright="1">
          <a:noAutofit/>
        </a:bodyPr>
        <a:lstStyle/>
        <a:p>
          <a:pPr algn="just" rtl="0">
            <a:lnSpc>
              <a:spcPts val="1200"/>
            </a:lnSpc>
            <a:defRPr sz="1000"/>
          </a:pPr>
          <a:r>
            <a:rPr lang="en-US" altLang="ja-JP" sz="1000" b="0" i="0" strike="noStrike">
              <a:solidFill>
                <a:srgbClr val="FF0000"/>
              </a:solidFill>
              <a:latin typeface="+mn-ea"/>
              <a:ea typeface="+mn-ea"/>
            </a:rPr>
            <a:t> </a:t>
          </a:r>
          <a:r>
            <a:rPr lang="en-US" altLang="ja-JP" sz="1000" b="1" i="0" u="sng" strike="noStrike">
              <a:solidFill>
                <a:srgbClr val="FF0000"/>
              </a:solidFill>
              <a:latin typeface="+mn-ea"/>
              <a:ea typeface="+mn-ea"/>
            </a:rPr>
            <a:t>JSC</a:t>
          </a:r>
          <a:r>
            <a:rPr lang="ja-JP" altLang="en-US" sz="1000" b="1" i="0" u="sng" strike="noStrike">
              <a:solidFill>
                <a:srgbClr val="FF0000"/>
              </a:solidFill>
              <a:latin typeface="+mn-ea"/>
              <a:ea typeface="+mn-ea"/>
            </a:rPr>
            <a:t>からの概算払、</a:t>
          </a:r>
          <a:endParaRPr lang="en-US" altLang="ja-JP" sz="1000" b="1" i="0" u="sng" strike="noStrike">
            <a:solidFill>
              <a:srgbClr val="FF0000"/>
            </a:solidFill>
            <a:latin typeface="+mn-ea"/>
            <a:ea typeface="+mn-ea"/>
          </a:endParaRPr>
        </a:p>
        <a:p>
          <a:pPr algn="just" rtl="0">
            <a:lnSpc>
              <a:spcPts val="1200"/>
            </a:lnSpc>
            <a:defRPr sz="1000"/>
          </a:pPr>
          <a:r>
            <a:rPr lang="en-US" altLang="ja-JP" sz="1000" b="1" i="0" u="none" strike="noStrike">
              <a:solidFill>
                <a:srgbClr val="FF0000"/>
              </a:solidFill>
              <a:latin typeface="+mn-ea"/>
              <a:ea typeface="+mn-ea"/>
            </a:rPr>
            <a:t> </a:t>
          </a:r>
          <a:r>
            <a:rPr lang="ja-JP" altLang="en-US" sz="1000" b="1" i="0" u="sng" strike="noStrike">
              <a:solidFill>
                <a:srgbClr val="FF0000"/>
              </a:solidFill>
              <a:latin typeface="+mn-ea"/>
              <a:ea typeface="+mn-ea"/>
            </a:rPr>
            <a:t>精算払の計上は</a:t>
          </a:r>
          <a:endParaRPr lang="en-US" altLang="ja-JP" sz="1000" b="1" i="0" u="sng" strike="noStrike">
            <a:solidFill>
              <a:srgbClr val="FF0000"/>
            </a:solidFill>
            <a:latin typeface="+mn-ea"/>
            <a:ea typeface="+mn-ea"/>
          </a:endParaRPr>
        </a:p>
        <a:p>
          <a:pPr algn="just" rtl="0">
            <a:lnSpc>
              <a:spcPts val="1100"/>
            </a:lnSpc>
            <a:defRPr sz="1000"/>
          </a:pPr>
          <a:r>
            <a:rPr lang="ja-JP" altLang="en-US" sz="1000" b="1" i="0" u="none" strike="noStrike">
              <a:solidFill>
                <a:srgbClr val="FF0000"/>
              </a:solidFill>
              <a:latin typeface="+mn-ea"/>
              <a:ea typeface="+mn-ea"/>
            </a:rPr>
            <a:t> </a:t>
          </a:r>
          <a:r>
            <a:rPr lang="ja-JP" altLang="en-US" sz="1000" b="1" i="0" u="sng" strike="noStrike">
              <a:solidFill>
                <a:srgbClr val="FF0000"/>
              </a:solidFill>
              <a:latin typeface="+mn-ea"/>
              <a:ea typeface="+mn-ea"/>
            </a:rPr>
            <a:t>必ず入力すること。</a:t>
          </a:r>
          <a:endParaRPr lang="en-US" altLang="ja-JP" sz="1000" b="1" i="0" u="sng" strike="noStrike">
            <a:solidFill>
              <a:srgbClr val="FF0000"/>
            </a:solidFill>
            <a:latin typeface="+mn-ea"/>
            <a:ea typeface="+mn-ea"/>
          </a:endParaRPr>
        </a:p>
      </xdr:txBody>
    </xdr:sp>
    <xdr:clientData/>
  </xdr:oneCellAnchor>
  <xdr:oneCellAnchor>
    <xdr:from>
      <xdr:col>0</xdr:col>
      <xdr:colOff>95250</xdr:colOff>
      <xdr:row>21</xdr:row>
      <xdr:rowOff>19050</xdr:rowOff>
    </xdr:from>
    <xdr:ext cx="1238250" cy="714376"/>
    <xdr:sp macro="" textlink="">
      <xdr:nvSpPr>
        <xdr:cNvPr id="52" name="AutoShape 8">
          <a:extLst>
            <a:ext uri="{FF2B5EF4-FFF2-40B4-BE49-F238E27FC236}">
              <a16:creationId xmlns:a16="http://schemas.microsoft.com/office/drawing/2014/main" id="{00000000-0008-0000-0100-000034000000}"/>
            </a:ext>
          </a:extLst>
        </xdr:cNvPr>
        <xdr:cNvSpPr>
          <a:spLocks noChangeArrowheads="1"/>
        </xdr:cNvSpPr>
      </xdr:nvSpPr>
      <xdr:spPr bwMode="auto">
        <a:xfrm>
          <a:off x="95250" y="7467600"/>
          <a:ext cx="1238250" cy="714376"/>
        </a:xfrm>
        <a:prstGeom prst="wedgeRectCallout">
          <a:avLst>
            <a:gd name="adj1" fmla="val 61683"/>
            <a:gd name="adj2" fmla="val -49651"/>
          </a:avLst>
        </a:prstGeom>
        <a:solidFill>
          <a:schemeClr val="tx2">
            <a:lumMod val="20000"/>
            <a:lumOff val="80000"/>
          </a:schemeClr>
        </a:solidFill>
        <a:ln w="19050">
          <a:solidFill>
            <a:srgbClr val="FF0000"/>
          </a:solidFill>
          <a:miter lim="800000"/>
          <a:headEnd type="none" w="sm" len="med"/>
          <a:tailEnd/>
        </a:ln>
      </xdr:spPr>
      <xdr:txBody>
        <a:bodyPr vertOverflow="clip" wrap="square" lIns="27432" tIns="18288" rIns="27432" bIns="18288" anchor="ctr" upright="1">
          <a:noAutofit/>
        </a:bodyPr>
        <a:lstStyle/>
        <a:p>
          <a:pPr algn="just" rtl="0">
            <a:lnSpc>
              <a:spcPts val="1200"/>
            </a:lnSpc>
            <a:defRPr sz="1000"/>
          </a:pPr>
          <a:r>
            <a:rPr lang="en-US" altLang="ja-JP" sz="1000" b="0" i="0" strike="noStrike">
              <a:solidFill>
                <a:srgbClr val="FF0000"/>
              </a:solidFill>
              <a:latin typeface="+mn-ea"/>
              <a:ea typeface="+mn-ea"/>
            </a:rPr>
            <a:t> </a:t>
          </a:r>
          <a:r>
            <a:rPr lang="en-US" altLang="ja-JP" sz="1000" b="1" i="0" u="sng" strike="noStrike">
              <a:solidFill>
                <a:srgbClr val="FF0000"/>
              </a:solidFill>
              <a:latin typeface="+mn-ea"/>
              <a:ea typeface="+mn-ea"/>
            </a:rPr>
            <a:t>JSC</a:t>
          </a:r>
          <a:r>
            <a:rPr lang="ja-JP" altLang="en-US" sz="1000" b="1" i="0" u="sng" strike="noStrike">
              <a:solidFill>
                <a:srgbClr val="FF0000"/>
              </a:solidFill>
              <a:latin typeface="+mn-ea"/>
              <a:ea typeface="+mn-ea"/>
            </a:rPr>
            <a:t>からの概算払、</a:t>
          </a:r>
          <a:endParaRPr lang="en-US" altLang="ja-JP" sz="1000" b="1" i="0" u="sng" strike="noStrike">
            <a:solidFill>
              <a:srgbClr val="FF0000"/>
            </a:solidFill>
            <a:latin typeface="+mn-ea"/>
            <a:ea typeface="+mn-ea"/>
          </a:endParaRPr>
        </a:p>
        <a:p>
          <a:pPr algn="just" rtl="0">
            <a:lnSpc>
              <a:spcPts val="1200"/>
            </a:lnSpc>
            <a:defRPr sz="1000"/>
          </a:pPr>
          <a:r>
            <a:rPr lang="en-US" altLang="ja-JP" sz="1000" b="1" i="0" u="none" strike="noStrike">
              <a:solidFill>
                <a:srgbClr val="FF0000"/>
              </a:solidFill>
              <a:latin typeface="+mn-ea"/>
              <a:ea typeface="+mn-ea"/>
            </a:rPr>
            <a:t> </a:t>
          </a:r>
          <a:r>
            <a:rPr lang="ja-JP" altLang="en-US" sz="1000" b="1" i="0" u="sng" strike="noStrike">
              <a:solidFill>
                <a:srgbClr val="FF0000"/>
              </a:solidFill>
              <a:latin typeface="+mn-ea"/>
              <a:ea typeface="+mn-ea"/>
            </a:rPr>
            <a:t>精算払の計上は</a:t>
          </a:r>
          <a:endParaRPr lang="en-US" altLang="ja-JP" sz="1000" b="1" i="0" u="sng" strike="noStrike">
            <a:solidFill>
              <a:srgbClr val="FF0000"/>
            </a:solidFill>
            <a:latin typeface="+mn-ea"/>
            <a:ea typeface="+mn-ea"/>
          </a:endParaRPr>
        </a:p>
        <a:p>
          <a:pPr algn="just" rtl="0">
            <a:lnSpc>
              <a:spcPts val="1100"/>
            </a:lnSpc>
            <a:defRPr sz="1000"/>
          </a:pPr>
          <a:r>
            <a:rPr lang="ja-JP" altLang="en-US" sz="1000" b="1" i="0" u="none" strike="noStrike">
              <a:solidFill>
                <a:srgbClr val="FF0000"/>
              </a:solidFill>
              <a:latin typeface="+mn-ea"/>
              <a:ea typeface="+mn-ea"/>
            </a:rPr>
            <a:t> </a:t>
          </a:r>
          <a:r>
            <a:rPr lang="ja-JP" altLang="en-US" sz="1000" b="1" i="0" u="sng" strike="noStrike">
              <a:solidFill>
                <a:srgbClr val="FF0000"/>
              </a:solidFill>
              <a:latin typeface="+mn-ea"/>
              <a:ea typeface="+mn-ea"/>
            </a:rPr>
            <a:t>必ず入力すること。</a:t>
          </a:r>
          <a:endParaRPr lang="en-US" altLang="ja-JP" sz="1000" b="1" i="0" u="sng" strike="noStrike">
            <a:solidFill>
              <a:srgbClr val="FF0000"/>
            </a:solidFill>
            <a:latin typeface="+mn-ea"/>
            <a:ea typeface="+mn-ea"/>
          </a:endParaRPr>
        </a:p>
      </xdr:txBody>
    </xdr:sp>
    <xdr:clientData/>
  </xdr:oneCellAnchor>
  <xdr:oneCellAnchor>
    <xdr:from>
      <xdr:col>6</xdr:col>
      <xdr:colOff>9525</xdr:colOff>
      <xdr:row>18</xdr:row>
      <xdr:rowOff>15875</xdr:rowOff>
    </xdr:from>
    <xdr:ext cx="3636000" cy="911226"/>
    <xdr:sp macro="" textlink="">
      <xdr:nvSpPr>
        <xdr:cNvPr id="54" name="AutoShape 8">
          <a:extLst>
            <a:ext uri="{FF2B5EF4-FFF2-40B4-BE49-F238E27FC236}">
              <a16:creationId xmlns:a16="http://schemas.microsoft.com/office/drawing/2014/main" id="{00000000-0008-0000-0100-000036000000}"/>
            </a:ext>
          </a:extLst>
        </xdr:cNvPr>
        <xdr:cNvSpPr>
          <a:spLocks noChangeArrowheads="1"/>
        </xdr:cNvSpPr>
      </xdr:nvSpPr>
      <xdr:spPr bwMode="auto">
        <a:xfrm>
          <a:off x="4752975" y="5959475"/>
          <a:ext cx="3636000" cy="911226"/>
        </a:xfrm>
        <a:prstGeom prst="wedgeRectCallout">
          <a:avLst>
            <a:gd name="adj1" fmla="val -55177"/>
            <a:gd name="adj2" fmla="val 15546"/>
          </a:avLst>
        </a:prstGeom>
        <a:solidFill>
          <a:schemeClr val="tx2">
            <a:lumMod val="20000"/>
            <a:lumOff val="80000"/>
          </a:schemeClr>
        </a:solidFill>
        <a:ln w="9525">
          <a:solidFill>
            <a:srgbClr val="000000"/>
          </a:solidFill>
          <a:miter lim="800000"/>
          <a:headEnd type="none" w="sm" len="med"/>
          <a:tailEnd/>
        </a:ln>
      </xdr:spPr>
      <xdr:txBody>
        <a:bodyPr vertOverflow="clip" wrap="square" lIns="27432" tIns="18288" rIns="27432" bIns="18288" anchor="ctr" upright="1">
          <a:noAutofit/>
        </a:bodyPr>
        <a:lstStyle/>
        <a:p>
          <a:pPr algn="just" rtl="0">
            <a:lnSpc>
              <a:spcPts val="1100"/>
            </a:lnSpc>
            <a:defRPr sz="1000"/>
          </a:pPr>
          <a:r>
            <a:rPr lang="ja-JP" altLang="en-US" sz="1000" b="0" i="0" strike="noStrike">
              <a:solidFill>
                <a:srgbClr val="FF0000"/>
              </a:solidFill>
              <a:latin typeface="+mn-ea"/>
              <a:ea typeface="+mn-ea"/>
            </a:rPr>
            <a:t> 助成対象経費 対象経費（</a:t>
          </a:r>
          <a:r>
            <a:rPr lang="en-US" altLang="ja-JP" sz="1000" b="0" i="0" strike="noStrike">
              <a:solidFill>
                <a:srgbClr val="FF0000"/>
              </a:solidFill>
              <a:latin typeface="+mn-ea"/>
              <a:ea typeface="+mn-ea"/>
            </a:rPr>
            <a:t>A</a:t>
          </a:r>
          <a:r>
            <a:rPr lang="ja-JP" altLang="en-US" sz="1000" b="0" i="0" strike="noStrike">
              <a:solidFill>
                <a:srgbClr val="FF0000"/>
              </a:solidFill>
              <a:latin typeface="+mn-ea"/>
              <a:ea typeface="+mn-ea"/>
            </a:rPr>
            <a:t>）の総額に対して、上限が設けられて</a:t>
          </a:r>
          <a:endParaRPr lang="en-US" altLang="ja-JP" sz="1000" b="0" i="0" strike="noStrike">
            <a:solidFill>
              <a:srgbClr val="FF0000"/>
            </a:solidFill>
            <a:latin typeface="+mn-ea"/>
            <a:ea typeface="+mn-ea"/>
          </a:endParaRPr>
        </a:p>
        <a:p>
          <a:pPr algn="just" rtl="0">
            <a:lnSpc>
              <a:spcPts val="1200"/>
            </a:lnSpc>
            <a:defRPr sz="1000"/>
          </a:pPr>
          <a:r>
            <a:rPr lang="en-US" altLang="ja-JP" sz="1000" b="0" i="0" strike="noStrike">
              <a:solidFill>
                <a:srgbClr val="FF0000"/>
              </a:solidFill>
              <a:latin typeface="+mn-ea"/>
              <a:ea typeface="+mn-ea"/>
            </a:rPr>
            <a:t> </a:t>
          </a:r>
          <a:r>
            <a:rPr lang="ja-JP" altLang="en-US" sz="1000" b="0" i="0" strike="noStrike">
              <a:solidFill>
                <a:srgbClr val="FF0000"/>
              </a:solidFill>
              <a:latin typeface="+mn-ea"/>
              <a:ea typeface="+mn-ea"/>
            </a:rPr>
            <a:t>いる経費は、実績報告の際、</a:t>
          </a:r>
          <a:r>
            <a:rPr lang="ja-JP" altLang="ja-JP" sz="1000" b="0" i="0">
              <a:solidFill>
                <a:srgbClr val="FF0000"/>
              </a:solidFill>
              <a:effectLst/>
              <a:latin typeface="+mn-lt"/>
              <a:ea typeface="+mn-ea"/>
              <a:cs typeface="+mn-cs"/>
            </a:rPr>
            <a:t>「うち限度額」欄</a:t>
          </a:r>
          <a:r>
            <a:rPr lang="ja-JP" altLang="en-US" sz="1000" b="0" i="0">
              <a:solidFill>
                <a:srgbClr val="FF0000"/>
              </a:solidFill>
              <a:effectLst/>
              <a:latin typeface="+mn-lt"/>
              <a:ea typeface="+mn-ea"/>
              <a:cs typeface="+mn-cs"/>
            </a:rPr>
            <a:t>で</a:t>
          </a:r>
          <a:r>
            <a:rPr lang="ja-JP" altLang="en-US" sz="1000" b="0" i="0" strike="noStrike">
              <a:solidFill>
                <a:srgbClr val="FF0000"/>
              </a:solidFill>
              <a:latin typeface="+mn-ea"/>
              <a:ea typeface="+mn-ea"/>
            </a:rPr>
            <a:t>限度額を調整すること。</a:t>
          </a:r>
          <a:endParaRPr lang="en-US" altLang="ja-JP" sz="1000" b="0" i="0" strike="noStrike">
            <a:solidFill>
              <a:srgbClr val="FF0000"/>
            </a:solidFill>
            <a:latin typeface="+mn-ea"/>
            <a:ea typeface="+mn-ea"/>
          </a:endParaRPr>
        </a:p>
        <a:p>
          <a:pPr algn="just" rtl="0">
            <a:lnSpc>
              <a:spcPts val="1200"/>
            </a:lnSpc>
            <a:defRPr sz="1000"/>
          </a:pPr>
          <a:r>
            <a:rPr lang="en-US" altLang="ja-JP" sz="1000" b="1" i="0" u="sng" strike="noStrike">
              <a:solidFill>
                <a:srgbClr val="FF0000"/>
              </a:solidFill>
              <a:latin typeface="+mn-ea"/>
              <a:ea typeface="+mn-ea"/>
            </a:rPr>
            <a:t>※</a:t>
          </a:r>
          <a:r>
            <a:rPr lang="ja-JP" altLang="en-US" sz="1000" b="1" i="0" u="sng" strike="noStrike">
              <a:solidFill>
                <a:srgbClr val="FF0000"/>
              </a:solidFill>
              <a:latin typeface="+mn-ea"/>
              <a:ea typeface="+mn-ea"/>
            </a:rPr>
            <a:t>支出額の行では、調整を行わないでください。</a:t>
          </a:r>
          <a:endParaRPr lang="en-US" altLang="ja-JP" sz="1000" b="1" i="0" u="sng" strike="noStrike">
            <a:solidFill>
              <a:srgbClr val="FF0000"/>
            </a:solidFill>
            <a:latin typeface="+mn-ea"/>
            <a:ea typeface="+mn-ea"/>
          </a:endParaRPr>
        </a:p>
      </xdr:txBody>
    </xdr:sp>
    <xdr:clientData/>
  </xdr:oneCellAnchor>
  <xdr:twoCellAnchor>
    <xdr:from>
      <xdr:col>1</xdr:col>
      <xdr:colOff>168276</xdr:colOff>
      <xdr:row>11</xdr:row>
      <xdr:rowOff>10583</xdr:rowOff>
    </xdr:from>
    <xdr:to>
      <xdr:col>10</xdr:col>
      <xdr:colOff>485775</xdr:colOff>
      <xdr:row>23</xdr:row>
      <xdr:rowOff>28575</xdr:rowOff>
    </xdr:to>
    <xdr:cxnSp macro="">
      <xdr:nvCxnSpPr>
        <xdr:cNvPr id="34" name="直線矢印コネクタ 33">
          <a:extLst>
            <a:ext uri="{FF2B5EF4-FFF2-40B4-BE49-F238E27FC236}">
              <a16:creationId xmlns:a16="http://schemas.microsoft.com/office/drawing/2014/main" id="{9E7F583F-7A13-48C9-A27F-FD6994678977}"/>
            </a:ext>
          </a:extLst>
        </xdr:cNvPr>
        <xdr:cNvCxnSpPr>
          <a:stCxn id="5" idx="3"/>
        </xdr:cNvCxnSpPr>
      </xdr:nvCxnSpPr>
      <xdr:spPr>
        <a:xfrm>
          <a:off x="482601" y="3268133"/>
          <a:ext cx="7937499" cy="4970992"/>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3"/>
  <sheetViews>
    <sheetView tabSelected="1" view="pageBreakPreview" zoomScaleNormal="100" zoomScaleSheetLayoutView="100" workbookViewId="0">
      <selection activeCell="B1" sqref="B1:I1"/>
    </sheetView>
  </sheetViews>
  <sheetFormatPr defaultColWidth="9" defaultRowHeight="11.25"/>
  <cols>
    <col min="1" max="1" width="0.875" style="16" customWidth="1"/>
    <col min="2" max="2" width="17.5" style="16" bestFit="1" customWidth="1"/>
    <col min="3" max="5" width="10.125" style="16" customWidth="1"/>
    <col min="6" max="9" width="11" style="16" customWidth="1"/>
    <col min="10" max="10" width="11" style="25" customWidth="1"/>
    <col min="11" max="11" width="8.375" style="25" customWidth="1"/>
    <col min="12" max="12" width="12" style="25" customWidth="1"/>
    <col min="13" max="17" width="9" style="25"/>
    <col min="18" max="16384" width="9" style="16"/>
  </cols>
  <sheetData>
    <row r="1" spans="1:18" ht="18.75" customHeight="1">
      <c r="B1" s="280" t="s">
        <v>324</v>
      </c>
      <c r="C1" s="280"/>
      <c r="D1" s="280"/>
      <c r="E1" s="280"/>
      <c r="F1" s="280"/>
      <c r="G1" s="280"/>
      <c r="H1" s="280"/>
      <c r="I1" s="280"/>
    </row>
    <row r="2" spans="1:18" ht="18" customHeight="1">
      <c r="A2" s="17"/>
      <c r="B2" s="24"/>
      <c r="C2" s="24"/>
      <c r="D2" s="24"/>
      <c r="E2" s="24"/>
      <c r="F2" s="25"/>
      <c r="G2" s="25"/>
      <c r="H2" s="25"/>
      <c r="I2" s="25"/>
    </row>
    <row r="3" spans="1:18" ht="20.25" customHeight="1">
      <c r="A3" s="17"/>
      <c r="B3" s="28" t="s">
        <v>0</v>
      </c>
      <c r="C3" s="281" t="str">
        <f>IF(収支簿記載例!L1="","",収支簿記載例!L1)</f>
        <v>公益財団法人○○協会</v>
      </c>
      <c r="D3" s="282"/>
      <c r="E3" s="282"/>
      <c r="F3" s="283"/>
      <c r="G3" s="29"/>
      <c r="H3" s="29"/>
      <c r="I3" s="25"/>
    </row>
    <row r="4" spans="1:18" ht="20.25" customHeight="1">
      <c r="A4" s="304"/>
      <c r="B4" s="28" t="s">
        <v>55</v>
      </c>
      <c r="C4" s="281" t="str">
        <f>IF(収支簿記載例!F2="","",収支簿記載例!F2)</f>
        <v>スポーツ教室、スポーツ大会等開催（スポーツ）</v>
      </c>
      <c r="D4" s="282"/>
      <c r="E4" s="282"/>
      <c r="F4" s="283"/>
      <c r="G4" s="29"/>
      <c r="H4" s="29"/>
      <c r="I4" s="24"/>
      <c r="R4" s="25"/>
    </row>
    <row r="5" spans="1:18" ht="20.25" customHeight="1">
      <c r="A5" s="304"/>
      <c r="B5" s="28" t="s">
        <v>241</v>
      </c>
      <c r="C5" s="305" t="str">
        <f>IF(収支簿記載例!L2="","",収支簿記載例!L2)</f>
        <v>○○スポーツ教室開催</v>
      </c>
      <c r="D5" s="305"/>
      <c r="E5" s="305"/>
      <c r="F5" s="305"/>
      <c r="G5" s="29"/>
      <c r="H5" s="29"/>
      <c r="I5" s="24"/>
    </row>
    <row r="6" spans="1:18" ht="18" customHeight="1">
      <c r="A6" s="304"/>
      <c r="B6" s="23"/>
      <c r="C6" s="24"/>
      <c r="D6" s="24"/>
      <c r="E6" s="24"/>
      <c r="F6" s="25"/>
      <c r="G6" s="25"/>
      <c r="H6" s="25"/>
      <c r="I6" s="25"/>
    </row>
    <row r="7" spans="1:18" ht="18.95" customHeight="1" thickBot="1">
      <c r="A7" s="304"/>
      <c r="B7" s="26" t="s">
        <v>245</v>
      </c>
      <c r="C7" s="24"/>
      <c r="D7" s="24"/>
      <c r="E7" s="56" t="s">
        <v>250</v>
      </c>
      <c r="F7" s="25"/>
      <c r="G7" s="25"/>
      <c r="H7" s="25"/>
      <c r="I7" s="56" t="s">
        <v>250</v>
      </c>
    </row>
    <row r="8" spans="1:18" ht="24.75" customHeight="1">
      <c r="A8" s="304"/>
      <c r="B8" s="306" t="s">
        <v>3</v>
      </c>
      <c r="C8" s="308" t="s">
        <v>22</v>
      </c>
      <c r="D8" s="302" t="s">
        <v>199</v>
      </c>
      <c r="E8" s="290" t="s">
        <v>244</v>
      </c>
      <c r="F8" s="52"/>
      <c r="G8" s="294" t="s">
        <v>252</v>
      </c>
      <c r="H8" s="295"/>
      <c r="I8" s="296"/>
      <c r="N8" s="59"/>
      <c r="O8" s="266"/>
    </row>
    <row r="9" spans="1:18" ht="13.5" customHeight="1">
      <c r="A9" s="304"/>
      <c r="B9" s="307"/>
      <c r="C9" s="309"/>
      <c r="D9" s="303"/>
      <c r="E9" s="291"/>
      <c r="F9" s="52"/>
      <c r="G9" s="297"/>
      <c r="H9" s="298"/>
      <c r="I9" s="299"/>
      <c r="N9" s="59"/>
      <c r="O9" s="59"/>
    </row>
    <row r="10" spans="1:18" ht="23.45" customHeight="1">
      <c r="A10" s="304"/>
      <c r="B10" s="20" t="s">
        <v>201</v>
      </c>
      <c r="C10" s="31">
        <v>904000</v>
      </c>
      <c r="D10" s="32">
        <f>E10-C10</f>
        <v>-180000</v>
      </c>
      <c r="E10" s="156">
        <v>724000</v>
      </c>
      <c r="F10" s="50"/>
      <c r="G10" s="57" t="s">
        <v>253</v>
      </c>
      <c r="H10" s="284">
        <v>44358</v>
      </c>
      <c r="I10" s="285"/>
      <c r="K10" s="25">
        <f>G38*VLOOKUP($C$4, 【削除禁止】収支簿データ!$C$2:$D$53, 2,0)</f>
        <v>724259.20000000007</v>
      </c>
      <c r="L10" s="25" t="s">
        <v>264</v>
      </c>
      <c r="N10" s="51"/>
      <c r="O10" s="159"/>
    </row>
    <row r="11" spans="1:18" ht="23.45" customHeight="1">
      <c r="A11" s="304"/>
      <c r="B11" s="20" t="s">
        <v>202</v>
      </c>
      <c r="C11" s="31">
        <v>0</v>
      </c>
      <c r="D11" s="32">
        <f t="shared" ref="D11:D16" si="0">E11-C11</f>
        <v>0</v>
      </c>
      <c r="E11" s="33">
        <f>SUMIF(収支簿記載例!$E$7:$E$3087,$B11,収支簿記載例!$H$7:$H$3087)</f>
        <v>0</v>
      </c>
      <c r="F11" s="52"/>
      <c r="G11" s="57" t="s">
        <v>254</v>
      </c>
      <c r="H11" s="286">
        <f>SUMIF(収支簿記載例!$F$7:$F$3087,【削除禁止】収支簿データ!$B56,収支簿記載例!$H$7:$H$3087)</f>
        <v>450000</v>
      </c>
      <c r="I11" s="287"/>
      <c r="N11" s="51"/>
      <c r="O11" s="160"/>
    </row>
    <row r="12" spans="1:18" ht="23.45" customHeight="1" thickBot="1">
      <c r="A12" s="304"/>
      <c r="B12" s="20" t="s">
        <v>203</v>
      </c>
      <c r="C12" s="31">
        <v>0</v>
      </c>
      <c r="D12" s="32">
        <f t="shared" si="0"/>
        <v>0</v>
      </c>
      <c r="E12" s="33">
        <f>SUMIF(収支簿記載例!$E$7:$E$3087,$B12,収支簿記載例!$H$7:$H$3087)</f>
        <v>0</v>
      </c>
      <c r="F12" s="52"/>
      <c r="G12" s="58" t="s">
        <v>251</v>
      </c>
      <c r="H12" s="292">
        <f>E10-H11</f>
        <v>274000</v>
      </c>
      <c r="I12" s="293"/>
      <c r="N12" s="51"/>
      <c r="O12" s="161"/>
    </row>
    <row r="13" spans="1:18" ht="23.45" customHeight="1">
      <c r="A13" s="304"/>
      <c r="B13" s="20" t="s">
        <v>204</v>
      </c>
      <c r="C13" s="31">
        <v>200000</v>
      </c>
      <c r="D13" s="32">
        <f t="shared" si="0"/>
        <v>-50000</v>
      </c>
      <c r="E13" s="33">
        <f>SUMIF(収支簿記載例!$E$7:$E$3087,$B13,収支簿記載例!$H$7:$H$3087)</f>
        <v>150000</v>
      </c>
      <c r="F13" s="52"/>
      <c r="G13" s="53"/>
      <c r="H13" s="54"/>
      <c r="I13" s="55"/>
    </row>
    <row r="14" spans="1:18" ht="23.45" customHeight="1">
      <c r="A14" s="304"/>
      <c r="B14" s="20" t="s">
        <v>233</v>
      </c>
      <c r="C14" s="31">
        <v>0</v>
      </c>
      <c r="D14" s="32">
        <f t="shared" si="0"/>
        <v>0</v>
      </c>
      <c r="E14" s="33">
        <f>SUMIF(収支簿記載例!$E$7:$E$3087,$B14,収支簿記載例!$H$7:$H$3087)</f>
        <v>0</v>
      </c>
      <c r="F14" s="52"/>
      <c r="G14" s="53"/>
      <c r="H14" s="54"/>
      <c r="I14" s="55"/>
    </row>
    <row r="15" spans="1:18" ht="23.45" customHeight="1">
      <c r="A15" s="304"/>
      <c r="B15" s="20" t="s">
        <v>205</v>
      </c>
      <c r="C15" s="31">
        <v>0</v>
      </c>
      <c r="D15" s="32">
        <f t="shared" si="0"/>
        <v>0</v>
      </c>
      <c r="E15" s="33">
        <f>SUMIF(収支簿記載例!$E$7:$E$3087,$B15,収支簿記載例!$H$7:$H$3087)</f>
        <v>0</v>
      </c>
      <c r="F15" s="60"/>
      <c r="G15" s="59"/>
      <c r="H15" s="59"/>
      <c r="I15" s="59"/>
    </row>
    <row r="16" spans="1:18" ht="23.45" customHeight="1">
      <c r="A16" s="304"/>
      <c r="B16" s="21" t="s">
        <v>21</v>
      </c>
      <c r="C16" s="34">
        <v>76000</v>
      </c>
      <c r="D16" s="35">
        <f t="shared" si="0"/>
        <v>105648</v>
      </c>
      <c r="E16" s="36">
        <f>E38-SUM(E10:E15)</f>
        <v>181648</v>
      </c>
      <c r="F16" s="52"/>
      <c r="G16" s="53"/>
      <c r="H16" s="54"/>
      <c r="I16" s="55"/>
    </row>
    <row r="17" spans="1:9" ht="23.45" customHeight="1" thickBot="1">
      <c r="A17" s="304"/>
      <c r="B17" s="22" t="s">
        <v>4</v>
      </c>
      <c r="C17" s="37">
        <f>SUM(C10:C16)</f>
        <v>1180000</v>
      </c>
      <c r="D17" s="38">
        <f>SUM(D10:D16)</f>
        <v>-124352</v>
      </c>
      <c r="E17" s="39">
        <f>SUM(E10:E16)</f>
        <v>1055648</v>
      </c>
      <c r="F17" s="52"/>
      <c r="G17" s="53"/>
      <c r="H17" s="54"/>
      <c r="I17" s="55"/>
    </row>
    <row r="18" spans="1:9" ht="23.25" customHeight="1">
      <c r="A18" s="304"/>
      <c r="B18" s="23"/>
      <c r="C18" s="24"/>
      <c r="D18" s="24"/>
      <c r="E18" s="24"/>
      <c r="F18" s="25"/>
      <c r="G18" s="25"/>
      <c r="H18" s="25"/>
      <c r="I18" s="25"/>
    </row>
    <row r="19" spans="1:9" ht="18.95" customHeight="1" thickBot="1">
      <c r="A19" s="304"/>
      <c r="B19" s="26" t="s">
        <v>246</v>
      </c>
      <c r="C19" s="24"/>
      <c r="D19" s="24"/>
      <c r="E19" s="24"/>
      <c r="F19" s="25"/>
      <c r="G19" s="25"/>
      <c r="H19" s="25"/>
      <c r="I19" s="27" t="s">
        <v>242</v>
      </c>
    </row>
    <row r="20" spans="1:9" ht="18.95" customHeight="1">
      <c r="A20" s="304"/>
      <c r="B20" s="306" t="s">
        <v>3</v>
      </c>
      <c r="C20" s="312" t="s">
        <v>22</v>
      </c>
      <c r="D20" s="314" t="s">
        <v>200</v>
      </c>
      <c r="E20" s="316" t="s">
        <v>244</v>
      </c>
      <c r="F20" s="300" t="s">
        <v>6</v>
      </c>
      <c r="G20" s="301"/>
      <c r="H20" s="301"/>
      <c r="I20" s="288" t="s">
        <v>243</v>
      </c>
    </row>
    <row r="21" spans="1:9" ht="24" customHeight="1">
      <c r="A21" s="304"/>
      <c r="B21" s="311"/>
      <c r="C21" s="313"/>
      <c r="D21" s="315"/>
      <c r="E21" s="317"/>
      <c r="F21" s="64" t="s">
        <v>255</v>
      </c>
      <c r="G21" s="65" t="s">
        <v>256</v>
      </c>
      <c r="H21" s="65" t="s">
        <v>257</v>
      </c>
      <c r="I21" s="289"/>
    </row>
    <row r="22" spans="1:9" ht="23.45" customHeight="1">
      <c r="A22" s="304"/>
      <c r="B22" s="20" t="s">
        <v>7</v>
      </c>
      <c r="C22" s="31">
        <v>250000</v>
      </c>
      <c r="D22" s="32">
        <f>E22-C22</f>
        <v>-50000</v>
      </c>
      <c r="E22" s="33">
        <f>SUMIF(収支簿記載例!$E$7:$E$3087,$B22,収支簿記載例!$I$7:$I$3087)</f>
        <v>200000</v>
      </c>
      <c r="F22" s="40">
        <f>SUMIF(収支簿記載例!$E$7:$E$3087,$B22,収支簿記載例!$J$7:$J$3087)</f>
        <v>100000</v>
      </c>
      <c r="G22" s="41">
        <f>SUMIF(収支簿記載例!$E$7:$E$3087,$B22,収支簿記載例!$K$7:$K$3087)</f>
        <v>100000</v>
      </c>
      <c r="H22" s="42">
        <f>SUMIF(収支簿記載例!$E$7:$E$3087,$B22,収支簿記載例!$L$7:$L$3087)</f>
        <v>0</v>
      </c>
      <c r="I22" s="43">
        <f>SUMIF(収支簿記載例!$E$7:$E$3087,$B22,収支簿記載例!$M$7:$M$3087)</f>
        <v>100000</v>
      </c>
    </row>
    <row r="23" spans="1:9" ht="23.45" customHeight="1">
      <c r="A23" s="304"/>
      <c r="B23" s="20" t="s">
        <v>8</v>
      </c>
      <c r="C23" s="31">
        <v>80000</v>
      </c>
      <c r="D23" s="32">
        <f t="shared" ref="D23:D37" si="1">E23-C23</f>
        <v>-75000</v>
      </c>
      <c r="E23" s="33">
        <f>SUMIF(収支簿記載例!$E$7:$E$3087,$B23,収支簿記載例!$I$7:$I$3087)</f>
        <v>5000</v>
      </c>
      <c r="F23" s="40">
        <f>SUMIF(収支簿記載例!$E$7:$E$3087,$B23,収支簿記載例!$J$7:$J$3087)</f>
        <v>5000</v>
      </c>
      <c r="G23" s="41">
        <f>SUMIF(収支簿記載例!$E$7:$E$3087,$B23,収支簿記載例!$K$7:$K$3087)</f>
        <v>5000</v>
      </c>
      <c r="H23" s="42">
        <f>SUMIF(収支簿記載例!$E$7:$E$3087,$B23,収支簿記載例!$L$7:$L$3087)</f>
        <v>0</v>
      </c>
      <c r="I23" s="43">
        <f>SUMIF(収支簿記載例!$E$7:$E$3087,$B23,収支簿記載例!$M$7:$M$3087)</f>
        <v>0</v>
      </c>
    </row>
    <row r="24" spans="1:9" ht="23.45" customHeight="1">
      <c r="A24" s="304"/>
      <c r="B24" s="20" t="s">
        <v>9</v>
      </c>
      <c r="C24" s="31">
        <v>0</v>
      </c>
      <c r="D24" s="32">
        <f t="shared" si="1"/>
        <v>0</v>
      </c>
      <c r="E24" s="33">
        <f>SUMIF(収支簿記載例!$E$7:$E$3087,$B24,収支簿記載例!$I$7:$I$3087)</f>
        <v>0</v>
      </c>
      <c r="F24" s="40">
        <f>SUMIF(収支簿記載例!$E$7:$E$3087,$B24,収支簿記載例!$J$7:$J$3087)</f>
        <v>0</v>
      </c>
      <c r="G24" s="41">
        <f>SUMIF(収支簿記載例!$E$7:$E$3087,$B24,収支簿記載例!$K$7:$K$3087)</f>
        <v>0</v>
      </c>
      <c r="H24" s="42">
        <f>SUMIF(収支簿記載例!$E$7:$E$3087,$B24,収支簿記載例!$L$7:$L$3087)</f>
        <v>0</v>
      </c>
      <c r="I24" s="43">
        <f>SUMIF(収支簿記載例!$E$7:$E$3087,$B24,収支簿記載例!$M$7:$M$3087)</f>
        <v>0</v>
      </c>
    </row>
    <row r="25" spans="1:9" ht="23.45" customHeight="1">
      <c r="A25" s="304"/>
      <c r="B25" s="20" t="s">
        <v>10</v>
      </c>
      <c r="C25" s="31">
        <v>0</v>
      </c>
      <c r="D25" s="32">
        <f t="shared" si="1"/>
        <v>0</v>
      </c>
      <c r="E25" s="33">
        <f>SUMIF(収支簿記載例!$E$7:$E$3087,$B25,収支簿記載例!$I$7:$I$3087)</f>
        <v>0</v>
      </c>
      <c r="F25" s="40">
        <f>SUMIF(収支簿記載例!$E$7:$E$3087,$B25,収支簿記載例!$J$7:$J$3087)</f>
        <v>0</v>
      </c>
      <c r="G25" s="41">
        <f>SUMIF(収支簿記載例!$E$7:$E$3087,$B25,収支簿記載例!$K$7:$K$3087)</f>
        <v>0</v>
      </c>
      <c r="H25" s="42">
        <f>SUMIF(収支簿記載例!$E$7:$E$3087,$B25,収支簿記載例!$L$7:$L$3087)</f>
        <v>0</v>
      </c>
      <c r="I25" s="43">
        <f>SUMIF(収支簿記載例!$E$7:$E$3087,$B25,収支簿記載例!$M$7:$M$3087)</f>
        <v>0</v>
      </c>
    </row>
    <row r="26" spans="1:9" ht="23.45" customHeight="1">
      <c r="A26" s="304"/>
      <c r="B26" s="20" t="s">
        <v>11</v>
      </c>
      <c r="C26" s="31">
        <v>300000</v>
      </c>
      <c r="D26" s="32">
        <f t="shared" si="1"/>
        <v>0</v>
      </c>
      <c r="E26" s="33">
        <f>SUMIF(収支簿記載例!$E$7:$E$3087,$B26,収支簿記載例!$I$7:$I$3087)</f>
        <v>300000</v>
      </c>
      <c r="F26" s="40">
        <f>SUMIF(収支簿記載例!$E$7:$E$3087,$B26,収支簿記載例!$J$7:$J$3087)</f>
        <v>300000</v>
      </c>
      <c r="G26" s="41">
        <f>SUMIF(収支簿記載例!$E$7:$E$3087,$B26,収支簿記載例!$K$7:$K$3087)</f>
        <v>300000</v>
      </c>
      <c r="H26" s="42">
        <f>SUMIF(収支簿記載例!$E$7:$E$3087,$B26,収支簿記載例!$L$7:$L$3087)</f>
        <v>0</v>
      </c>
      <c r="I26" s="43">
        <f>SUMIF(収支簿記載例!$E$7:$E$3087,$B26,収支簿記載例!$M$7:$M$3087)</f>
        <v>0</v>
      </c>
    </row>
    <row r="27" spans="1:9" ht="23.45" customHeight="1">
      <c r="A27" s="304"/>
      <c r="B27" s="20" t="s">
        <v>12</v>
      </c>
      <c r="C27" s="31">
        <v>50000</v>
      </c>
      <c r="D27" s="32">
        <f t="shared" si="1"/>
        <v>0</v>
      </c>
      <c r="E27" s="33">
        <f>SUMIF(収支簿記載例!$E$7:$E$3087,$B27,収支簿記載例!$I$7:$I$3087)</f>
        <v>50000</v>
      </c>
      <c r="F27" s="40">
        <f>SUMIF(収支簿記載例!$E$7:$E$3087,$B27,収支簿記載例!$J$7:$J$3087)</f>
        <v>0</v>
      </c>
      <c r="G27" s="41">
        <f>SUMIF(収支簿記載例!$E$7:$E$3087,$B27,収支簿記載例!$K$7:$K$3087)</f>
        <v>0</v>
      </c>
      <c r="H27" s="42">
        <f>SUMIF(収支簿記載例!$E$7:$E$3087,$B27,収支簿記載例!$L$7:$L$3087)</f>
        <v>0</v>
      </c>
      <c r="I27" s="43">
        <f>SUMIF(収支簿記載例!$E$7:$E$3087,$B27,収支簿記載例!$M$7:$M$3087)</f>
        <v>50000</v>
      </c>
    </row>
    <row r="28" spans="1:9" ht="23.45" customHeight="1">
      <c r="A28" s="304"/>
      <c r="B28" s="20" t="s">
        <v>13</v>
      </c>
      <c r="C28" s="31">
        <v>100000</v>
      </c>
      <c r="D28" s="32">
        <f t="shared" si="1"/>
        <v>0</v>
      </c>
      <c r="E28" s="33">
        <f>SUMIF(収支簿記載例!$E$7:$E$3087,$B28,収支簿記載例!$I$7:$I$3087)</f>
        <v>100000</v>
      </c>
      <c r="F28" s="40">
        <f>SUMIF(収支簿記載例!$E$7:$E$3087,$B28,収支簿記載例!$J$7:$J$3087)</f>
        <v>100000</v>
      </c>
      <c r="G28" s="41">
        <f>SUMIF(収支簿記載例!$E$7:$E$3087,$B28,収支簿記載例!$K$7:$K$3087)</f>
        <v>100000</v>
      </c>
      <c r="H28" s="42">
        <f>SUMIF(収支簿記載例!$E$7:$E$3087,$B28,収支簿記載例!$L$7:$L$3087)</f>
        <v>0</v>
      </c>
      <c r="I28" s="43">
        <f>SUMIF(収支簿記載例!$E$7:$E$3087,$B28,収支簿記載例!$M$7:$M$3087)</f>
        <v>0</v>
      </c>
    </row>
    <row r="29" spans="1:9" ht="23.45" customHeight="1">
      <c r="A29" s="304"/>
      <c r="B29" s="20" t="s">
        <v>14</v>
      </c>
      <c r="C29" s="31">
        <v>0</v>
      </c>
      <c r="D29" s="32">
        <f t="shared" si="1"/>
        <v>0</v>
      </c>
      <c r="E29" s="33">
        <f>SUMIF(収支簿記載例!$E$7:$E$3087,$B29,収支簿記載例!$I$7:$I$3087)</f>
        <v>0</v>
      </c>
      <c r="F29" s="40">
        <f>SUMIF(収支簿記載例!$E$7:$E$3087,$B29,収支簿記載例!$J$7:$J$3087)</f>
        <v>0</v>
      </c>
      <c r="G29" s="41">
        <f>SUMIF(収支簿記載例!$E$7:$E$3087,$B29,収支簿記載例!$K$7:$K$3087)</f>
        <v>0</v>
      </c>
      <c r="H29" s="42">
        <f>SUMIF(収支簿記載例!$E$7:$E$3087,$B29,収支簿記載例!$L$7:$L$3087)</f>
        <v>0</v>
      </c>
      <c r="I29" s="43">
        <f>SUMIF(収支簿記載例!$E$7:$E$3087,$B29,収支簿記載例!$M$7:$M$3087)</f>
        <v>0</v>
      </c>
    </row>
    <row r="30" spans="1:9" ht="23.45" customHeight="1">
      <c r="A30" s="304"/>
      <c r="B30" s="20" t="s">
        <v>15</v>
      </c>
      <c r="C30" s="31">
        <v>300000</v>
      </c>
      <c r="D30" s="32">
        <f t="shared" si="1"/>
        <v>0</v>
      </c>
      <c r="E30" s="33">
        <f>SUMIF(収支簿記載例!$E$7:$E$3087,$B30,収支簿記載例!$I$7:$I$3087)</f>
        <v>300000</v>
      </c>
      <c r="F30" s="40">
        <f>SUMIF(収支簿記載例!$E$7:$E$3087,$B30,収支簿記載例!$J$7:$J$3087)</f>
        <v>300000</v>
      </c>
      <c r="G30" s="41">
        <f>SUMIF(収支簿記載例!$E$7:$E$3087,$B30,収支簿記載例!$K$7:$K$3087)</f>
        <v>300000</v>
      </c>
      <c r="H30" s="42">
        <f>SUMIF(収支簿記載例!$E$7:$E$3087,$B30,収支簿記載例!$L$7:$L$3087)</f>
        <v>0</v>
      </c>
      <c r="I30" s="43">
        <f>SUMIF(収支簿記載例!$E$7:$E$3087,$B30,収支簿記載例!$M$7:$M$3087)</f>
        <v>0</v>
      </c>
    </row>
    <row r="31" spans="1:9" ht="23.45" customHeight="1">
      <c r="A31" s="304"/>
      <c r="B31" s="20" t="s">
        <v>16</v>
      </c>
      <c r="C31" s="31">
        <v>0</v>
      </c>
      <c r="D31" s="32">
        <f t="shared" si="1"/>
        <v>0</v>
      </c>
      <c r="E31" s="33">
        <f>SUMIF(収支簿記載例!$E$7:$E$3087,$B31,収支簿記載例!$I$7:$I$3087)</f>
        <v>0</v>
      </c>
      <c r="F31" s="40">
        <f>SUMIF(収支簿記載例!$E$7:$E$3087,$B31,収支簿記載例!$J$7:$J$3087)</f>
        <v>0</v>
      </c>
      <c r="G31" s="41">
        <f>SUMIF(収支簿記載例!$E$7:$E$3087,$B31,収支簿記載例!$K$7:$K$3087)</f>
        <v>0</v>
      </c>
      <c r="H31" s="42">
        <f>SUMIF(収支簿記載例!$E$7:$E$3087,$B31,収支簿記載例!$L$7:$L$3087)</f>
        <v>0</v>
      </c>
      <c r="I31" s="43">
        <f>SUMIF(収支簿記載例!$E$7:$E$3087,$B31,収支簿記載例!$M$7:$M$3087)</f>
        <v>0</v>
      </c>
    </row>
    <row r="32" spans="1:9" ht="23.45" customHeight="1">
      <c r="A32" s="304"/>
      <c r="B32" s="20" t="s">
        <v>17</v>
      </c>
      <c r="C32" s="31">
        <v>0</v>
      </c>
      <c r="D32" s="32">
        <f t="shared" si="1"/>
        <v>0</v>
      </c>
      <c r="E32" s="33">
        <f>SUMIF(収支簿記載例!$E$7:$E$3087,$B32,収支簿記載例!$I$7:$I$3087)</f>
        <v>0</v>
      </c>
      <c r="F32" s="40">
        <f>SUMIF(収支簿記載例!$E$7:$E$3087,$B32,収支簿記載例!$J$7:$J$3087)</f>
        <v>0</v>
      </c>
      <c r="G32" s="41">
        <f>SUMIF(収支簿記載例!$E$7:$E$3087,$B32,収支簿記載例!$K$7:$K$3087)</f>
        <v>0</v>
      </c>
      <c r="H32" s="42">
        <f>SUMIF(収支簿記載例!$E$7:$E$3087,$B32,収支簿記載例!$L$7:$L$3087)</f>
        <v>0</v>
      </c>
      <c r="I32" s="43">
        <f>SUMIF(収支簿記載例!$E$7:$E$3087,$B32,収支簿記載例!$M$7:$M$3087)</f>
        <v>0</v>
      </c>
    </row>
    <row r="33" spans="1:9" ht="23.45" customHeight="1">
      <c r="A33" s="304"/>
      <c r="B33" s="20" t="s">
        <v>18</v>
      </c>
      <c r="C33" s="31">
        <v>0</v>
      </c>
      <c r="D33" s="32">
        <f t="shared" si="1"/>
        <v>0</v>
      </c>
      <c r="E33" s="33">
        <f>SUMIF(収支簿記載例!$E$7:$E$3087,$B33,収支簿記載例!$I$7:$I$3087)</f>
        <v>0</v>
      </c>
      <c r="F33" s="40">
        <f>SUMIF(収支簿記載例!$E$7:$E$3087,$B33,収支簿記載例!$J$7:$J$3087)</f>
        <v>0</v>
      </c>
      <c r="G33" s="41">
        <f>SUMIF(収支簿記載例!$E$7:$E$3087,$B33,収支簿記載例!$K$7:$K$3087)</f>
        <v>0</v>
      </c>
      <c r="H33" s="42">
        <f>SUMIF(収支簿記載例!$E$7:$E$3087,$B33,収支簿記載例!$L$7:$L$3087)</f>
        <v>0</v>
      </c>
      <c r="I33" s="43">
        <f>SUMIF(収支簿記載例!$E$7:$E$3087,$B33,収支簿記載例!$M$7:$M$3087)</f>
        <v>0</v>
      </c>
    </row>
    <row r="34" spans="1:9" ht="23.45" customHeight="1">
      <c r="A34" s="304"/>
      <c r="B34" s="20" t="s">
        <v>19</v>
      </c>
      <c r="C34" s="31">
        <v>0</v>
      </c>
      <c r="D34" s="32">
        <f t="shared" si="1"/>
        <v>0</v>
      </c>
      <c r="E34" s="33">
        <f>SUMIF(収支簿記載例!$E$7:$E$3087,$B34,収支簿記載例!$I$7:$I$3087)</f>
        <v>0</v>
      </c>
      <c r="F34" s="40">
        <f>SUMIF(収支簿記載例!$E$7:$E$3087,$B34,収支簿記載例!$J$7:$J$3087)</f>
        <v>0</v>
      </c>
      <c r="G34" s="41">
        <f>SUMIF(収支簿記載例!$E$7:$E$3087,$B34,収支簿記載例!$K$7:$K$3087)</f>
        <v>0</v>
      </c>
      <c r="H34" s="42">
        <f>SUMIF(収支簿記載例!$E$7:$E$3087,$B34,収支簿記載例!$L$7:$L$3087)</f>
        <v>0</v>
      </c>
      <c r="I34" s="43">
        <f>SUMIF(収支簿記載例!$E$7:$E$3087,$B34,収支簿記載例!$M$7:$M$3087)</f>
        <v>0</v>
      </c>
    </row>
    <row r="35" spans="1:9" ht="23.45" customHeight="1">
      <c r="A35" s="304"/>
      <c r="B35" s="20" t="s">
        <v>20</v>
      </c>
      <c r="C35" s="31">
        <v>100000</v>
      </c>
      <c r="D35" s="32">
        <f t="shared" si="1"/>
        <v>648</v>
      </c>
      <c r="E35" s="33">
        <f>SUMIF(収支簿記載例!$E$7:$E$3087,$B35,収支簿記載例!$I$7:$I$3087)</f>
        <v>100648</v>
      </c>
      <c r="F35" s="40">
        <f>SUMIF(収支簿記載例!$E$7:$E$3087,$B35,収支簿記載例!$J$7:$J$3087)</f>
        <v>100324</v>
      </c>
      <c r="G35" s="41">
        <f>SUMIF(収支簿記載例!$E$7:$E$3087,$B35,収支簿記載例!$K$7:$K$3087)</f>
        <v>100324</v>
      </c>
      <c r="H35" s="42">
        <f>SUMIF(収支簿記載例!$E$7:$E$3087,$B35,収支簿記載例!$L$7:$L$3087)</f>
        <v>0</v>
      </c>
      <c r="I35" s="43">
        <f>SUMIF(収支簿記載例!$E$7:$E$3087,$B35,収支簿記載例!$M$7:$M$3087)</f>
        <v>324</v>
      </c>
    </row>
    <row r="36" spans="1:9" ht="23.45" customHeight="1">
      <c r="A36" s="304"/>
      <c r="B36" s="20" t="s">
        <v>36</v>
      </c>
      <c r="C36" s="31">
        <v>0</v>
      </c>
      <c r="D36" s="32">
        <f t="shared" si="1"/>
        <v>0</v>
      </c>
      <c r="E36" s="33">
        <f>SUMIF(収支簿記載例!$E$7:$E$3087,$B36,収支簿記載例!$I$7:$I$3087)</f>
        <v>0</v>
      </c>
      <c r="F36" s="40">
        <f>SUMIF(収支簿記載例!$E$7:$E$3087,$B36,収支簿記載例!$J$7:$J$3087)</f>
        <v>0</v>
      </c>
      <c r="G36" s="41">
        <f>SUMIF(収支簿記載例!$E$7:$E$3087,$B36,収支簿記載例!$K$7:$K$3087)</f>
        <v>0</v>
      </c>
      <c r="H36" s="42">
        <f>SUMIF(収支簿記載例!$E$7:$E$3087,$B36,収支簿記載例!$L$7:$L$3087)</f>
        <v>0</v>
      </c>
      <c r="I36" s="43">
        <f>SUMIF(収支簿記載例!$E$7:$E$3087,$B36,収支簿記載例!$M$7:$M$3087)</f>
        <v>0</v>
      </c>
    </row>
    <row r="37" spans="1:9" ht="23.45" customHeight="1">
      <c r="A37" s="304"/>
      <c r="B37" s="21" t="s">
        <v>206</v>
      </c>
      <c r="C37" s="34">
        <v>0</v>
      </c>
      <c r="D37" s="35">
        <f t="shared" si="1"/>
        <v>0</v>
      </c>
      <c r="E37" s="36">
        <f>SUMIF(収支簿記載例!$E$7:$E$3087,$B37,収支簿記載例!$I$7:$I$3087)</f>
        <v>0</v>
      </c>
      <c r="F37" s="44">
        <f>SUMIF(収支簿記載例!$E$7:$E$3087,$B37,収支簿記載例!$J$7:$J$3087)</f>
        <v>0</v>
      </c>
      <c r="G37" s="45">
        <f>SUMIF(収支簿記載例!$E$7:$E$3087,$B37,収支簿記載例!$K$7:$K$3087)</f>
        <v>0</v>
      </c>
      <c r="H37" s="46">
        <f>SUMIF(収支簿記載例!$E$7:$E$3087,$B37,収支簿記載例!$L$7:$L$3087)</f>
        <v>0</v>
      </c>
      <c r="I37" s="47">
        <f>SUMIF(収支簿記載例!$E$7:$E$3087,$B37,収支簿記載例!$M$7:$M$3087)</f>
        <v>0</v>
      </c>
    </row>
    <row r="38" spans="1:9" ht="23.45" customHeight="1" thickBot="1">
      <c r="A38" s="304"/>
      <c r="B38" s="22" t="s">
        <v>4</v>
      </c>
      <c r="C38" s="37">
        <f t="shared" ref="C38:I38" si="2">SUM(C22:C37)</f>
        <v>1180000</v>
      </c>
      <c r="D38" s="38">
        <f t="shared" si="2"/>
        <v>-124352</v>
      </c>
      <c r="E38" s="39">
        <f t="shared" si="2"/>
        <v>1055648</v>
      </c>
      <c r="F38" s="48">
        <f t="shared" si="2"/>
        <v>905324</v>
      </c>
      <c r="G38" s="49">
        <f t="shared" si="2"/>
        <v>905324</v>
      </c>
      <c r="H38" s="49">
        <f t="shared" si="2"/>
        <v>0</v>
      </c>
      <c r="I38" s="30">
        <f t="shared" si="2"/>
        <v>150324</v>
      </c>
    </row>
    <row r="39" spans="1:9" ht="11.25" customHeight="1">
      <c r="G39" s="18"/>
    </row>
    <row r="40" spans="1:9">
      <c r="B40" s="18" t="s">
        <v>308</v>
      </c>
      <c r="C40" s="256">
        <f>C17-C38</f>
        <v>0</v>
      </c>
      <c r="D40" s="256">
        <f>D17-D38</f>
        <v>0</v>
      </c>
      <c r="E40" s="256">
        <f>E17-E38</f>
        <v>0</v>
      </c>
    </row>
    <row r="42" spans="1:9">
      <c r="B42" s="310"/>
      <c r="C42" s="310"/>
      <c r="D42" s="310"/>
      <c r="E42" s="310"/>
      <c r="F42" s="310"/>
      <c r="G42" s="310"/>
      <c r="H42" s="310"/>
      <c r="I42" s="310"/>
    </row>
    <row r="43" spans="1:9">
      <c r="B43" s="310"/>
      <c r="C43" s="310"/>
      <c r="D43" s="310"/>
      <c r="E43" s="310"/>
      <c r="F43" s="310"/>
      <c r="G43" s="310"/>
      <c r="H43" s="310"/>
      <c r="I43" s="310"/>
    </row>
  </sheetData>
  <sheetProtection algorithmName="SHA-512" hashValue="v87nOYR287bmINOaXGl4QBZ6ZCllNYFDhT8jRi8J+GB5ym6IvL70rie0mbl2SLD5rgNX88U4l+h7RB2tp67QlQ==" saltValue="V5b21wHp/Lox9F8CCltARA==" spinCount="100000" sheet="1" objects="1" scenarios="1"/>
  <dataConsolidate/>
  <mergeCells count="21">
    <mergeCell ref="B43:I43"/>
    <mergeCell ref="B20:B21"/>
    <mergeCell ref="C20:C21"/>
    <mergeCell ref="D20:D21"/>
    <mergeCell ref="E20:E21"/>
    <mergeCell ref="B42:I42"/>
    <mergeCell ref="A4:A38"/>
    <mergeCell ref="C4:F4"/>
    <mergeCell ref="C5:F5"/>
    <mergeCell ref="B8:B9"/>
    <mergeCell ref="C8:C9"/>
    <mergeCell ref="B1:I1"/>
    <mergeCell ref="C3:F3"/>
    <mergeCell ref="H10:I10"/>
    <mergeCell ref="H11:I11"/>
    <mergeCell ref="I20:I21"/>
    <mergeCell ref="E8:E9"/>
    <mergeCell ref="H12:I12"/>
    <mergeCell ref="G8:I9"/>
    <mergeCell ref="F20:H20"/>
    <mergeCell ref="D8:D9"/>
  </mergeCells>
  <phoneticPr fontId="1"/>
  <conditionalFormatting sqref="E16">
    <cfRule type="expression" dxfId="21" priority="9" stopIfTrue="1">
      <formula>E16&lt;0</formula>
    </cfRule>
  </conditionalFormatting>
  <conditionalFormatting sqref="E10">
    <cfRule type="expression" dxfId="20" priority="10" stopIfTrue="1">
      <formula>E10&gt;K10</formula>
    </cfRule>
    <cfRule type="expression" dxfId="19" priority="11" stopIfTrue="1">
      <formula>E10&gt;C10</formula>
    </cfRule>
  </conditionalFormatting>
  <conditionalFormatting sqref="G28">
    <cfRule type="expression" dxfId="18" priority="13" stopIfTrue="1">
      <formula>F38*0.3&lt;G28</formula>
    </cfRule>
  </conditionalFormatting>
  <conditionalFormatting sqref="F38">
    <cfRule type="expression" dxfId="17" priority="5" stopIfTrue="1">
      <formula>AND(OR(C4="スポーツ教室、スポーツ大会等の開催（地方）", C4="スポーツ教室、スポーツ大会等の開催（スポーツ）"), F38&lt;750000)</formula>
    </cfRule>
    <cfRule type="expression" dxfId="16" priority="6" stopIfTrue="1">
      <formula>AND(OR(C4="スポーツ指導者の養成・活用（地方）", C4="スポーツ指導者の養成・活用（スポーツ）", C4="スポーツ情報の提供（地方）", C4="スポーツ情報の提供（スポーツ）", C4="総合型地域スポーツクラブ創設支援", C4="総合型地域スポーツクラブ創設", C4="総合型地域スポーツクラブ自立支援"), F38&lt;400000)</formula>
    </cfRule>
  </conditionalFormatting>
  <conditionalFormatting sqref="C40">
    <cfRule type="expression" dxfId="15" priority="2">
      <formula>C40&lt;&gt;0</formula>
    </cfRule>
  </conditionalFormatting>
  <conditionalFormatting sqref="D40:E40">
    <cfRule type="expression" dxfId="14" priority="1">
      <formula>D40&lt;&gt;0</formula>
    </cfRule>
  </conditionalFormatting>
  <dataValidations count="3">
    <dataValidation type="custom" imeMode="halfAlpha" allowBlank="1" showInputMessage="1" showErrorMessage="1" error="・くじ助成金額は、1,000円未満切り捨てとなります。" prompt="くじ助成金額は、1,000円未満切り捨てとなります。" sqref="C10" xr:uid="{00000000-0002-0000-0000-000000000000}">
      <formula1>MOD(C10,1000)=0</formula1>
    </dataValidation>
    <dataValidation type="custom" allowBlank="1" showInputMessage="1" showErrorMessage="1" error="・くじ助成金の確定額は、交付決定額が上限となります。_x000a_・くじ助成金額は、1,000円未満切り捨てとなります。" prompt="くじ助成金額は、1,000円未満切り捨てとなります。" sqref="E10" xr:uid="{00000000-0002-0000-0000-000001000000}">
      <formula1>AND(MOD(E10,1000)=0,IF(C10&lt;&gt;"",C10&gt;=E10))</formula1>
    </dataValidation>
    <dataValidation imeMode="halfAlpha" allowBlank="1" showInputMessage="1" showErrorMessage="1" sqref="H10:I10 C11:C16 C22:C37" xr:uid="{00000000-0002-0000-0000-000002000000}"/>
  </dataValidations>
  <printOptions horizontalCentered="1"/>
  <pageMargins left="0.39370078740157483" right="0.39370078740157483" top="0.59055118110236227" bottom="0.19685039370078741" header="0.23622047244094491" footer="0"/>
  <pageSetup paperSize="9" scale="94" orientation="portrait"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S41"/>
  <sheetViews>
    <sheetView showGridLines="0" view="pageBreakPreview" zoomScaleNormal="100" zoomScaleSheetLayoutView="100" workbookViewId="0">
      <selection activeCell="L18" sqref="L18"/>
    </sheetView>
  </sheetViews>
  <sheetFormatPr defaultColWidth="9" defaultRowHeight="12"/>
  <cols>
    <col min="1" max="1" width="4.125" style="130" customWidth="1"/>
    <col min="2" max="2" width="9.375" style="131" customWidth="1"/>
    <col min="3" max="4" width="18.125" style="131" customWidth="1"/>
    <col min="5" max="5" width="8.5" style="131" customWidth="1"/>
    <col min="6" max="6" width="9.875" style="131" customWidth="1"/>
    <col min="7" max="7" width="6.875" style="131" bestFit="1" customWidth="1"/>
    <col min="8" max="9" width="9.375" style="131" customWidth="1"/>
    <col min="10" max="13" width="10.625" style="131" customWidth="1"/>
    <col min="14" max="14" width="12.125" style="131" customWidth="1"/>
    <col min="15" max="15" width="0.875" style="131" customWidth="1"/>
    <col min="16" max="16" width="6" style="131" customWidth="1"/>
    <col min="17" max="17" width="44.5" style="132" customWidth="1"/>
    <col min="18" max="18" width="38.625" style="132" customWidth="1"/>
    <col min="19" max="19" width="26" style="132" customWidth="1"/>
    <col min="20" max="24" width="11.125" style="131" customWidth="1"/>
    <col min="25" max="16384" width="9" style="131"/>
  </cols>
  <sheetData>
    <row r="1" spans="1:19" ht="32.1" customHeight="1">
      <c r="J1" s="318" t="s">
        <v>37</v>
      </c>
      <c r="K1" s="319"/>
      <c r="L1" s="320" t="s">
        <v>259</v>
      </c>
      <c r="M1" s="320"/>
      <c r="N1" s="320"/>
    </row>
    <row r="2" spans="1:19" ht="32.1" customHeight="1">
      <c r="B2" s="133" t="s">
        <v>38</v>
      </c>
      <c r="C2" s="321" t="s">
        <v>71</v>
      </c>
      <c r="D2" s="321"/>
      <c r="E2" s="249" t="s">
        <v>304</v>
      </c>
      <c r="F2" s="320" t="s">
        <v>302</v>
      </c>
      <c r="G2" s="320"/>
      <c r="H2" s="320"/>
      <c r="I2" s="320"/>
      <c r="J2" s="318" t="s">
        <v>39</v>
      </c>
      <c r="K2" s="319"/>
      <c r="L2" s="322" t="s">
        <v>211</v>
      </c>
      <c r="M2" s="322"/>
      <c r="N2" s="322"/>
      <c r="O2" s="127" t="s">
        <v>230</v>
      </c>
    </row>
    <row r="3" spans="1:19" ht="6" customHeight="1"/>
    <row r="4" spans="1:19" s="136" customFormat="1">
      <c r="A4" s="329" t="s">
        <v>231</v>
      </c>
      <c r="B4" s="331" t="s">
        <v>41</v>
      </c>
      <c r="C4" s="333" t="s">
        <v>42</v>
      </c>
      <c r="D4" s="335" t="s">
        <v>43</v>
      </c>
      <c r="E4" s="337" t="s">
        <v>44</v>
      </c>
      <c r="F4" s="337"/>
      <c r="G4" s="339" t="s">
        <v>45</v>
      </c>
      <c r="H4" s="323" t="s">
        <v>46</v>
      </c>
      <c r="I4" s="325" t="s">
        <v>47</v>
      </c>
      <c r="J4" s="134"/>
      <c r="K4" s="134"/>
      <c r="L4" s="134"/>
      <c r="M4" s="134"/>
      <c r="N4" s="327" t="s">
        <v>48</v>
      </c>
      <c r="O4" s="135"/>
      <c r="Q4" s="132"/>
      <c r="R4" s="132"/>
      <c r="S4" s="132"/>
    </row>
    <row r="5" spans="1:19" s="136" customFormat="1" ht="12.75" thickBot="1">
      <c r="A5" s="330"/>
      <c r="B5" s="332"/>
      <c r="C5" s="334"/>
      <c r="D5" s="336"/>
      <c r="E5" s="338"/>
      <c r="F5" s="338"/>
      <c r="G5" s="340"/>
      <c r="H5" s="324"/>
      <c r="I5" s="326"/>
      <c r="J5" s="137" t="s">
        <v>49</v>
      </c>
      <c r="K5" s="188" t="s">
        <v>50</v>
      </c>
      <c r="L5" s="167" t="s">
        <v>51</v>
      </c>
      <c r="M5" s="137" t="s">
        <v>52</v>
      </c>
      <c r="N5" s="328"/>
      <c r="O5" s="138"/>
      <c r="Q5" s="132"/>
      <c r="R5" s="132"/>
      <c r="S5" s="132"/>
    </row>
    <row r="6" spans="1:19" ht="12.75" thickTop="1">
      <c r="A6" s="139"/>
      <c r="B6" s="140"/>
      <c r="C6" s="168"/>
      <c r="D6" s="172"/>
      <c r="E6" s="142"/>
      <c r="F6" s="178"/>
      <c r="G6" s="179"/>
      <c r="H6" s="183"/>
      <c r="I6" s="186"/>
      <c r="J6" s="187"/>
      <c r="K6" s="189"/>
      <c r="L6" s="141"/>
      <c r="M6" s="141"/>
      <c r="N6" s="193"/>
      <c r="O6" s="143"/>
    </row>
    <row r="7" spans="1:19" ht="30" customHeight="1">
      <c r="A7" s="66">
        <v>1</v>
      </c>
      <c r="B7" s="267">
        <v>45412</v>
      </c>
      <c r="C7" s="169" t="s">
        <v>212</v>
      </c>
      <c r="D7" s="173" t="s">
        <v>270</v>
      </c>
      <c r="E7" s="72" t="s">
        <v>73</v>
      </c>
      <c r="F7" s="177" t="s">
        <v>133</v>
      </c>
      <c r="G7" s="180" t="s">
        <v>60</v>
      </c>
      <c r="H7" s="184"/>
      <c r="I7" s="125">
        <v>100000</v>
      </c>
      <c r="J7" s="126">
        <v>100000</v>
      </c>
      <c r="K7" s="190">
        <v>100000</v>
      </c>
      <c r="L7" s="126">
        <f t="shared" ref="L7:L40" si="0">J7-K7</f>
        <v>0</v>
      </c>
      <c r="M7" s="126">
        <f t="shared" ref="M7:M40" si="1">I7-J7</f>
        <v>0</v>
      </c>
      <c r="N7" s="194">
        <f>H7-I7</f>
        <v>-100000</v>
      </c>
      <c r="O7" s="144"/>
    </row>
    <row r="8" spans="1:19" ht="30" customHeight="1">
      <c r="A8" s="66">
        <v>2</v>
      </c>
      <c r="B8" s="267">
        <v>45412</v>
      </c>
      <c r="C8" s="169" t="s">
        <v>212</v>
      </c>
      <c r="D8" s="173" t="s">
        <v>271</v>
      </c>
      <c r="E8" s="72" t="s">
        <v>139</v>
      </c>
      <c r="F8" s="177" t="s">
        <v>140</v>
      </c>
      <c r="G8" s="180" t="s">
        <v>60</v>
      </c>
      <c r="H8" s="184"/>
      <c r="I8" s="125">
        <v>5000</v>
      </c>
      <c r="J8" s="126">
        <v>5000</v>
      </c>
      <c r="K8" s="190">
        <v>5000</v>
      </c>
      <c r="L8" s="126">
        <f t="shared" si="0"/>
        <v>0</v>
      </c>
      <c r="M8" s="126">
        <f t="shared" si="1"/>
        <v>0</v>
      </c>
      <c r="N8" s="194">
        <f t="shared" ref="N8:N40" si="2">N7+H8-I8</f>
        <v>-105000</v>
      </c>
      <c r="O8" s="144"/>
    </row>
    <row r="9" spans="1:19" ht="30" customHeight="1">
      <c r="A9" s="66">
        <v>3</v>
      </c>
      <c r="B9" s="267">
        <v>45412</v>
      </c>
      <c r="C9" s="169" t="s">
        <v>214</v>
      </c>
      <c r="D9" s="173" t="s">
        <v>215</v>
      </c>
      <c r="E9" s="72" t="s">
        <v>99</v>
      </c>
      <c r="F9" s="177" t="s">
        <v>173</v>
      </c>
      <c r="G9" s="180" t="s">
        <v>60</v>
      </c>
      <c r="H9" s="184"/>
      <c r="I9" s="125">
        <v>324</v>
      </c>
      <c r="J9" s="126">
        <v>324</v>
      </c>
      <c r="K9" s="190">
        <v>324</v>
      </c>
      <c r="L9" s="126">
        <f t="shared" si="0"/>
        <v>0</v>
      </c>
      <c r="M9" s="126">
        <f t="shared" si="1"/>
        <v>0</v>
      </c>
      <c r="N9" s="194">
        <f t="shared" si="2"/>
        <v>-105324</v>
      </c>
      <c r="O9" s="144"/>
    </row>
    <row r="10" spans="1:19" ht="30" customHeight="1">
      <c r="A10" s="67">
        <v>4</v>
      </c>
      <c r="B10" s="267">
        <v>45454</v>
      </c>
      <c r="C10" s="169" t="s">
        <v>216</v>
      </c>
      <c r="D10" s="173" t="s">
        <v>217</v>
      </c>
      <c r="E10" s="72" t="s">
        <v>118</v>
      </c>
      <c r="F10" s="177" t="s">
        <v>119</v>
      </c>
      <c r="G10" s="180" t="s">
        <v>60</v>
      </c>
      <c r="H10" s="184">
        <v>450000</v>
      </c>
      <c r="I10" s="125"/>
      <c r="J10" s="126"/>
      <c r="K10" s="190"/>
      <c r="L10" s="126">
        <f t="shared" si="0"/>
        <v>0</v>
      </c>
      <c r="M10" s="126">
        <f t="shared" si="1"/>
        <v>0</v>
      </c>
      <c r="N10" s="194">
        <f t="shared" si="2"/>
        <v>344676</v>
      </c>
      <c r="O10" s="144"/>
    </row>
    <row r="11" spans="1:19" ht="30" customHeight="1">
      <c r="A11" s="68">
        <v>5</v>
      </c>
      <c r="B11" s="267">
        <v>45462</v>
      </c>
      <c r="C11" s="169" t="s">
        <v>218</v>
      </c>
      <c r="D11" s="173" t="s">
        <v>219</v>
      </c>
      <c r="E11" s="72" t="s">
        <v>86</v>
      </c>
      <c r="F11" s="177" t="s">
        <v>153</v>
      </c>
      <c r="G11" s="180" t="s">
        <v>60</v>
      </c>
      <c r="H11" s="184"/>
      <c r="I11" s="251">
        <v>50000</v>
      </c>
      <c r="J11" s="252">
        <v>50000</v>
      </c>
      <c r="K11" s="253">
        <v>50000</v>
      </c>
      <c r="L11" s="126">
        <f t="shared" si="0"/>
        <v>0</v>
      </c>
      <c r="M11" s="126">
        <f t="shared" si="1"/>
        <v>0</v>
      </c>
      <c r="N11" s="194">
        <f t="shared" si="2"/>
        <v>294676</v>
      </c>
      <c r="O11" s="144"/>
    </row>
    <row r="12" spans="1:19" ht="30" customHeight="1">
      <c r="A12" s="68">
        <v>6</v>
      </c>
      <c r="B12" s="267">
        <v>45462</v>
      </c>
      <c r="C12" s="169" t="s">
        <v>218</v>
      </c>
      <c r="D12" s="173" t="s">
        <v>220</v>
      </c>
      <c r="E12" s="72" t="s">
        <v>86</v>
      </c>
      <c r="F12" s="177" t="s">
        <v>153</v>
      </c>
      <c r="G12" s="180" t="s">
        <v>60</v>
      </c>
      <c r="H12" s="184"/>
      <c r="I12" s="251">
        <v>50000</v>
      </c>
      <c r="J12" s="252">
        <v>50000</v>
      </c>
      <c r="K12" s="253">
        <v>50000</v>
      </c>
      <c r="L12" s="126">
        <f t="shared" si="0"/>
        <v>0</v>
      </c>
      <c r="M12" s="126">
        <f t="shared" si="1"/>
        <v>0</v>
      </c>
      <c r="N12" s="194">
        <f t="shared" si="2"/>
        <v>244676</v>
      </c>
      <c r="O12" s="144"/>
    </row>
    <row r="13" spans="1:19" ht="30" customHeight="1">
      <c r="A13" s="69">
        <v>7</v>
      </c>
      <c r="B13" s="267">
        <v>45462</v>
      </c>
      <c r="C13" s="169" t="s">
        <v>221</v>
      </c>
      <c r="D13" s="173" t="s">
        <v>222</v>
      </c>
      <c r="E13" s="72" t="s">
        <v>89</v>
      </c>
      <c r="F13" s="177" t="s">
        <v>161</v>
      </c>
      <c r="G13" s="180" t="s">
        <v>60</v>
      </c>
      <c r="H13" s="184"/>
      <c r="I13" s="125">
        <v>300000</v>
      </c>
      <c r="J13" s="126">
        <v>300000</v>
      </c>
      <c r="K13" s="190">
        <v>300000</v>
      </c>
      <c r="L13" s="126">
        <f t="shared" si="0"/>
        <v>0</v>
      </c>
      <c r="M13" s="126">
        <f t="shared" si="1"/>
        <v>0</v>
      </c>
      <c r="N13" s="194">
        <f t="shared" si="2"/>
        <v>-55324</v>
      </c>
      <c r="O13" s="144"/>
    </row>
    <row r="14" spans="1:19" ht="30" customHeight="1">
      <c r="A14" s="66">
        <v>8</v>
      </c>
      <c r="B14" s="267">
        <v>45462</v>
      </c>
      <c r="C14" s="268" t="s">
        <v>323</v>
      </c>
      <c r="D14" s="269" t="s">
        <v>322</v>
      </c>
      <c r="E14" s="270" t="s">
        <v>84</v>
      </c>
      <c r="F14" s="271" t="s">
        <v>151</v>
      </c>
      <c r="G14" s="180" t="s">
        <v>60</v>
      </c>
      <c r="H14" s="184"/>
      <c r="I14" s="125">
        <v>50000</v>
      </c>
      <c r="J14" s="126">
        <v>0</v>
      </c>
      <c r="K14" s="190">
        <v>0</v>
      </c>
      <c r="L14" s="126">
        <f t="shared" si="0"/>
        <v>0</v>
      </c>
      <c r="M14" s="126">
        <f t="shared" si="1"/>
        <v>50000</v>
      </c>
      <c r="N14" s="194">
        <f t="shared" si="2"/>
        <v>-105324</v>
      </c>
      <c r="O14" s="144"/>
    </row>
    <row r="15" spans="1:19" ht="30" customHeight="1">
      <c r="A15" s="66">
        <v>9</v>
      </c>
      <c r="B15" s="267">
        <v>45473</v>
      </c>
      <c r="C15" s="169" t="s">
        <v>223</v>
      </c>
      <c r="D15" s="173" t="s">
        <v>213</v>
      </c>
      <c r="E15" s="72" t="s">
        <v>73</v>
      </c>
      <c r="F15" s="177" t="s">
        <v>134</v>
      </c>
      <c r="G15" s="180" t="s">
        <v>60</v>
      </c>
      <c r="H15" s="184"/>
      <c r="I15" s="125">
        <v>100000</v>
      </c>
      <c r="J15" s="126"/>
      <c r="K15" s="190"/>
      <c r="L15" s="126">
        <f t="shared" si="0"/>
        <v>0</v>
      </c>
      <c r="M15" s="126">
        <f t="shared" si="1"/>
        <v>100000</v>
      </c>
      <c r="N15" s="194">
        <f t="shared" si="2"/>
        <v>-205324</v>
      </c>
      <c r="O15" s="144"/>
    </row>
    <row r="16" spans="1:19" ht="30" customHeight="1">
      <c r="A16" s="66">
        <v>10</v>
      </c>
      <c r="B16" s="267">
        <v>45473</v>
      </c>
      <c r="C16" s="169" t="s">
        <v>214</v>
      </c>
      <c r="D16" s="173" t="s">
        <v>224</v>
      </c>
      <c r="E16" s="72" t="s">
        <v>99</v>
      </c>
      <c r="F16" s="177" t="s">
        <v>173</v>
      </c>
      <c r="G16" s="180" t="s">
        <v>60</v>
      </c>
      <c r="H16" s="184"/>
      <c r="I16" s="125">
        <v>324</v>
      </c>
      <c r="J16" s="126"/>
      <c r="K16" s="190"/>
      <c r="L16" s="126">
        <f t="shared" si="0"/>
        <v>0</v>
      </c>
      <c r="M16" s="126">
        <f t="shared" si="1"/>
        <v>324</v>
      </c>
      <c r="N16" s="194">
        <f t="shared" si="2"/>
        <v>-205648</v>
      </c>
      <c r="O16" s="144"/>
    </row>
    <row r="17" spans="1:17" ht="30" customHeight="1">
      <c r="A17" s="66">
        <v>11</v>
      </c>
      <c r="B17" s="267">
        <v>45473</v>
      </c>
      <c r="C17" s="169" t="s">
        <v>225</v>
      </c>
      <c r="D17" s="173" t="s">
        <v>226</v>
      </c>
      <c r="E17" s="72" t="s">
        <v>68</v>
      </c>
      <c r="F17" s="177" t="s">
        <v>126</v>
      </c>
      <c r="G17" s="180" t="s">
        <v>63</v>
      </c>
      <c r="H17" s="184">
        <v>150000</v>
      </c>
      <c r="I17" s="125"/>
      <c r="J17" s="126"/>
      <c r="K17" s="190"/>
      <c r="L17" s="126">
        <f t="shared" si="0"/>
        <v>0</v>
      </c>
      <c r="M17" s="126">
        <f t="shared" si="1"/>
        <v>0</v>
      </c>
      <c r="N17" s="194">
        <f t="shared" si="2"/>
        <v>-55648</v>
      </c>
      <c r="O17" s="144"/>
    </row>
    <row r="18" spans="1:17" ht="30" customHeight="1">
      <c r="A18" s="66">
        <v>12</v>
      </c>
      <c r="B18" s="267">
        <v>45488</v>
      </c>
      <c r="C18" s="169" t="s">
        <v>272</v>
      </c>
      <c r="D18" s="173" t="s">
        <v>227</v>
      </c>
      <c r="E18" s="72" t="s">
        <v>99</v>
      </c>
      <c r="F18" s="177" t="s">
        <v>174</v>
      </c>
      <c r="G18" s="180" t="s">
        <v>60</v>
      </c>
      <c r="H18" s="184"/>
      <c r="I18" s="125">
        <v>100000</v>
      </c>
      <c r="J18" s="126">
        <v>100000</v>
      </c>
      <c r="K18" s="190">
        <v>100000</v>
      </c>
      <c r="L18" s="126">
        <f t="shared" si="0"/>
        <v>0</v>
      </c>
      <c r="M18" s="126">
        <f t="shared" si="1"/>
        <v>0</v>
      </c>
      <c r="N18" s="194">
        <f t="shared" si="2"/>
        <v>-155648</v>
      </c>
      <c r="O18" s="144"/>
    </row>
    <row r="19" spans="1:17" ht="30" customHeight="1">
      <c r="A19" s="66">
        <v>13</v>
      </c>
      <c r="B19" s="267">
        <v>45488</v>
      </c>
      <c r="C19" s="169" t="s">
        <v>228</v>
      </c>
      <c r="D19" s="173" t="s">
        <v>229</v>
      </c>
      <c r="E19" s="72" t="s">
        <v>82</v>
      </c>
      <c r="F19" s="177" t="s">
        <v>144</v>
      </c>
      <c r="G19" s="180" t="s">
        <v>60</v>
      </c>
      <c r="H19" s="184"/>
      <c r="I19" s="125">
        <v>300000</v>
      </c>
      <c r="J19" s="126">
        <v>300000</v>
      </c>
      <c r="K19" s="190">
        <v>300000</v>
      </c>
      <c r="L19" s="126">
        <f t="shared" si="0"/>
        <v>0</v>
      </c>
      <c r="M19" s="126">
        <f t="shared" si="1"/>
        <v>0</v>
      </c>
      <c r="N19" s="194">
        <f t="shared" si="2"/>
        <v>-455648</v>
      </c>
      <c r="O19" s="144"/>
    </row>
    <row r="20" spans="1:17" ht="30" customHeight="1">
      <c r="A20" s="66">
        <v>14</v>
      </c>
      <c r="B20" s="112"/>
      <c r="C20" s="169"/>
      <c r="D20" s="173" t="s">
        <v>265</v>
      </c>
      <c r="E20" s="72" t="s">
        <v>86</v>
      </c>
      <c r="F20" s="177" t="s">
        <v>124</v>
      </c>
      <c r="G20" s="180"/>
      <c r="H20" s="184"/>
      <c r="I20" s="125"/>
      <c r="J20" s="126"/>
      <c r="K20" s="190"/>
      <c r="L20" s="126">
        <f t="shared" si="0"/>
        <v>0</v>
      </c>
      <c r="M20" s="126">
        <f t="shared" si="1"/>
        <v>0</v>
      </c>
      <c r="N20" s="194">
        <f t="shared" si="2"/>
        <v>-455648</v>
      </c>
      <c r="O20" s="144"/>
    </row>
    <row r="21" spans="1:17" ht="30" customHeight="1">
      <c r="A21" s="66">
        <v>15</v>
      </c>
      <c r="B21" s="112"/>
      <c r="C21" s="169" t="s">
        <v>282</v>
      </c>
      <c r="D21" s="173" t="s">
        <v>283</v>
      </c>
      <c r="E21" s="72" t="s">
        <v>118</v>
      </c>
      <c r="F21" s="177" t="s">
        <v>120</v>
      </c>
      <c r="G21" s="181" t="s">
        <v>69</v>
      </c>
      <c r="H21" s="184">
        <v>274000</v>
      </c>
      <c r="I21" s="125"/>
      <c r="J21" s="126"/>
      <c r="K21" s="190"/>
      <c r="L21" s="126">
        <f t="shared" si="0"/>
        <v>0</v>
      </c>
      <c r="M21" s="126">
        <f t="shared" si="1"/>
        <v>0</v>
      </c>
      <c r="N21" s="194">
        <f t="shared" si="2"/>
        <v>-181648</v>
      </c>
      <c r="O21" s="144"/>
    </row>
    <row r="22" spans="1:17" ht="30" customHeight="1">
      <c r="A22" s="66"/>
      <c r="B22" s="70"/>
      <c r="C22" s="169"/>
      <c r="D22" s="173"/>
      <c r="E22" s="72"/>
      <c r="F22" s="177"/>
      <c r="G22" s="181"/>
      <c r="H22" s="184"/>
      <c r="I22" s="125"/>
      <c r="J22" s="126"/>
      <c r="K22" s="190"/>
      <c r="L22" s="126">
        <f t="shared" si="0"/>
        <v>0</v>
      </c>
      <c r="M22" s="126">
        <f t="shared" si="1"/>
        <v>0</v>
      </c>
      <c r="N22" s="194">
        <f t="shared" si="2"/>
        <v>-181648</v>
      </c>
      <c r="O22" s="144"/>
    </row>
    <row r="23" spans="1:17" ht="30" customHeight="1">
      <c r="A23" s="66"/>
      <c r="B23" s="70"/>
      <c r="C23" s="169"/>
      <c r="D23" s="173"/>
      <c r="E23" s="72"/>
      <c r="F23" s="177"/>
      <c r="G23" s="181"/>
      <c r="H23" s="184"/>
      <c r="I23" s="125"/>
      <c r="J23" s="126"/>
      <c r="K23" s="190"/>
      <c r="L23" s="126">
        <f t="shared" si="0"/>
        <v>0</v>
      </c>
      <c r="M23" s="126">
        <f t="shared" si="1"/>
        <v>0</v>
      </c>
      <c r="N23" s="194">
        <f t="shared" si="2"/>
        <v>-181648</v>
      </c>
      <c r="O23" s="144"/>
    </row>
    <row r="24" spans="1:17" ht="30" customHeight="1">
      <c r="A24" s="66"/>
      <c r="B24" s="70"/>
      <c r="C24" s="169"/>
      <c r="D24" s="173"/>
      <c r="E24" s="72"/>
      <c r="F24" s="177"/>
      <c r="G24" s="181"/>
      <c r="H24" s="184"/>
      <c r="I24" s="125"/>
      <c r="J24" s="126"/>
      <c r="K24" s="190"/>
      <c r="L24" s="126">
        <f t="shared" si="0"/>
        <v>0</v>
      </c>
      <c r="M24" s="126">
        <f t="shared" si="1"/>
        <v>0</v>
      </c>
      <c r="N24" s="194">
        <f t="shared" si="2"/>
        <v>-181648</v>
      </c>
      <c r="O24" s="144"/>
      <c r="Q24" s="265"/>
    </row>
    <row r="25" spans="1:17" ht="30" customHeight="1">
      <c r="A25" s="66"/>
      <c r="B25" s="70"/>
      <c r="C25" s="169"/>
      <c r="D25" s="173"/>
      <c r="E25" s="72"/>
      <c r="F25" s="177"/>
      <c r="G25" s="181"/>
      <c r="H25" s="184"/>
      <c r="I25" s="125"/>
      <c r="J25" s="126"/>
      <c r="K25" s="190"/>
      <c r="L25" s="126">
        <f t="shared" si="0"/>
        <v>0</v>
      </c>
      <c r="M25" s="126">
        <f t="shared" si="1"/>
        <v>0</v>
      </c>
      <c r="N25" s="194">
        <f t="shared" si="2"/>
        <v>-181648</v>
      </c>
      <c r="O25" s="145"/>
    </row>
    <row r="26" spans="1:17" ht="30" customHeight="1">
      <c r="A26" s="66"/>
      <c r="B26" s="70"/>
      <c r="C26" s="169"/>
      <c r="D26" s="173"/>
      <c r="E26" s="72"/>
      <c r="F26" s="177"/>
      <c r="G26" s="181"/>
      <c r="H26" s="184"/>
      <c r="I26" s="125"/>
      <c r="J26" s="126"/>
      <c r="K26" s="190"/>
      <c r="L26" s="126">
        <f t="shared" si="0"/>
        <v>0</v>
      </c>
      <c r="M26" s="126">
        <f t="shared" si="1"/>
        <v>0</v>
      </c>
      <c r="N26" s="194">
        <f t="shared" si="2"/>
        <v>-181648</v>
      </c>
      <c r="O26" s="144"/>
    </row>
    <row r="27" spans="1:17" ht="30" customHeight="1">
      <c r="A27" s="66"/>
      <c r="B27" s="71"/>
      <c r="C27" s="170"/>
      <c r="D27" s="174"/>
      <c r="E27" s="72"/>
      <c r="F27" s="177"/>
      <c r="G27" s="181"/>
      <c r="H27" s="185"/>
      <c r="I27" s="128"/>
      <c r="J27" s="129"/>
      <c r="K27" s="191"/>
      <c r="L27" s="126">
        <f t="shared" si="0"/>
        <v>0</v>
      </c>
      <c r="M27" s="126">
        <f t="shared" si="1"/>
        <v>0</v>
      </c>
      <c r="N27" s="194">
        <f t="shared" si="2"/>
        <v>-181648</v>
      </c>
      <c r="O27" s="144"/>
    </row>
    <row r="28" spans="1:17" ht="30" customHeight="1">
      <c r="A28" s="66"/>
      <c r="B28" s="70"/>
      <c r="C28" s="169"/>
      <c r="D28" s="173"/>
      <c r="E28" s="72"/>
      <c r="F28" s="177"/>
      <c r="G28" s="181"/>
      <c r="H28" s="184"/>
      <c r="I28" s="125"/>
      <c r="J28" s="126"/>
      <c r="K28" s="190"/>
      <c r="L28" s="126">
        <f t="shared" si="0"/>
        <v>0</v>
      </c>
      <c r="M28" s="126">
        <f t="shared" si="1"/>
        <v>0</v>
      </c>
      <c r="N28" s="194">
        <f t="shared" si="2"/>
        <v>-181648</v>
      </c>
      <c r="O28" s="144"/>
    </row>
    <row r="29" spans="1:17" ht="30" customHeight="1">
      <c r="A29" s="66"/>
      <c r="B29" s="70"/>
      <c r="C29" s="169"/>
      <c r="D29" s="173"/>
      <c r="E29" s="72"/>
      <c r="F29" s="177"/>
      <c r="G29" s="181"/>
      <c r="H29" s="184"/>
      <c r="I29" s="125"/>
      <c r="J29" s="126"/>
      <c r="K29" s="190"/>
      <c r="L29" s="126">
        <f t="shared" si="0"/>
        <v>0</v>
      </c>
      <c r="M29" s="126">
        <f t="shared" si="1"/>
        <v>0</v>
      </c>
      <c r="N29" s="194">
        <f t="shared" si="2"/>
        <v>-181648</v>
      </c>
      <c r="O29" s="144"/>
    </row>
    <row r="30" spans="1:17" ht="30" customHeight="1">
      <c r="A30" s="66"/>
      <c r="B30" s="70"/>
      <c r="C30" s="169"/>
      <c r="D30" s="173"/>
      <c r="E30" s="72"/>
      <c r="F30" s="177"/>
      <c r="G30" s="181"/>
      <c r="H30" s="184"/>
      <c r="I30" s="125"/>
      <c r="J30" s="126"/>
      <c r="K30" s="190"/>
      <c r="L30" s="126">
        <f t="shared" si="0"/>
        <v>0</v>
      </c>
      <c r="M30" s="126">
        <f t="shared" si="1"/>
        <v>0</v>
      </c>
      <c r="N30" s="194">
        <f t="shared" si="2"/>
        <v>-181648</v>
      </c>
      <c r="O30" s="144"/>
    </row>
    <row r="31" spans="1:17" ht="30" customHeight="1">
      <c r="A31" s="66"/>
      <c r="B31" s="70"/>
      <c r="C31" s="169"/>
      <c r="D31" s="173"/>
      <c r="E31" s="72"/>
      <c r="F31" s="177"/>
      <c r="G31" s="181"/>
      <c r="H31" s="184"/>
      <c r="I31" s="125"/>
      <c r="J31" s="126"/>
      <c r="K31" s="190"/>
      <c r="L31" s="126">
        <f t="shared" si="0"/>
        <v>0</v>
      </c>
      <c r="M31" s="126">
        <f t="shared" si="1"/>
        <v>0</v>
      </c>
      <c r="N31" s="194">
        <f t="shared" si="2"/>
        <v>-181648</v>
      </c>
      <c r="O31" s="144"/>
    </row>
    <row r="32" spans="1:17" ht="30" customHeight="1">
      <c r="A32" s="66"/>
      <c r="B32" s="70"/>
      <c r="C32" s="169"/>
      <c r="D32" s="173"/>
      <c r="E32" s="72"/>
      <c r="F32" s="177"/>
      <c r="G32" s="181"/>
      <c r="H32" s="184"/>
      <c r="I32" s="125"/>
      <c r="J32" s="126"/>
      <c r="K32" s="190"/>
      <c r="L32" s="126">
        <f t="shared" si="0"/>
        <v>0</v>
      </c>
      <c r="M32" s="126">
        <f t="shared" si="1"/>
        <v>0</v>
      </c>
      <c r="N32" s="194">
        <f t="shared" si="2"/>
        <v>-181648</v>
      </c>
      <c r="O32" s="144"/>
    </row>
    <row r="33" spans="1:15" ht="30" customHeight="1">
      <c r="A33" s="66"/>
      <c r="B33" s="70"/>
      <c r="C33" s="169"/>
      <c r="D33" s="173"/>
      <c r="E33" s="72"/>
      <c r="F33" s="177"/>
      <c r="G33" s="181"/>
      <c r="H33" s="184"/>
      <c r="I33" s="125"/>
      <c r="J33" s="126"/>
      <c r="K33" s="190"/>
      <c r="L33" s="126">
        <f t="shared" si="0"/>
        <v>0</v>
      </c>
      <c r="M33" s="126">
        <f t="shared" si="1"/>
        <v>0</v>
      </c>
      <c r="N33" s="194">
        <f t="shared" si="2"/>
        <v>-181648</v>
      </c>
      <c r="O33" s="144"/>
    </row>
    <row r="34" spans="1:15" ht="30" customHeight="1">
      <c r="A34" s="66"/>
      <c r="B34" s="70"/>
      <c r="C34" s="169"/>
      <c r="D34" s="173"/>
      <c r="E34" s="72"/>
      <c r="F34" s="177"/>
      <c r="G34" s="181"/>
      <c r="H34" s="184"/>
      <c r="I34" s="125"/>
      <c r="J34" s="126"/>
      <c r="K34" s="190"/>
      <c r="L34" s="126">
        <f t="shared" si="0"/>
        <v>0</v>
      </c>
      <c r="M34" s="126">
        <f t="shared" si="1"/>
        <v>0</v>
      </c>
      <c r="N34" s="194">
        <f t="shared" si="2"/>
        <v>-181648</v>
      </c>
      <c r="O34" s="144"/>
    </row>
    <row r="35" spans="1:15" ht="30" customHeight="1">
      <c r="A35" s="66"/>
      <c r="B35" s="70"/>
      <c r="C35" s="169"/>
      <c r="D35" s="173"/>
      <c r="E35" s="72"/>
      <c r="F35" s="177"/>
      <c r="G35" s="181"/>
      <c r="H35" s="184"/>
      <c r="I35" s="125"/>
      <c r="J35" s="126"/>
      <c r="K35" s="190"/>
      <c r="L35" s="126">
        <f t="shared" si="0"/>
        <v>0</v>
      </c>
      <c r="M35" s="126">
        <f t="shared" si="1"/>
        <v>0</v>
      </c>
      <c r="N35" s="194">
        <f t="shared" si="2"/>
        <v>-181648</v>
      </c>
      <c r="O35" s="144"/>
    </row>
    <row r="36" spans="1:15" ht="30" customHeight="1">
      <c r="A36" s="66"/>
      <c r="B36" s="70"/>
      <c r="C36" s="169"/>
      <c r="D36" s="173"/>
      <c r="E36" s="72"/>
      <c r="F36" s="177"/>
      <c r="G36" s="181"/>
      <c r="H36" s="184"/>
      <c r="I36" s="125"/>
      <c r="J36" s="126"/>
      <c r="K36" s="190"/>
      <c r="L36" s="126">
        <f t="shared" si="0"/>
        <v>0</v>
      </c>
      <c r="M36" s="126">
        <f t="shared" si="1"/>
        <v>0</v>
      </c>
      <c r="N36" s="194">
        <f t="shared" si="2"/>
        <v>-181648</v>
      </c>
      <c r="O36" s="144"/>
    </row>
    <row r="37" spans="1:15" ht="30" customHeight="1">
      <c r="A37" s="66"/>
      <c r="B37" s="70"/>
      <c r="C37" s="169"/>
      <c r="D37" s="173"/>
      <c r="E37" s="72"/>
      <c r="F37" s="177"/>
      <c r="G37" s="181"/>
      <c r="H37" s="184"/>
      <c r="I37" s="125"/>
      <c r="J37" s="126"/>
      <c r="K37" s="190"/>
      <c r="L37" s="126">
        <f t="shared" si="0"/>
        <v>0</v>
      </c>
      <c r="M37" s="126">
        <f t="shared" si="1"/>
        <v>0</v>
      </c>
      <c r="N37" s="194">
        <f t="shared" si="2"/>
        <v>-181648</v>
      </c>
      <c r="O37" s="144"/>
    </row>
    <row r="38" spans="1:15" ht="30" customHeight="1">
      <c r="A38" s="66"/>
      <c r="B38" s="70"/>
      <c r="C38" s="169"/>
      <c r="D38" s="173"/>
      <c r="E38" s="72"/>
      <c r="F38" s="177"/>
      <c r="G38" s="181"/>
      <c r="H38" s="184"/>
      <c r="I38" s="125"/>
      <c r="J38" s="126"/>
      <c r="K38" s="190"/>
      <c r="L38" s="126">
        <f t="shared" si="0"/>
        <v>0</v>
      </c>
      <c r="M38" s="126">
        <f t="shared" si="1"/>
        <v>0</v>
      </c>
      <c r="N38" s="194">
        <f t="shared" si="2"/>
        <v>-181648</v>
      </c>
      <c r="O38" s="144"/>
    </row>
    <row r="39" spans="1:15" ht="30" customHeight="1">
      <c r="A39" s="66"/>
      <c r="B39" s="70"/>
      <c r="C39" s="169"/>
      <c r="D39" s="173"/>
      <c r="E39" s="72"/>
      <c r="F39" s="177"/>
      <c r="G39" s="181"/>
      <c r="H39" s="184"/>
      <c r="I39" s="125"/>
      <c r="J39" s="126"/>
      <c r="K39" s="190"/>
      <c r="L39" s="126">
        <f t="shared" si="0"/>
        <v>0</v>
      </c>
      <c r="M39" s="126">
        <f t="shared" si="1"/>
        <v>0</v>
      </c>
      <c r="N39" s="194">
        <f t="shared" si="2"/>
        <v>-181648</v>
      </c>
      <c r="O39" s="144"/>
    </row>
    <row r="40" spans="1:15" ht="30" customHeight="1">
      <c r="A40" s="66"/>
      <c r="B40" s="70"/>
      <c r="C40" s="169"/>
      <c r="D40" s="173"/>
      <c r="E40" s="72"/>
      <c r="F40" s="177"/>
      <c r="G40" s="181"/>
      <c r="H40" s="184"/>
      <c r="I40" s="125"/>
      <c r="J40" s="126"/>
      <c r="K40" s="190"/>
      <c r="L40" s="126">
        <f t="shared" si="0"/>
        <v>0</v>
      </c>
      <c r="M40" s="126">
        <f t="shared" si="1"/>
        <v>0</v>
      </c>
      <c r="N40" s="194">
        <f t="shared" si="2"/>
        <v>-181648</v>
      </c>
      <c r="O40" s="144"/>
    </row>
    <row r="41" spans="1:15" ht="30" customHeight="1">
      <c r="A41" s="151"/>
      <c r="B41" s="152"/>
      <c r="C41" s="171"/>
      <c r="D41" s="175"/>
      <c r="E41" s="153"/>
      <c r="F41" s="176"/>
      <c r="G41" s="182"/>
      <c r="H41" s="155">
        <f t="shared" ref="H41:M41" si="3">SUBTOTAL(9,H7:H40)</f>
        <v>874000</v>
      </c>
      <c r="I41" s="155">
        <f t="shared" si="3"/>
        <v>1055648</v>
      </c>
      <c r="J41" s="155">
        <f t="shared" si="3"/>
        <v>905324</v>
      </c>
      <c r="K41" s="192">
        <f t="shared" si="3"/>
        <v>905324</v>
      </c>
      <c r="L41" s="155">
        <f t="shared" si="3"/>
        <v>0</v>
      </c>
      <c r="M41" s="155">
        <f t="shared" si="3"/>
        <v>150324</v>
      </c>
      <c r="N41" s="155"/>
      <c r="O41" s="154"/>
    </row>
  </sheetData>
  <sheetProtection algorithmName="SHA-512" hashValue="UI3umV8iNcfnKDcgxCjkDktDeI8CGdKzO30pCWhNlsWQxAEENLQ0O2HU2tT267gE/21h5JBDvq6LIkq4gpJXeA==" saltValue="rLEx0ePOqf3ojBpNfO2SZQ==" spinCount="100000" sheet="1" formatRows="0" insertRows="0" deleteRows="0"/>
  <autoFilter ref="B6:M41" xr:uid="{00000000-0009-0000-0000-000001000000}"/>
  <mergeCells count="15">
    <mergeCell ref="H4:H5"/>
    <mergeCell ref="I4:I5"/>
    <mergeCell ref="N4:N5"/>
    <mergeCell ref="A4:A5"/>
    <mergeCell ref="B4:B5"/>
    <mergeCell ref="C4:C5"/>
    <mergeCell ref="D4:D5"/>
    <mergeCell ref="E4:F5"/>
    <mergeCell ref="G4:G5"/>
    <mergeCell ref="J1:K1"/>
    <mergeCell ref="L1:N1"/>
    <mergeCell ref="C2:D2"/>
    <mergeCell ref="F2:I2"/>
    <mergeCell ref="J2:K2"/>
    <mergeCell ref="L2:N2"/>
  </mergeCells>
  <phoneticPr fontId="1"/>
  <dataValidations count="6">
    <dataValidation type="list" allowBlank="1" showInputMessage="1" showErrorMessage="1" sqref="F40:F41 F7:F21" xr:uid="{00000000-0002-0000-0100-000000000000}">
      <formula1>INDIRECT($E7)</formula1>
    </dataValidation>
    <dataValidation type="list" allowBlank="1" showInputMessage="1" showErrorMessage="1" sqref="C2:D2" xr:uid="{00000000-0002-0000-0100-000004000000}">
      <formula1>助成区分</formula1>
    </dataValidation>
    <dataValidation type="list" allowBlank="1" showInputMessage="1" showErrorMessage="1" sqref="F2:I2" xr:uid="{00000000-0002-0000-0100-000005000000}">
      <formula1>INDIRECT(C2)</formula1>
    </dataValidation>
    <dataValidation type="list" allowBlank="1" showInputMessage="1" showErrorMessage="1" sqref="G7:G40" xr:uid="{00000000-0002-0000-0100-000001000000}">
      <formula1>種別</formula1>
    </dataValidation>
    <dataValidation type="list" allowBlank="1" showInputMessage="1" showErrorMessage="1" sqref="E7:E40" xr:uid="{00000000-0002-0000-0100-000002000000}">
      <formula1>経理区分</formula1>
    </dataValidation>
    <dataValidation type="custom" allowBlank="1" showInputMessage="1" showErrorMessage="1" sqref="L7:N40" xr:uid="{00000000-0002-0000-0100-000003000000}">
      <formula1>""</formula1>
    </dataValidation>
  </dataValidations>
  <printOptions horizontalCentered="1"/>
  <pageMargins left="0.39370078740157483" right="0.39370078740157483" top="0.78740157480314965" bottom="0.39370078740157483" header="0.51181102362204722" footer="0.19685039370078741"/>
  <pageSetup paperSize="9" scale="94" fitToHeight="0" orientation="landscape" cellComments="asDisplayed" r:id="rId1"/>
  <headerFooter>
    <oddHeader>&amp;C&amp;"ＭＳ ゴシック,太字"&amp;16&amp;K000000スポーツ振興くじ助成事業収支簿</oddHeader>
    <oddFooter>&amp;C&amp;P</oddFooter>
  </headerFooter>
  <rowBreaks count="1" manualBreakCount="1">
    <brk id="20" max="14"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77"/>
  <sheetViews>
    <sheetView view="pageBreakPreview" zoomScaleNormal="100" zoomScaleSheetLayoutView="100" workbookViewId="0">
      <selection activeCell="C5" sqref="C5:F5"/>
    </sheetView>
  </sheetViews>
  <sheetFormatPr defaultColWidth="9" defaultRowHeight="11.25"/>
  <cols>
    <col min="1" max="1" width="0.875" style="16" customWidth="1"/>
    <col min="2" max="2" width="17.5" style="16" bestFit="1" customWidth="1"/>
    <col min="3" max="5" width="10.125" style="16" customWidth="1"/>
    <col min="6" max="9" width="11" style="16" customWidth="1"/>
    <col min="10" max="10" width="0.875" style="16" customWidth="1"/>
    <col min="11" max="11" width="10.5" style="16" customWidth="1"/>
    <col min="12" max="12" width="14.5" style="16" customWidth="1"/>
    <col min="13" max="16384" width="9" style="16"/>
  </cols>
  <sheetData>
    <row r="1" spans="1:12" ht="18.75" customHeight="1">
      <c r="A1" s="73"/>
      <c r="B1" s="367" t="s">
        <v>324</v>
      </c>
      <c r="C1" s="367"/>
      <c r="D1" s="367"/>
      <c r="E1" s="367"/>
      <c r="F1" s="367"/>
      <c r="G1" s="367"/>
      <c r="H1" s="367"/>
      <c r="I1" s="367"/>
      <c r="J1" s="73"/>
    </row>
    <row r="2" spans="1:12" ht="18" customHeight="1">
      <c r="A2" s="74"/>
      <c r="B2" s="75"/>
      <c r="C2" s="75"/>
      <c r="D2" s="75"/>
      <c r="E2" s="75"/>
      <c r="F2" s="76"/>
      <c r="G2" s="76"/>
      <c r="H2" s="76"/>
      <c r="I2" s="76"/>
      <c r="J2" s="73"/>
    </row>
    <row r="3" spans="1:12" ht="20.25" customHeight="1">
      <c r="A3" s="74"/>
      <c r="B3" s="77" t="s">
        <v>0</v>
      </c>
      <c r="C3" s="342" t="str">
        <f>IF(収支簿_助成事業者用!L1="","",収支簿_助成事業者用!L1)</f>
        <v/>
      </c>
      <c r="D3" s="343"/>
      <c r="E3" s="343"/>
      <c r="F3" s="344"/>
      <c r="G3" s="78"/>
      <c r="H3" s="78"/>
      <c r="I3" s="76"/>
      <c r="J3" s="73"/>
    </row>
    <row r="4" spans="1:12" ht="20.25" customHeight="1">
      <c r="A4" s="341"/>
      <c r="B4" s="77" t="s">
        <v>55</v>
      </c>
      <c r="C4" s="342" t="str">
        <f>IF(収支簿_助成事業者用!F2="","",収支簿_助成事業者用!F2)</f>
        <v/>
      </c>
      <c r="D4" s="343"/>
      <c r="E4" s="343"/>
      <c r="F4" s="344"/>
      <c r="G4" s="78"/>
      <c r="H4" s="78"/>
      <c r="I4" s="75"/>
      <c r="J4" s="73"/>
    </row>
    <row r="5" spans="1:12" ht="20.25" customHeight="1">
      <c r="A5" s="341"/>
      <c r="B5" s="77" t="s">
        <v>241</v>
      </c>
      <c r="C5" s="345" t="str">
        <f>IF(収支簿_助成事業者用!L2="","",収支簿_助成事業者用!L2)</f>
        <v/>
      </c>
      <c r="D5" s="345"/>
      <c r="E5" s="345"/>
      <c r="F5" s="345"/>
      <c r="G5" s="78"/>
      <c r="H5" s="78"/>
      <c r="I5" s="75"/>
      <c r="J5" s="73"/>
    </row>
    <row r="6" spans="1:12" ht="18" customHeight="1">
      <c r="A6" s="341"/>
      <c r="B6" s="79"/>
      <c r="C6" s="75"/>
      <c r="D6" s="75"/>
      <c r="E6" s="75"/>
      <c r="F6" s="76"/>
      <c r="G6" s="76"/>
      <c r="H6" s="76"/>
      <c r="I6" s="76"/>
      <c r="J6" s="73"/>
    </row>
    <row r="7" spans="1:12" ht="18.95" customHeight="1" thickBot="1">
      <c r="A7" s="341"/>
      <c r="B7" s="80" t="s">
        <v>245</v>
      </c>
      <c r="C7" s="75"/>
      <c r="D7" s="75"/>
      <c r="E7" s="81" t="s">
        <v>250</v>
      </c>
      <c r="F7" s="76"/>
      <c r="G7" s="76"/>
      <c r="H7" s="76"/>
      <c r="I7" s="81" t="s">
        <v>250</v>
      </c>
      <c r="J7" s="73"/>
    </row>
    <row r="8" spans="1:12" ht="24.75" customHeight="1">
      <c r="A8" s="341"/>
      <c r="B8" s="346" t="s">
        <v>3</v>
      </c>
      <c r="C8" s="348" t="s">
        <v>22</v>
      </c>
      <c r="D8" s="352" t="s">
        <v>199</v>
      </c>
      <c r="E8" s="376" t="s">
        <v>244</v>
      </c>
      <c r="F8" s="82"/>
      <c r="G8" s="368" t="s">
        <v>252</v>
      </c>
      <c r="H8" s="369"/>
      <c r="I8" s="370"/>
      <c r="J8" s="73"/>
    </row>
    <row r="9" spans="1:12">
      <c r="A9" s="341"/>
      <c r="B9" s="347"/>
      <c r="C9" s="349"/>
      <c r="D9" s="353"/>
      <c r="E9" s="377"/>
      <c r="F9" s="82"/>
      <c r="G9" s="371"/>
      <c r="H9" s="372"/>
      <c r="I9" s="373"/>
      <c r="J9" s="73"/>
    </row>
    <row r="10" spans="1:12" ht="23.45" customHeight="1">
      <c r="A10" s="341"/>
      <c r="B10" s="83" t="s">
        <v>201</v>
      </c>
      <c r="C10" s="84"/>
      <c r="D10" s="85">
        <f>E10-C10</f>
        <v>0</v>
      </c>
      <c r="E10" s="156">
        <f>SUMIF(収支簿_助成事業者用!$E$7:$E$3093,$B10,収支簿_助成事業者用!$H$7:$H$3093)</f>
        <v>0</v>
      </c>
      <c r="F10" s="86"/>
      <c r="G10" s="87" t="s">
        <v>253</v>
      </c>
      <c r="H10" s="374"/>
      <c r="I10" s="375"/>
      <c r="J10" s="73"/>
      <c r="K10" s="16" t="e">
        <f>G38*VLOOKUP($C$4, 【削除禁止】収支簿データ!$C$2:$D$53, 2,0)</f>
        <v>#N/A</v>
      </c>
      <c r="L10" s="16" t="s">
        <v>239</v>
      </c>
    </row>
    <row r="11" spans="1:12" ht="23.45" customHeight="1">
      <c r="A11" s="341"/>
      <c r="B11" s="83" t="s">
        <v>202</v>
      </c>
      <c r="C11" s="84"/>
      <c r="D11" s="85">
        <f t="shared" ref="D11:D16" si="0">E11-C11</f>
        <v>0</v>
      </c>
      <c r="E11" s="102">
        <f>SUMIF(収支簿_助成事業者用!$E$7:$E$3094,$B11,収支簿_助成事業者用!$H$7:$H$3094)</f>
        <v>0</v>
      </c>
      <c r="F11" s="82"/>
      <c r="G11" s="87" t="s">
        <v>254</v>
      </c>
      <c r="H11" s="356">
        <f>SUMIF(収支簿_助成事業者用!$F$7:$F$3094,【削除禁止】収支簿データ!$B56,収支簿_助成事業者用!$H$7:$H$3094)</f>
        <v>0</v>
      </c>
      <c r="I11" s="357"/>
      <c r="J11" s="73"/>
    </row>
    <row r="12" spans="1:12" ht="23.45" customHeight="1" thickBot="1">
      <c r="A12" s="341"/>
      <c r="B12" s="83" t="s">
        <v>203</v>
      </c>
      <c r="C12" s="84"/>
      <c r="D12" s="85">
        <f t="shared" si="0"/>
        <v>0</v>
      </c>
      <c r="E12" s="102">
        <f>SUMIF(収支簿_助成事業者用!$E$7:$E$3094,$B12,収支簿_助成事業者用!$H$7:$H$3094)</f>
        <v>0</v>
      </c>
      <c r="F12" s="82"/>
      <c r="G12" s="88" t="s">
        <v>251</v>
      </c>
      <c r="H12" s="354">
        <f>E10-H11</f>
        <v>0</v>
      </c>
      <c r="I12" s="355"/>
      <c r="J12" s="73"/>
    </row>
    <row r="13" spans="1:12" ht="23.45" customHeight="1">
      <c r="A13" s="341"/>
      <c r="B13" s="83" t="s">
        <v>204</v>
      </c>
      <c r="C13" s="84"/>
      <c r="D13" s="85">
        <f t="shared" si="0"/>
        <v>0</v>
      </c>
      <c r="E13" s="102">
        <f>SUMIF(収支簿_助成事業者用!$E$7:$E$3094,$B13,収支簿_助成事業者用!$H$7:$H$3094)</f>
        <v>0</v>
      </c>
      <c r="F13" s="82"/>
      <c r="G13" s="89"/>
      <c r="H13" s="90"/>
      <c r="I13" s="91"/>
      <c r="J13" s="73"/>
    </row>
    <row r="14" spans="1:12" ht="23.45" customHeight="1">
      <c r="A14" s="341"/>
      <c r="B14" s="83" t="s">
        <v>233</v>
      </c>
      <c r="C14" s="84"/>
      <c r="D14" s="85">
        <f t="shared" si="0"/>
        <v>0</v>
      </c>
      <c r="E14" s="102">
        <f>SUMIF(収支簿_助成事業者用!$E$7:$E$3094,$B14,収支簿_助成事業者用!$H$7:$H$3094)</f>
        <v>0</v>
      </c>
      <c r="F14" s="82"/>
      <c r="G14" s="89"/>
      <c r="H14" s="90"/>
      <c r="I14" s="91"/>
      <c r="J14" s="73"/>
    </row>
    <row r="15" spans="1:12" ht="23.45" customHeight="1">
      <c r="A15" s="341"/>
      <c r="B15" s="83" t="s">
        <v>205</v>
      </c>
      <c r="C15" s="84"/>
      <c r="D15" s="85">
        <f t="shared" si="0"/>
        <v>0</v>
      </c>
      <c r="E15" s="102">
        <f>SUMIF(収支簿_助成事業者用!$E$7:$E$3094,$B15,収支簿_助成事業者用!$H$7:$H$3094)</f>
        <v>0</v>
      </c>
      <c r="F15" s="92"/>
      <c r="G15" s="93"/>
      <c r="H15" s="93"/>
      <c r="I15" s="93"/>
      <c r="J15" s="73"/>
    </row>
    <row r="16" spans="1:12" ht="23.45" customHeight="1">
      <c r="A16" s="341"/>
      <c r="B16" s="94" t="s">
        <v>21</v>
      </c>
      <c r="C16" s="95"/>
      <c r="D16" s="96">
        <f t="shared" si="0"/>
        <v>0</v>
      </c>
      <c r="E16" s="106">
        <f>E38-SUM(E10:E15)</f>
        <v>0</v>
      </c>
      <c r="F16" s="82"/>
      <c r="G16" s="89"/>
      <c r="H16" s="90"/>
      <c r="I16" s="91"/>
      <c r="J16" s="73"/>
    </row>
    <row r="17" spans="1:10" ht="23.45" customHeight="1" thickBot="1">
      <c r="A17" s="341"/>
      <c r="B17" s="97" t="s">
        <v>4</v>
      </c>
      <c r="C17" s="98">
        <f>SUM(C10:C16)</f>
        <v>0</v>
      </c>
      <c r="D17" s="99">
        <f>SUM(D10:D16)</f>
        <v>0</v>
      </c>
      <c r="E17" s="100">
        <f>SUM(E10:E16)</f>
        <v>0</v>
      </c>
      <c r="F17" s="82"/>
      <c r="G17" s="89"/>
      <c r="H17" s="90"/>
      <c r="I17" s="91"/>
      <c r="J17" s="73"/>
    </row>
    <row r="18" spans="1:10" ht="23.25" customHeight="1">
      <c r="A18" s="341"/>
      <c r="B18" s="79"/>
      <c r="C18" s="75"/>
      <c r="D18" s="75"/>
      <c r="E18" s="75"/>
      <c r="F18" s="76"/>
      <c r="G18" s="76"/>
      <c r="H18" s="76"/>
      <c r="I18" s="76"/>
      <c r="J18" s="73"/>
    </row>
    <row r="19" spans="1:10" ht="18.95" customHeight="1" thickBot="1">
      <c r="A19" s="341"/>
      <c r="B19" s="80" t="s">
        <v>246</v>
      </c>
      <c r="C19" s="75"/>
      <c r="D19" s="75"/>
      <c r="E19" s="75"/>
      <c r="F19" s="76"/>
      <c r="G19" s="76"/>
      <c r="H19" s="76"/>
      <c r="I19" s="101" t="s">
        <v>242</v>
      </c>
      <c r="J19" s="73"/>
    </row>
    <row r="20" spans="1:10" ht="18.95" customHeight="1">
      <c r="A20" s="341"/>
      <c r="B20" s="346" t="s">
        <v>3</v>
      </c>
      <c r="C20" s="359" t="s">
        <v>22</v>
      </c>
      <c r="D20" s="361" t="s">
        <v>200</v>
      </c>
      <c r="E20" s="363" t="s">
        <v>244</v>
      </c>
      <c r="F20" s="350" t="s">
        <v>6</v>
      </c>
      <c r="G20" s="351"/>
      <c r="H20" s="351"/>
      <c r="I20" s="365" t="s">
        <v>243</v>
      </c>
      <c r="J20" s="73"/>
    </row>
    <row r="21" spans="1:10" ht="24" customHeight="1">
      <c r="A21" s="341"/>
      <c r="B21" s="358"/>
      <c r="C21" s="360"/>
      <c r="D21" s="362"/>
      <c r="E21" s="364"/>
      <c r="F21" s="61" t="s">
        <v>255</v>
      </c>
      <c r="G21" s="62" t="s">
        <v>256</v>
      </c>
      <c r="H21" s="62" t="s">
        <v>257</v>
      </c>
      <c r="I21" s="366"/>
      <c r="J21" s="73"/>
    </row>
    <row r="22" spans="1:10" ht="23.45" customHeight="1">
      <c r="A22" s="341"/>
      <c r="B22" s="83" t="s">
        <v>7</v>
      </c>
      <c r="C22" s="84"/>
      <c r="D22" s="85">
        <f>E22-C22</f>
        <v>0</v>
      </c>
      <c r="E22" s="102">
        <f>SUMIF(収支簿_助成事業者用!$E$7:$E$3094,$B22,収支簿_助成事業者用!$I$7:$I$3094)</f>
        <v>0</v>
      </c>
      <c r="F22" s="103">
        <f>SUMIF(収支簿_助成事業者用!$E$7:$E$3094,$B22,収支簿_助成事業者用!$J$7:$J$3094)</f>
        <v>0</v>
      </c>
      <c r="G22" s="41">
        <f>SUMIF(収支簿_助成事業者用!$E$7:$E$3094,$B22,収支簿_助成事業者用!$K$7:$K$3094)</f>
        <v>0</v>
      </c>
      <c r="H22" s="104">
        <f>SUMIF(収支簿_助成事業者用!$E$7:$E$3094,$B22,収支簿_助成事業者用!$L$7:$L$3094)</f>
        <v>0</v>
      </c>
      <c r="I22" s="105">
        <f>SUMIF(収支簿_助成事業者用!$E$7:$E$3094,$B22,収支簿_助成事業者用!$M$7:$M$3094)</f>
        <v>0</v>
      </c>
      <c r="J22" s="73"/>
    </row>
    <row r="23" spans="1:10" ht="23.45" customHeight="1">
      <c r="A23" s="341"/>
      <c r="B23" s="83" t="s">
        <v>8</v>
      </c>
      <c r="C23" s="84"/>
      <c r="D23" s="85">
        <f t="shared" ref="D23:D37" si="1">E23-C23</f>
        <v>0</v>
      </c>
      <c r="E23" s="102">
        <f>SUMIF(収支簿_助成事業者用!$E$7:$E$3094,$B23,収支簿_助成事業者用!$I$7:$I$3094)</f>
        <v>0</v>
      </c>
      <c r="F23" s="103">
        <f>SUMIF(収支簿_助成事業者用!$E$7:$E$3094,$B23,収支簿_助成事業者用!$J$7:$J$3094)</f>
        <v>0</v>
      </c>
      <c r="G23" s="41">
        <f>SUMIF(収支簿_助成事業者用!$E$7:$E$3094,$B23,収支簿_助成事業者用!$K$7:$K$3094)</f>
        <v>0</v>
      </c>
      <c r="H23" s="104">
        <f>SUMIF(収支簿_助成事業者用!$E$7:$E$3094,$B23,収支簿_助成事業者用!$L$7:$L$3094)</f>
        <v>0</v>
      </c>
      <c r="I23" s="105">
        <f>SUMIF(収支簿_助成事業者用!$E$7:$E$3094,$B23,収支簿_助成事業者用!$M$7:$M$3094)</f>
        <v>0</v>
      </c>
      <c r="J23" s="73"/>
    </row>
    <row r="24" spans="1:10" ht="23.45" customHeight="1">
      <c r="A24" s="341"/>
      <c r="B24" s="83" t="s">
        <v>9</v>
      </c>
      <c r="C24" s="84"/>
      <c r="D24" s="85">
        <f t="shared" si="1"/>
        <v>0</v>
      </c>
      <c r="E24" s="102">
        <f>SUMIF(収支簿_助成事業者用!$E$7:$E$3094,$B24,収支簿_助成事業者用!$I$7:$I$3094)</f>
        <v>0</v>
      </c>
      <c r="F24" s="103">
        <f>SUMIF(収支簿_助成事業者用!$E$7:$E$3094,$B24,収支簿_助成事業者用!$J$7:$J$3094)</f>
        <v>0</v>
      </c>
      <c r="G24" s="41">
        <f>SUMIF(収支簿_助成事業者用!$E$7:$E$3094,$B24,収支簿_助成事業者用!$K$7:$K$3094)</f>
        <v>0</v>
      </c>
      <c r="H24" s="104">
        <f>SUMIF(収支簿_助成事業者用!$E$7:$E$3094,$B24,収支簿_助成事業者用!$L$7:$L$3094)</f>
        <v>0</v>
      </c>
      <c r="I24" s="105">
        <f>SUMIF(収支簿_助成事業者用!$E$7:$E$3094,$B24,収支簿_助成事業者用!$M$7:$M$3094)</f>
        <v>0</v>
      </c>
      <c r="J24" s="73"/>
    </row>
    <row r="25" spans="1:10" ht="23.45" customHeight="1">
      <c r="A25" s="341"/>
      <c r="B25" s="83" t="s">
        <v>10</v>
      </c>
      <c r="C25" s="84"/>
      <c r="D25" s="85">
        <f t="shared" si="1"/>
        <v>0</v>
      </c>
      <c r="E25" s="102">
        <f>SUMIF(収支簿_助成事業者用!$E$7:$E$3094,$B25,収支簿_助成事業者用!$I$7:$I$3094)</f>
        <v>0</v>
      </c>
      <c r="F25" s="103">
        <f>SUMIF(収支簿_助成事業者用!$E$7:$E$3094,$B25,収支簿_助成事業者用!$J$7:$J$3094)</f>
        <v>0</v>
      </c>
      <c r="G25" s="41">
        <f>SUMIF(収支簿_助成事業者用!$E$7:$E$3094,$B25,収支簿_助成事業者用!$K$7:$K$3094)</f>
        <v>0</v>
      </c>
      <c r="H25" s="104">
        <f>SUMIF(収支簿_助成事業者用!$E$7:$E$3094,$B25,収支簿_助成事業者用!$L$7:$L$3094)</f>
        <v>0</v>
      </c>
      <c r="I25" s="105">
        <f>SUMIF(収支簿_助成事業者用!$E$7:$E$3094,$B25,収支簿_助成事業者用!$M$7:$M$3094)</f>
        <v>0</v>
      </c>
      <c r="J25" s="73"/>
    </row>
    <row r="26" spans="1:10" ht="23.45" customHeight="1">
      <c r="A26" s="341"/>
      <c r="B26" s="83" t="s">
        <v>11</v>
      </c>
      <c r="C26" s="84"/>
      <c r="D26" s="85">
        <f t="shared" si="1"/>
        <v>0</v>
      </c>
      <c r="E26" s="102">
        <f>SUMIF(収支簿_助成事業者用!$E$7:$E$3094,$B26,収支簿_助成事業者用!$I$7:$I$3094)</f>
        <v>0</v>
      </c>
      <c r="F26" s="103">
        <f>SUMIF(収支簿_助成事業者用!$E$7:$E$3094,$B26,収支簿_助成事業者用!$J$7:$J$3094)</f>
        <v>0</v>
      </c>
      <c r="G26" s="41">
        <f>SUMIF(収支簿_助成事業者用!$E$7:$E$3094,$B26,収支簿_助成事業者用!$K$7:$K$3094)</f>
        <v>0</v>
      </c>
      <c r="H26" s="104">
        <f>SUMIF(収支簿_助成事業者用!$E$7:$E$3094,$B26,収支簿_助成事業者用!$L$7:$L$3094)</f>
        <v>0</v>
      </c>
      <c r="I26" s="105">
        <f>SUMIF(収支簿_助成事業者用!$E$7:$E$3094,$B26,収支簿_助成事業者用!$M$7:$M$3094)</f>
        <v>0</v>
      </c>
      <c r="J26" s="73"/>
    </row>
    <row r="27" spans="1:10" ht="23.45" customHeight="1">
      <c r="A27" s="341"/>
      <c r="B27" s="83" t="s">
        <v>12</v>
      </c>
      <c r="C27" s="84"/>
      <c r="D27" s="85">
        <f t="shared" si="1"/>
        <v>0</v>
      </c>
      <c r="E27" s="102">
        <f>SUMIF(収支簿_助成事業者用!$E$7:$E$3094,$B27,収支簿_助成事業者用!$I$7:$I$3094)</f>
        <v>0</v>
      </c>
      <c r="F27" s="103">
        <f>SUMIF(収支簿_助成事業者用!$E$7:$E$3094,$B27,収支簿_助成事業者用!$J$7:$J$3094)</f>
        <v>0</v>
      </c>
      <c r="G27" s="41">
        <f>SUMIF(収支簿_助成事業者用!$E$7:$E$3094,$B27,収支簿_助成事業者用!$K$7:$K$3094)</f>
        <v>0</v>
      </c>
      <c r="H27" s="104">
        <f>SUMIF(収支簿_助成事業者用!$E$7:$E$3094,$B27,収支簿_助成事業者用!$L$7:$L$3094)</f>
        <v>0</v>
      </c>
      <c r="I27" s="105">
        <f>SUMIF(収支簿_助成事業者用!$E$7:$E$3094,$B27,収支簿_助成事業者用!$M$7:$M$3094)</f>
        <v>0</v>
      </c>
      <c r="J27" s="73"/>
    </row>
    <row r="28" spans="1:10" ht="23.45" customHeight="1">
      <c r="A28" s="341"/>
      <c r="B28" s="83" t="s">
        <v>13</v>
      </c>
      <c r="C28" s="84"/>
      <c r="D28" s="85">
        <f t="shared" si="1"/>
        <v>0</v>
      </c>
      <c r="E28" s="102">
        <f>SUMIF(収支簿_助成事業者用!$E$7:$E$3094,$B28,収支簿_助成事業者用!$I$7:$I$3094)</f>
        <v>0</v>
      </c>
      <c r="F28" s="103">
        <f>SUMIF(収支簿_助成事業者用!$E$7:$E$3094,$B28,収支簿_助成事業者用!$J$7:$J$3094)</f>
        <v>0</v>
      </c>
      <c r="G28" s="41">
        <f>SUMIF(収支簿_助成事業者用!$E$7:$E$3094,$B28,収支簿_助成事業者用!$K$7:$K$3094)</f>
        <v>0</v>
      </c>
      <c r="H28" s="104">
        <f>SUMIF(収支簿_助成事業者用!$E$7:$E$3094,$B28,収支簿_助成事業者用!$L$7:$L$3094)</f>
        <v>0</v>
      </c>
      <c r="I28" s="105">
        <f>SUMIF(収支簿_助成事業者用!$E$7:$E$3094,$B28,収支簿_助成事業者用!$M$7:$M$3094)</f>
        <v>0</v>
      </c>
      <c r="J28" s="73"/>
    </row>
    <row r="29" spans="1:10" ht="23.45" customHeight="1">
      <c r="A29" s="341"/>
      <c r="B29" s="83" t="s">
        <v>14</v>
      </c>
      <c r="C29" s="84"/>
      <c r="D29" s="85">
        <f t="shared" si="1"/>
        <v>0</v>
      </c>
      <c r="E29" s="102">
        <f>SUMIF(収支簿_助成事業者用!$E$7:$E$3094,$B29,収支簿_助成事業者用!$I$7:$I$3094)</f>
        <v>0</v>
      </c>
      <c r="F29" s="103">
        <f>SUMIF(収支簿_助成事業者用!$E$7:$E$3094,$B29,収支簿_助成事業者用!$J$7:$J$3094)</f>
        <v>0</v>
      </c>
      <c r="G29" s="41">
        <f>SUMIF(収支簿_助成事業者用!$E$7:$E$3094,$B29,収支簿_助成事業者用!$K$7:$K$3094)</f>
        <v>0</v>
      </c>
      <c r="H29" s="104">
        <f>SUMIF(収支簿_助成事業者用!$E$7:$E$3094,$B29,収支簿_助成事業者用!$L$7:$L$3094)</f>
        <v>0</v>
      </c>
      <c r="I29" s="105">
        <f>SUMIF(収支簿_助成事業者用!$E$7:$E$3094,$B29,収支簿_助成事業者用!$M$7:$M$3094)</f>
        <v>0</v>
      </c>
      <c r="J29" s="73"/>
    </row>
    <row r="30" spans="1:10" ht="23.45" customHeight="1">
      <c r="A30" s="341"/>
      <c r="B30" s="83" t="s">
        <v>15</v>
      </c>
      <c r="C30" s="84"/>
      <c r="D30" s="85">
        <f t="shared" si="1"/>
        <v>0</v>
      </c>
      <c r="E30" s="102">
        <f>SUMIF(収支簿_助成事業者用!$E$7:$E$3094,$B30,収支簿_助成事業者用!$I$7:$I$3094)</f>
        <v>0</v>
      </c>
      <c r="F30" s="103">
        <f>SUMIF(収支簿_助成事業者用!$E$7:$E$3094,$B30,収支簿_助成事業者用!$J$7:$J$3094)</f>
        <v>0</v>
      </c>
      <c r="G30" s="41">
        <f>SUMIF(収支簿_助成事業者用!$E$7:$E$3094,$B30,収支簿_助成事業者用!$K$7:$K$3094)</f>
        <v>0</v>
      </c>
      <c r="H30" s="104">
        <f>SUMIF(収支簿_助成事業者用!$E$7:$E$3094,$B30,収支簿_助成事業者用!$L$7:$L$3094)</f>
        <v>0</v>
      </c>
      <c r="I30" s="105">
        <f>SUMIF(収支簿_助成事業者用!$E$7:$E$3094,$B30,収支簿_助成事業者用!$M$7:$M$3094)</f>
        <v>0</v>
      </c>
      <c r="J30" s="73"/>
    </row>
    <row r="31" spans="1:10" ht="23.45" customHeight="1">
      <c r="A31" s="341"/>
      <c r="B31" s="83" t="s">
        <v>16</v>
      </c>
      <c r="C31" s="84"/>
      <c r="D31" s="85">
        <f t="shared" si="1"/>
        <v>0</v>
      </c>
      <c r="E31" s="102">
        <f>SUMIF(収支簿_助成事業者用!$E$7:$E$3094,$B31,収支簿_助成事業者用!$I$7:$I$3094)</f>
        <v>0</v>
      </c>
      <c r="F31" s="103">
        <f>SUMIF(収支簿_助成事業者用!$E$7:$E$3094,$B31,収支簿_助成事業者用!$J$7:$J$3094)</f>
        <v>0</v>
      </c>
      <c r="G31" s="41">
        <f>SUMIF(収支簿_助成事業者用!$E$7:$E$3094,$B31,収支簿_助成事業者用!$K$7:$K$3094)</f>
        <v>0</v>
      </c>
      <c r="H31" s="104">
        <f>SUMIF(収支簿_助成事業者用!$E$7:$E$3094,$B31,収支簿_助成事業者用!$L$7:$L$3094)</f>
        <v>0</v>
      </c>
      <c r="I31" s="105">
        <f>SUMIF(収支簿_助成事業者用!$E$7:$E$3094,$B31,収支簿_助成事業者用!$M$7:$M$3094)</f>
        <v>0</v>
      </c>
      <c r="J31" s="73"/>
    </row>
    <row r="32" spans="1:10" ht="23.45" customHeight="1">
      <c r="A32" s="341"/>
      <c r="B32" s="83" t="s">
        <v>17</v>
      </c>
      <c r="C32" s="84"/>
      <c r="D32" s="85">
        <f t="shared" si="1"/>
        <v>0</v>
      </c>
      <c r="E32" s="102">
        <f>SUMIF(収支簿_助成事業者用!$E$7:$E$3094,$B32,収支簿_助成事業者用!$I$7:$I$3094)</f>
        <v>0</v>
      </c>
      <c r="F32" s="103">
        <f>SUMIF(収支簿_助成事業者用!$E$7:$E$3094,$B32,収支簿_助成事業者用!$J$7:$J$3094)</f>
        <v>0</v>
      </c>
      <c r="G32" s="41">
        <f>SUMIF(収支簿_助成事業者用!$E$7:$E$3094,$B32,収支簿_助成事業者用!$K$7:$K$3094)</f>
        <v>0</v>
      </c>
      <c r="H32" s="104">
        <f>SUMIF(収支簿_助成事業者用!$E$7:$E$3094,$B32,収支簿_助成事業者用!$L$7:$L$3094)</f>
        <v>0</v>
      </c>
      <c r="I32" s="105">
        <f>SUMIF(収支簿_助成事業者用!$E$7:$E$3094,$B32,収支簿_助成事業者用!$M$7:$M$3094)</f>
        <v>0</v>
      </c>
      <c r="J32" s="73"/>
    </row>
    <row r="33" spans="1:10" ht="23.45" customHeight="1">
      <c r="A33" s="341"/>
      <c r="B33" s="83" t="s">
        <v>18</v>
      </c>
      <c r="C33" s="84"/>
      <c r="D33" s="85">
        <f t="shared" si="1"/>
        <v>0</v>
      </c>
      <c r="E33" s="102">
        <f>SUMIF(収支簿_助成事業者用!$E$7:$E$3094,$B33,収支簿_助成事業者用!$I$7:$I$3094)</f>
        <v>0</v>
      </c>
      <c r="F33" s="103">
        <f>SUMIF(収支簿_助成事業者用!$E$7:$E$3094,$B33,収支簿_助成事業者用!$J$7:$J$3094)</f>
        <v>0</v>
      </c>
      <c r="G33" s="41">
        <f>SUMIF(収支簿_助成事業者用!$E$7:$E$3094,$B33,収支簿_助成事業者用!$K$7:$K$3094)</f>
        <v>0</v>
      </c>
      <c r="H33" s="104">
        <f>SUMIF(収支簿_助成事業者用!$E$7:$E$3094,$B33,収支簿_助成事業者用!$L$7:$L$3094)</f>
        <v>0</v>
      </c>
      <c r="I33" s="105">
        <f>SUMIF(収支簿_助成事業者用!$E$7:$E$3094,$B33,収支簿_助成事業者用!$M$7:$M$3094)</f>
        <v>0</v>
      </c>
      <c r="J33" s="73"/>
    </row>
    <row r="34" spans="1:10" ht="23.45" customHeight="1">
      <c r="A34" s="341"/>
      <c r="B34" s="83" t="s">
        <v>19</v>
      </c>
      <c r="C34" s="84"/>
      <c r="D34" s="85">
        <f t="shared" si="1"/>
        <v>0</v>
      </c>
      <c r="E34" s="102">
        <f>SUMIF(収支簿_助成事業者用!$E$7:$E$3094,$B34,収支簿_助成事業者用!$I$7:$I$3094)</f>
        <v>0</v>
      </c>
      <c r="F34" s="103">
        <f>SUMIF(収支簿_助成事業者用!$E$7:$E$3094,$B34,収支簿_助成事業者用!$J$7:$J$3094)</f>
        <v>0</v>
      </c>
      <c r="G34" s="41">
        <f>SUMIF(収支簿_助成事業者用!$E$7:$E$3094,$B34,収支簿_助成事業者用!$K$7:$K$3094)</f>
        <v>0</v>
      </c>
      <c r="H34" s="104">
        <f>SUMIF(収支簿_助成事業者用!$E$7:$E$3094,$B34,収支簿_助成事業者用!$L$7:$L$3094)</f>
        <v>0</v>
      </c>
      <c r="I34" s="105">
        <f>SUMIF(収支簿_助成事業者用!$E$7:$E$3094,$B34,収支簿_助成事業者用!$M$7:$M$3094)</f>
        <v>0</v>
      </c>
      <c r="J34" s="73"/>
    </row>
    <row r="35" spans="1:10" ht="23.45" customHeight="1">
      <c r="A35" s="341"/>
      <c r="B35" s="83" t="s">
        <v>20</v>
      </c>
      <c r="C35" s="84"/>
      <c r="D35" s="85">
        <f t="shared" si="1"/>
        <v>0</v>
      </c>
      <c r="E35" s="102">
        <f>SUMIF(収支簿_助成事業者用!$E$7:$E$3094,$B35,収支簿_助成事業者用!$I$7:$I$3094)</f>
        <v>0</v>
      </c>
      <c r="F35" s="103">
        <f>SUMIF(収支簿_助成事業者用!$E$7:$E$3094,$B35,収支簿_助成事業者用!$J$7:$J$3094)</f>
        <v>0</v>
      </c>
      <c r="G35" s="41">
        <f>SUMIF(収支簿_助成事業者用!$E$7:$E$3094,$B35,収支簿_助成事業者用!$K$7:$K$3094)</f>
        <v>0</v>
      </c>
      <c r="H35" s="104">
        <f>SUMIF(収支簿_助成事業者用!$E$7:$E$3094,$B35,収支簿_助成事業者用!$L$7:$L$3094)</f>
        <v>0</v>
      </c>
      <c r="I35" s="105">
        <f>SUMIF(収支簿_助成事業者用!$E$7:$E$3094,$B35,収支簿_助成事業者用!$M$7:$M$3094)</f>
        <v>0</v>
      </c>
      <c r="J35" s="73"/>
    </row>
    <row r="36" spans="1:10" ht="23.45" customHeight="1">
      <c r="A36" s="341"/>
      <c r="B36" s="83" t="s">
        <v>36</v>
      </c>
      <c r="C36" s="84"/>
      <c r="D36" s="85">
        <f t="shared" si="1"/>
        <v>0</v>
      </c>
      <c r="E36" s="102">
        <f>SUMIF(収支簿_助成事業者用!$E$7:$E$3094,$B36,収支簿_助成事業者用!$I$7:$I$3094)</f>
        <v>0</v>
      </c>
      <c r="F36" s="103">
        <f>SUMIF(収支簿_助成事業者用!$E$7:$E$3094,$B36,収支簿_助成事業者用!$J$7:$J$3094)</f>
        <v>0</v>
      </c>
      <c r="G36" s="41">
        <f>SUMIF(収支簿_助成事業者用!$E$7:$E$3094,$B36,収支簿_助成事業者用!$K$7:$K$3094)</f>
        <v>0</v>
      </c>
      <c r="H36" s="104">
        <f>SUMIF(収支簿_助成事業者用!$E$7:$E$3094,$B36,収支簿_助成事業者用!$L$7:$L$3094)</f>
        <v>0</v>
      </c>
      <c r="I36" s="105">
        <f>SUMIF(収支簿_助成事業者用!$E$7:$E$3094,$B36,収支簿_助成事業者用!$M$7:$M$3094)</f>
        <v>0</v>
      </c>
      <c r="J36" s="73"/>
    </row>
    <row r="37" spans="1:10" ht="23.45" customHeight="1">
      <c r="A37" s="341"/>
      <c r="B37" s="94" t="s">
        <v>206</v>
      </c>
      <c r="C37" s="95"/>
      <c r="D37" s="96">
        <f t="shared" si="1"/>
        <v>0</v>
      </c>
      <c r="E37" s="106">
        <f>SUMIF(収支簿_助成事業者用!$E$7:$E$3094,$B37,収支簿_助成事業者用!$I$7:$I$3094)</f>
        <v>0</v>
      </c>
      <c r="F37" s="107">
        <f>SUMIF(収支簿_助成事業者用!$E$7:$E$3094,$B37,収支簿_助成事業者用!$J$7:$J$3094)</f>
        <v>0</v>
      </c>
      <c r="G37" s="45">
        <f>SUMIF(収支簿_助成事業者用!$E$7:$E$3094,$B37,収支簿_助成事業者用!$K$7:$K$3094)</f>
        <v>0</v>
      </c>
      <c r="H37" s="108">
        <f>SUMIF(収支簿_助成事業者用!$E$7:$E$3094,$B37,収支簿_助成事業者用!$L$7:$L$3094)</f>
        <v>0</v>
      </c>
      <c r="I37" s="109">
        <f>SUMIF(収支簿_助成事業者用!$E$7:$E$3094,$B37,収支簿_助成事業者用!$M$7:$M$3094)</f>
        <v>0</v>
      </c>
      <c r="J37" s="73"/>
    </row>
    <row r="38" spans="1:10" ht="23.45" customHeight="1" thickBot="1">
      <c r="A38" s="341"/>
      <c r="B38" s="97" t="s">
        <v>4</v>
      </c>
      <c r="C38" s="98">
        <f t="shared" ref="C38:I38" si="2">SUM(C22:C37)</f>
        <v>0</v>
      </c>
      <c r="D38" s="99">
        <f t="shared" si="2"/>
        <v>0</v>
      </c>
      <c r="E38" s="100">
        <f t="shared" si="2"/>
        <v>0</v>
      </c>
      <c r="F38" s="110">
        <f t="shared" si="2"/>
        <v>0</v>
      </c>
      <c r="G38" s="49">
        <f t="shared" si="2"/>
        <v>0</v>
      </c>
      <c r="H38" s="49">
        <f t="shared" si="2"/>
        <v>0</v>
      </c>
      <c r="I38" s="111">
        <f t="shared" si="2"/>
        <v>0</v>
      </c>
      <c r="J38" s="73"/>
    </row>
    <row r="39" spans="1:10" ht="11.25" customHeight="1">
      <c r="G39" s="18"/>
    </row>
    <row r="40" spans="1:10">
      <c r="B40" s="18" t="s">
        <v>306</v>
      </c>
      <c r="C40" s="256">
        <f>C17-C38</f>
        <v>0</v>
      </c>
      <c r="D40" s="256">
        <f>D17-D38</f>
        <v>0</v>
      </c>
      <c r="E40" s="256">
        <f>E17-E38</f>
        <v>0</v>
      </c>
    </row>
    <row r="42" spans="1:10">
      <c r="B42" s="310"/>
      <c r="C42" s="310"/>
      <c r="D42" s="310"/>
      <c r="E42" s="310"/>
      <c r="F42" s="310"/>
      <c r="G42" s="310"/>
      <c r="H42" s="310"/>
      <c r="I42" s="310"/>
    </row>
    <row r="43" spans="1:10">
      <c r="B43" s="310"/>
      <c r="C43" s="310"/>
      <c r="D43" s="310"/>
      <c r="E43" s="310"/>
      <c r="F43" s="310"/>
      <c r="G43" s="310"/>
      <c r="H43" s="310"/>
      <c r="I43" s="310"/>
    </row>
    <row r="44" spans="1:10">
      <c r="B44" s="25"/>
      <c r="C44" s="27"/>
      <c r="D44" s="232" t="s">
        <v>312</v>
      </c>
      <c r="F44" s="16" t="e">
        <f>VLOOKUP(C4,B47:D76,3,FALSE)</f>
        <v>#N/A</v>
      </c>
    </row>
    <row r="45" spans="1:10">
      <c r="B45" s="25"/>
      <c r="C45" s="25"/>
    </row>
    <row r="46" spans="1:10">
      <c r="B46" s="25" t="s">
        <v>297</v>
      </c>
      <c r="C46" s="25"/>
      <c r="D46" s="232" t="s">
        <v>309</v>
      </c>
    </row>
    <row r="47" spans="1:10">
      <c r="B47" s="233" t="s">
        <v>79</v>
      </c>
      <c r="C47" s="25"/>
      <c r="D47" s="16" t="s">
        <v>311</v>
      </c>
    </row>
    <row r="48" spans="1:10">
      <c r="B48" s="233" t="s">
        <v>288</v>
      </c>
      <c r="C48" s="25"/>
      <c r="D48" s="16" t="s">
        <v>311</v>
      </c>
    </row>
    <row r="49" spans="2:4">
      <c r="B49" s="233" t="s">
        <v>289</v>
      </c>
      <c r="C49" s="25"/>
      <c r="D49" s="16" t="s">
        <v>311</v>
      </c>
    </row>
    <row r="50" spans="2:4">
      <c r="B50" s="233" t="s">
        <v>290</v>
      </c>
      <c r="C50" s="25"/>
      <c r="D50" s="16" t="s">
        <v>311</v>
      </c>
    </row>
    <row r="51" spans="2:4">
      <c r="B51" s="233" t="s">
        <v>24</v>
      </c>
      <c r="C51" s="25"/>
      <c r="D51" s="16" t="s">
        <v>311</v>
      </c>
    </row>
    <row r="52" spans="2:4">
      <c r="B52" s="233" t="s">
        <v>25</v>
      </c>
      <c r="C52" s="25"/>
      <c r="D52" s="16" t="s">
        <v>311</v>
      </c>
    </row>
    <row r="53" spans="2:4">
      <c r="B53" s="233" t="s">
        <v>98</v>
      </c>
      <c r="C53" s="25"/>
      <c r="D53" s="16" t="s">
        <v>311</v>
      </c>
    </row>
    <row r="54" spans="2:4">
      <c r="B54" s="233" t="s">
        <v>300</v>
      </c>
      <c r="C54" s="25"/>
      <c r="D54" s="16" t="s">
        <v>311</v>
      </c>
    </row>
    <row r="55" spans="2:4">
      <c r="B55" s="233" t="s">
        <v>291</v>
      </c>
      <c r="C55" s="25"/>
      <c r="D55" s="16" t="s">
        <v>311</v>
      </c>
    </row>
    <row r="56" spans="2:4">
      <c r="B56" s="233" t="s">
        <v>292</v>
      </c>
      <c r="C56" s="25"/>
      <c r="D56" s="16" t="s">
        <v>311</v>
      </c>
    </row>
    <row r="57" spans="2:4">
      <c r="B57" s="233" t="s">
        <v>316</v>
      </c>
      <c r="C57" s="25"/>
      <c r="D57" s="16" t="s">
        <v>311</v>
      </c>
    </row>
    <row r="58" spans="2:4">
      <c r="B58" s="233" t="s">
        <v>26</v>
      </c>
      <c r="C58" s="25"/>
      <c r="D58" s="16" t="s">
        <v>311</v>
      </c>
    </row>
    <row r="59" spans="2:4">
      <c r="B59" s="233" t="s">
        <v>284</v>
      </c>
      <c r="C59" s="25"/>
      <c r="D59" s="16" t="s">
        <v>310</v>
      </c>
    </row>
    <row r="60" spans="2:4">
      <c r="B60" s="233" t="s">
        <v>287</v>
      </c>
      <c r="C60" s="25"/>
      <c r="D60" s="16" t="s">
        <v>310</v>
      </c>
    </row>
    <row r="61" spans="2:4">
      <c r="B61" s="233" t="s">
        <v>301</v>
      </c>
      <c r="C61" s="25"/>
      <c r="D61" s="16" t="s">
        <v>311</v>
      </c>
    </row>
    <row r="62" spans="2:4">
      <c r="B62" s="233" t="s">
        <v>293</v>
      </c>
      <c r="C62" s="25"/>
      <c r="D62" s="16" t="s">
        <v>311</v>
      </c>
    </row>
    <row r="63" spans="2:4">
      <c r="B63" s="233" t="s">
        <v>294</v>
      </c>
      <c r="C63" s="25"/>
      <c r="D63" s="16" t="s">
        <v>311</v>
      </c>
    </row>
    <row r="64" spans="2:4">
      <c r="B64" s="233" t="s">
        <v>277</v>
      </c>
      <c r="C64" s="25"/>
      <c r="D64" s="16" t="s">
        <v>311</v>
      </c>
    </row>
    <row r="65" spans="1:4">
      <c r="B65" s="233" t="s">
        <v>27</v>
      </c>
      <c r="C65" s="25"/>
      <c r="D65" s="16" t="s">
        <v>311</v>
      </c>
    </row>
    <row r="66" spans="1:4">
      <c r="B66" s="233" t="s">
        <v>28</v>
      </c>
      <c r="C66" s="25"/>
      <c r="D66" s="16" t="s">
        <v>311</v>
      </c>
    </row>
    <row r="67" spans="1:4">
      <c r="B67" s="233" t="s">
        <v>29</v>
      </c>
      <c r="C67" s="25"/>
      <c r="D67" s="16" t="s">
        <v>311</v>
      </c>
    </row>
    <row r="68" spans="1:4">
      <c r="B68" s="233" t="s">
        <v>30</v>
      </c>
      <c r="C68" s="25"/>
      <c r="D68" s="16" t="s">
        <v>311</v>
      </c>
    </row>
    <row r="69" spans="1:4" s="17" customFormat="1">
      <c r="A69" s="19"/>
      <c r="B69" s="233" t="s">
        <v>258</v>
      </c>
      <c r="C69" s="24"/>
      <c r="D69" s="16" t="s">
        <v>311</v>
      </c>
    </row>
    <row r="70" spans="1:4">
      <c r="B70" s="233" t="s">
        <v>31</v>
      </c>
      <c r="C70" s="25"/>
      <c r="D70" s="16" t="s">
        <v>311</v>
      </c>
    </row>
    <row r="71" spans="1:4">
      <c r="B71" s="233" t="s">
        <v>32</v>
      </c>
      <c r="C71" s="25"/>
      <c r="D71" s="16" t="s">
        <v>311</v>
      </c>
    </row>
    <row r="72" spans="1:4">
      <c r="B72" s="233" t="s">
        <v>33</v>
      </c>
      <c r="C72" s="25"/>
      <c r="D72" s="16" t="s">
        <v>311</v>
      </c>
    </row>
    <row r="73" spans="1:4">
      <c r="B73" s="233" t="s">
        <v>34</v>
      </c>
      <c r="C73" s="25"/>
      <c r="D73" s="16" t="s">
        <v>311</v>
      </c>
    </row>
    <row r="74" spans="1:4">
      <c r="B74" s="233" t="s">
        <v>35</v>
      </c>
      <c r="C74" s="25"/>
      <c r="D74" s="16" t="s">
        <v>311</v>
      </c>
    </row>
    <row r="75" spans="1:4">
      <c r="B75" s="233" t="s">
        <v>295</v>
      </c>
      <c r="C75" s="25"/>
      <c r="D75" s="16" t="s">
        <v>311</v>
      </c>
    </row>
    <row r="76" spans="1:4">
      <c r="B76" s="233" t="s">
        <v>278</v>
      </c>
      <c r="C76" s="25"/>
      <c r="D76" s="16" t="s">
        <v>311</v>
      </c>
    </row>
    <row r="77" spans="1:4">
      <c r="B77" s="232"/>
    </row>
  </sheetData>
  <sheetProtection algorithmName="SHA-512" hashValue="plsPTCicsm3alLVsQJS38fnZ45DgeB1wNL1bqpXSpkvz0DNgvJK5aYoEZNaOtYYOj3FpAhnlAPrvxMbyaDQ/lw==" saltValue="ZvlFRHvMkVoRbeZUkOFlCg==" spinCount="100000" sheet="1" objects="1" scenarios="1"/>
  <dataConsolidate/>
  <mergeCells count="21">
    <mergeCell ref="B1:I1"/>
    <mergeCell ref="C3:F3"/>
    <mergeCell ref="G8:I9"/>
    <mergeCell ref="H10:I10"/>
    <mergeCell ref="E8:E9"/>
    <mergeCell ref="B43:I43"/>
    <mergeCell ref="B20:B21"/>
    <mergeCell ref="C20:C21"/>
    <mergeCell ref="D20:D21"/>
    <mergeCell ref="E20:E21"/>
    <mergeCell ref="B42:I42"/>
    <mergeCell ref="I20:I21"/>
    <mergeCell ref="A4:A38"/>
    <mergeCell ref="C4:F4"/>
    <mergeCell ref="C5:F5"/>
    <mergeCell ref="B8:B9"/>
    <mergeCell ref="C8:C9"/>
    <mergeCell ref="F20:H20"/>
    <mergeCell ref="D8:D9"/>
    <mergeCell ref="H12:I12"/>
    <mergeCell ref="H11:I11"/>
  </mergeCells>
  <phoneticPr fontId="1"/>
  <conditionalFormatting sqref="E16">
    <cfRule type="expression" dxfId="13" priority="10" stopIfTrue="1">
      <formula>E16&lt;0</formula>
    </cfRule>
  </conditionalFormatting>
  <conditionalFormatting sqref="E10">
    <cfRule type="expression" dxfId="12" priority="11" stopIfTrue="1">
      <formula>E10&gt;K10</formula>
    </cfRule>
    <cfRule type="expression" dxfId="11" priority="12" stopIfTrue="1">
      <formula>E10&gt;C10</formula>
    </cfRule>
  </conditionalFormatting>
  <conditionalFormatting sqref="F38">
    <cfRule type="expression" dxfId="10" priority="7">
      <formula>AND(C4="新規会員獲得事業", F38&lt;400000)</formula>
    </cfRule>
    <cfRule type="expression" dxfId="9" priority="8" stopIfTrue="1">
      <formula>AND(OR(C4="スポーツ教室、スポーツ大会等開催（地方）", C4="スポーツ教室、スポーツ大会等開催（スポーツ）"), F38&lt;750000)</formula>
    </cfRule>
    <cfRule type="expression" dxfId="8" priority="9" stopIfTrue="1">
      <formula>AND(OR(C4="スポーツ指導者の養成・活用（地方）", C4="スポーツ指導者の養成・活用（スポーツ）", C4="スポーツ情報の提供（地方）", C4="スポーツ情報の提供（スポーツ）", C4="総合型地域スポーツクラブ創設支援", C4="総合型地域スポーツクラブ創設", C4="総合型地域スポーツクラブ自立支援"), F38&lt;400000)</formula>
    </cfRule>
  </conditionalFormatting>
  <conditionalFormatting sqref="C40">
    <cfRule type="expression" dxfId="7" priority="3">
      <formula>C40&lt;&gt;0</formula>
    </cfRule>
  </conditionalFormatting>
  <conditionalFormatting sqref="D40">
    <cfRule type="expression" dxfId="6" priority="2">
      <formula>D40&lt;&gt;0</formula>
    </cfRule>
  </conditionalFormatting>
  <conditionalFormatting sqref="E40">
    <cfRule type="expression" dxfId="5" priority="1">
      <formula>E40&lt;&gt;0</formula>
    </cfRule>
  </conditionalFormatting>
  <conditionalFormatting sqref="G28">
    <cfRule type="expression" dxfId="4" priority="15" stopIfTrue="1">
      <formula>AND(F44&lt;&gt;"○",F38*0.3&lt;G28)</formula>
    </cfRule>
  </conditionalFormatting>
  <dataValidations count="3">
    <dataValidation type="custom" allowBlank="1" showInputMessage="1" showErrorMessage="1" error="・くじ助成金の確定額は、交付決定額が上限となります。_x000a_・くじ助成金額は、1,000円未満切り捨てとなります。" prompt="くじ助成金額は、1,000円未満切り捨てとなります。" sqref="E10" xr:uid="{00000000-0002-0000-0200-000000000000}">
      <formula1>AND(MOD(E10,1000)=0,IF(C10&lt;&gt;"",C10&gt;=E10))</formula1>
    </dataValidation>
    <dataValidation type="custom" imeMode="halfAlpha" allowBlank="1" showInputMessage="1" showErrorMessage="1" error="・くじ助成金額は、1,000円未満切り捨てとなります。" prompt="くじ助成金額は、1,000円未満切り捨てとなります。" sqref="C10" xr:uid="{00000000-0002-0000-0200-000001000000}">
      <formula1>MOD(C10,1000)=0</formula1>
    </dataValidation>
    <dataValidation imeMode="halfAlpha" allowBlank="1" showInputMessage="1" showErrorMessage="1" sqref="H10:I10 C11:C16 C22:C37" xr:uid="{00000000-0002-0000-0200-000002000000}"/>
  </dataValidations>
  <printOptions horizontalCentered="1"/>
  <pageMargins left="0.39370078740157483" right="0.39370078740157483" top="0.59055118110236227" bottom="0.19685039370078741" header="0.23622047244094491" footer="0"/>
  <pageSetup paperSize="9" scale="9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R100"/>
  <sheetViews>
    <sheetView showGridLines="0" view="pageBreakPreview" zoomScaleNormal="100" zoomScaleSheetLayoutView="100" workbookViewId="0">
      <selection activeCell="B7" sqref="B7"/>
    </sheetView>
  </sheetViews>
  <sheetFormatPr defaultColWidth="9" defaultRowHeight="12"/>
  <cols>
    <col min="1" max="1" width="4.125" style="136" customWidth="1"/>
    <col min="2" max="2" width="9.375" style="136" customWidth="1"/>
    <col min="3" max="4" width="18.125" style="136" customWidth="1"/>
    <col min="5" max="5" width="8.5" style="136" customWidth="1"/>
    <col min="6" max="6" width="9.625" style="136" customWidth="1"/>
    <col min="7" max="7" width="6.875" style="136" bestFit="1" customWidth="1"/>
    <col min="8" max="10" width="10.625" style="136" customWidth="1"/>
    <col min="11" max="11" width="10.5" style="136" customWidth="1"/>
    <col min="12" max="14" width="10.625" style="136" customWidth="1"/>
    <col min="15" max="15" width="6" style="136" customWidth="1"/>
    <col min="16" max="16" width="44.5" style="132" customWidth="1"/>
    <col min="17" max="17" width="38.625" style="132" customWidth="1"/>
    <col min="18" max="18" width="26" style="132" customWidth="1"/>
    <col min="19" max="23" width="11.125" style="136" customWidth="1"/>
    <col min="24" max="16384" width="9" style="136"/>
  </cols>
  <sheetData>
    <row r="1" spans="1:14" ht="32.1" customHeight="1">
      <c r="A1" s="146"/>
      <c r="B1" s="146"/>
      <c r="C1" s="146"/>
      <c r="D1" s="146"/>
      <c r="E1" s="146"/>
      <c r="F1" s="146"/>
      <c r="G1" s="146"/>
      <c r="H1" s="146"/>
      <c r="I1" s="146"/>
      <c r="J1" s="378" t="s">
        <v>37</v>
      </c>
      <c r="K1" s="379"/>
      <c r="L1" s="380"/>
      <c r="M1" s="380"/>
      <c r="N1" s="380"/>
    </row>
    <row r="2" spans="1:14" ht="32.1" customHeight="1">
      <c r="A2" s="146"/>
      <c r="B2" s="147" t="s">
        <v>38</v>
      </c>
      <c r="C2" s="381"/>
      <c r="D2" s="381"/>
      <c r="E2" s="250" t="s">
        <v>304</v>
      </c>
      <c r="F2" s="381"/>
      <c r="G2" s="381"/>
      <c r="H2" s="381"/>
      <c r="I2" s="381"/>
      <c r="J2" s="378" t="s">
        <v>39</v>
      </c>
      <c r="K2" s="379"/>
      <c r="L2" s="382"/>
      <c r="M2" s="382"/>
      <c r="N2" s="382"/>
    </row>
    <row r="3" spans="1:14" ht="6" customHeight="1">
      <c r="A3" s="146"/>
      <c r="B3" s="146"/>
      <c r="C3" s="146"/>
      <c r="D3" s="146"/>
      <c r="E3" s="146"/>
      <c r="F3" s="146"/>
      <c r="G3" s="146"/>
      <c r="H3" s="146"/>
      <c r="I3" s="146"/>
      <c r="J3" s="146"/>
      <c r="K3" s="146"/>
      <c r="L3" s="146"/>
      <c r="M3" s="146"/>
      <c r="N3" s="146"/>
    </row>
    <row r="4" spans="1:14">
      <c r="A4" s="389" t="s">
        <v>40</v>
      </c>
      <c r="B4" s="391" t="s">
        <v>41</v>
      </c>
      <c r="C4" s="393" t="s">
        <v>42</v>
      </c>
      <c r="D4" s="393" t="s">
        <v>43</v>
      </c>
      <c r="E4" s="395" t="s">
        <v>44</v>
      </c>
      <c r="F4" s="396"/>
      <c r="G4" s="399" t="s">
        <v>45</v>
      </c>
      <c r="H4" s="383" t="s">
        <v>46</v>
      </c>
      <c r="I4" s="385" t="s">
        <v>47</v>
      </c>
      <c r="J4" s="272"/>
      <c r="K4" s="272"/>
      <c r="L4" s="272"/>
      <c r="M4" s="273"/>
      <c r="N4" s="387" t="s">
        <v>48</v>
      </c>
    </row>
    <row r="5" spans="1:14" ht="12.75" thickBot="1">
      <c r="A5" s="390"/>
      <c r="B5" s="392"/>
      <c r="C5" s="394"/>
      <c r="D5" s="394"/>
      <c r="E5" s="397"/>
      <c r="F5" s="398"/>
      <c r="G5" s="400"/>
      <c r="H5" s="384"/>
      <c r="I5" s="386"/>
      <c r="J5" s="274" t="s">
        <v>49</v>
      </c>
      <c r="K5" s="275" t="s">
        <v>50</v>
      </c>
      <c r="L5" s="276" t="s">
        <v>285</v>
      </c>
      <c r="M5" s="277" t="s">
        <v>52</v>
      </c>
      <c r="N5" s="388"/>
    </row>
    <row r="6" spans="1:14" ht="12.75" thickTop="1">
      <c r="A6" s="148"/>
      <c r="B6" s="149"/>
      <c r="C6" s="196"/>
      <c r="D6" s="196"/>
      <c r="E6" s="205"/>
      <c r="F6" s="206"/>
      <c r="G6" s="197"/>
      <c r="H6" s="199"/>
      <c r="I6" s="201"/>
      <c r="J6" s="204"/>
      <c r="K6" s="209"/>
      <c r="L6" s="210"/>
      <c r="M6" s="148"/>
      <c r="N6" s="214"/>
    </row>
    <row r="7" spans="1:14" ht="24" customHeight="1">
      <c r="A7" s="157"/>
      <c r="B7" s="195"/>
      <c r="C7" s="173"/>
      <c r="D7" s="173"/>
      <c r="E7" s="207"/>
      <c r="F7" s="208"/>
      <c r="G7" s="198"/>
      <c r="H7" s="200"/>
      <c r="I7" s="202"/>
      <c r="J7" s="203"/>
      <c r="K7" s="211"/>
      <c r="L7" s="212">
        <f t="shared" ref="L7:L38" si="0">J7-K7</f>
        <v>0</v>
      </c>
      <c r="M7" s="213">
        <f t="shared" ref="M7:M38" si="1">I7-J7</f>
        <v>0</v>
      </c>
      <c r="N7" s="215">
        <f>H7-I7</f>
        <v>0</v>
      </c>
    </row>
    <row r="8" spans="1:14" ht="24" customHeight="1">
      <c r="A8" s="157"/>
      <c r="B8" s="195"/>
      <c r="C8" s="173"/>
      <c r="D8" s="173"/>
      <c r="E8" s="207"/>
      <c r="F8" s="208"/>
      <c r="G8" s="198"/>
      <c r="H8" s="200"/>
      <c r="I8" s="202"/>
      <c r="J8" s="203"/>
      <c r="K8" s="211"/>
      <c r="L8" s="212">
        <f t="shared" si="0"/>
        <v>0</v>
      </c>
      <c r="M8" s="213">
        <f t="shared" si="1"/>
        <v>0</v>
      </c>
      <c r="N8" s="215">
        <f t="shared" ref="N8:N39" si="2">N7+H8-I8</f>
        <v>0</v>
      </c>
    </row>
    <row r="9" spans="1:14" ht="24" customHeight="1">
      <c r="A9" s="157"/>
      <c r="B9" s="195"/>
      <c r="C9" s="173"/>
      <c r="D9" s="173"/>
      <c r="E9" s="207"/>
      <c r="F9" s="208"/>
      <c r="G9" s="198"/>
      <c r="H9" s="200"/>
      <c r="I9" s="202"/>
      <c r="J9" s="203"/>
      <c r="K9" s="211"/>
      <c r="L9" s="212">
        <f t="shared" si="0"/>
        <v>0</v>
      </c>
      <c r="M9" s="213">
        <f t="shared" si="1"/>
        <v>0</v>
      </c>
      <c r="N9" s="215">
        <f t="shared" si="2"/>
        <v>0</v>
      </c>
    </row>
    <row r="10" spans="1:14" ht="24" customHeight="1">
      <c r="A10" s="157"/>
      <c r="B10" s="195"/>
      <c r="C10" s="173"/>
      <c r="D10" s="173"/>
      <c r="E10" s="207"/>
      <c r="F10" s="208"/>
      <c r="G10" s="198"/>
      <c r="H10" s="200"/>
      <c r="I10" s="202"/>
      <c r="J10" s="203"/>
      <c r="K10" s="211"/>
      <c r="L10" s="212">
        <f t="shared" si="0"/>
        <v>0</v>
      </c>
      <c r="M10" s="213">
        <f t="shared" si="1"/>
        <v>0</v>
      </c>
      <c r="N10" s="215">
        <f t="shared" si="2"/>
        <v>0</v>
      </c>
    </row>
    <row r="11" spans="1:14" ht="24" customHeight="1">
      <c r="A11" s="157"/>
      <c r="B11" s="195"/>
      <c r="C11" s="173"/>
      <c r="D11" s="173"/>
      <c r="E11" s="207"/>
      <c r="F11" s="208"/>
      <c r="G11" s="198"/>
      <c r="H11" s="200"/>
      <c r="I11" s="202"/>
      <c r="J11" s="203"/>
      <c r="K11" s="211"/>
      <c r="L11" s="212">
        <f t="shared" si="0"/>
        <v>0</v>
      </c>
      <c r="M11" s="213">
        <f t="shared" si="1"/>
        <v>0</v>
      </c>
      <c r="N11" s="215">
        <f t="shared" si="2"/>
        <v>0</v>
      </c>
    </row>
    <row r="12" spans="1:14" ht="24" customHeight="1">
      <c r="A12" s="157"/>
      <c r="B12" s="195"/>
      <c r="C12" s="173"/>
      <c r="D12" s="173"/>
      <c r="E12" s="207"/>
      <c r="F12" s="208"/>
      <c r="G12" s="198"/>
      <c r="H12" s="200"/>
      <c r="I12" s="202"/>
      <c r="J12" s="203"/>
      <c r="K12" s="211"/>
      <c r="L12" s="212">
        <f t="shared" si="0"/>
        <v>0</v>
      </c>
      <c r="M12" s="213">
        <f t="shared" si="1"/>
        <v>0</v>
      </c>
      <c r="N12" s="215">
        <f t="shared" si="2"/>
        <v>0</v>
      </c>
    </row>
    <row r="13" spans="1:14" ht="24" customHeight="1">
      <c r="A13" s="157"/>
      <c r="B13" s="195"/>
      <c r="C13" s="173"/>
      <c r="D13" s="173"/>
      <c r="E13" s="207"/>
      <c r="F13" s="208"/>
      <c r="G13" s="198"/>
      <c r="H13" s="200"/>
      <c r="I13" s="202"/>
      <c r="J13" s="203"/>
      <c r="K13" s="211"/>
      <c r="L13" s="212">
        <f t="shared" si="0"/>
        <v>0</v>
      </c>
      <c r="M13" s="213">
        <f t="shared" si="1"/>
        <v>0</v>
      </c>
      <c r="N13" s="215">
        <f t="shared" si="2"/>
        <v>0</v>
      </c>
    </row>
    <row r="14" spans="1:14" ht="24" customHeight="1">
      <c r="A14" s="157"/>
      <c r="B14" s="195"/>
      <c r="C14" s="173"/>
      <c r="D14" s="173"/>
      <c r="E14" s="207"/>
      <c r="F14" s="208"/>
      <c r="G14" s="198"/>
      <c r="H14" s="200"/>
      <c r="I14" s="202"/>
      <c r="J14" s="203"/>
      <c r="K14" s="211"/>
      <c r="L14" s="212">
        <f t="shared" si="0"/>
        <v>0</v>
      </c>
      <c r="M14" s="213">
        <f t="shared" si="1"/>
        <v>0</v>
      </c>
      <c r="N14" s="215">
        <f t="shared" si="2"/>
        <v>0</v>
      </c>
    </row>
    <row r="15" spans="1:14" ht="24" customHeight="1">
      <c r="A15" s="157"/>
      <c r="B15" s="195"/>
      <c r="C15" s="173"/>
      <c r="D15" s="173"/>
      <c r="E15" s="207"/>
      <c r="F15" s="208"/>
      <c r="G15" s="198"/>
      <c r="H15" s="200"/>
      <c r="I15" s="202"/>
      <c r="J15" s="203"/>
      <c r="K15" s="211"/>
      <c r="L15" s="212">
        <f t="shared" si="0"/>
        <v>0</v>
      </c>
      <c r="M15" s="213">
        <f t="shared" si="1"/>
        <v>0</v>
      </c>
      <c r="N15" s="215">
        <f t="shared" si="2"/>
        <v>0</v>
      </c>
    </row>
    <row r="16" spans="1:14" ht="24" customHeight="1">
      <c r="A16" s="157"/>
      <c r="B16" s="195"/>
      <c r="C16" s="173"/>
      <c r="D16" s="173"/>
      <c r="E16" s="207"/>
      <c r="F16" s="208"/>
      <c r="G16" s="198"/>
      <c r="H16" s="200"/>
      <c r="I16" s="202"/>
      <c r="J16" s="203"/>
      <c r="K16" s="211"/>
      <c r="L16" s="212">
        <f t="shared" si="0"/>
        <v>0</v>
      </c>
      <c r="M16" s="213">
        <f t="shared" si="1"/>
        <v>0</v>
      </c>
      <c r="N16" s="215">
        <f t="shared" si="2"/>
        <v>0</v>
      </c>
    </row>
    <row r="17" spans="1:14" ht="24" customHeight="1">
      <c r="A17" s="157"/>
      <c r="B17" s="195"/>
      <c r="C17" s="173"/>
      <c r="D17" s="173"/>
      <c r="E17" s="207"/>
      <c r="F17" s="208"/>
      <c r="G17" s="198"/>
      <c r="H17" s="200"/>
      <c r="I17" s="202"/>
      <c r="J17" s="203"/>
      <c r="K17" s="211"/>
      <c r="L17" s="212">
        <f t="shared" si="0"/>
        <v>0</v>
      </c>
      <c r="M17" s="213">
        <f t="shared" si="1"/>
        <v>0</v>
      </c>
      <c r="N17" s="215">
        <f t="shared" si="2"/>
        <v>0</v>
      </c>
    </row>
    <row r="18" spans="1:14" ht="24" customHeight="1">
      <c r="A18" s="157"/>
      <c r="B18" s="195"/>
      <c r="C18" s="173"/>
      <c r="D18" s="173"/>
      <c r="E18" s="207"/>
      <c r="F18" s="208"/>
      <c r="G18" s="198"/>
      <c r="H18" s="200"/>
      <c r="I18" s="202"/>
      <c r="J18" s="203"/>
      <c r="K18" s="211"/>
      <c r="L18" s="212">
        <f t="shared" si="0"/>
        <v>0</v>
      </c>
      <c r="M18" s="213">
        <f t="shared" si="1"/>
        <v>0</v>
      </c>
      <c r="N18" s="215">
        <f t="shared" si="2"/>
        <v>0</v>
      </c>
    </row>
    <row r="19" spans="1:14" ht="24" customHeight="1">
      <c r="A19" s="157"/>
      <c r="B19" s="195"/>
      <c r="C19" s="173"/>
      <c r="D19" s="173"/>
      <c r="E19" s="207"/>
      <c r="F19" s="208"/>
      <c r="G19" s="198"/>
      <c r="H19" s="200"/>
      <c r="I19" s="202"/>
      <c r="J19" s="203"/>
      <c r="K19" s="211"/>
      <c r="L19" s="212">
        <f t="shared" si="0"/>
        <v>0</v>
      </c>
      <c r="M19" s="213">
        <f t="shared" si="1"/>
        <v>0</v>
      </c>
      <c r="N19" s="215">
        <f t="shared" si="2"/>
        <v>0</v>
      </c>
    </row>
    <row r="20" spans="1:14" ht="24" customHeight="1">
      <c r="A20" s="157"/>
      <c r="B20" s="195"/>
      <c r="C20" s="173"/>
      <c r="D20" s="173"/>
      <c r="E20" s="207"/>
      <c r="F20" s="208"/>
      <c r="G20" s="198"/>
      <c r="H20" s="200"/>
      <c r="I20" s="202"/>
      <c r="J20" s="203"/>
      <c r="K20" s="211"/>
      <c r="L20" s="212">
        <f t="shared" si="0"/>
        <v>0</v>
      </c>
      <c r="M20" s="213">
        <f t="shared" si="1"/>
        <v>0</v>
      </c>
      <c r="N20" s="215">
        <f t="shared" si="2"/>
        <v>0</v>
      </c>
    </row>
    <row r="21" spans="1:14" ht="24" customHeight="1">
      <c r="A21" s="157"/>
      <c r="B21" s="195"/>
      <c r="C21" s="173"/>
      <c r="D21" s="173"/>
      <c r="E21" s="207"/>
      <c r="F21" s="208"/>
      <c r="G21" s="198"/>
      <c r="H21" s="200"/>
      <c r="I21" s="202"/>
      <c r="J21" s="203"/>
      <c r="K21" s="211"/>
      <c r="L21" s="212">
        <f t="shared" si="0"/>
        <v>0</v>
      </c>
      <c r="M21" s="213">
        <f t="shared" si="1"/>
        <v>0</v>
      </c>
      <c r="N21" s="215">
        <f t="shared" si="2"/>
        <v>0</v>
      </c>
    </row>
    <row r="22" spans="1:14" ht="24" customHeight="1">
      <c r="A22" s="157"/>
      <c r="B22" s="195"/>
      <c r="C22" s="173"/>
      <c r="D22" s="173"/>
      <c r="E22" s="207"/>
      <c r="F22" s="208"/>
      <c r="G22" s="198"/>
      <c r="H22" s="200"/>
      <c r="I22" s="202"/>
      <c r="J22" s="203"/>
      <c r="K22" s="211"/>
      <c r="L22" s="212">
        <f t="shared" si="0"/>
        <v>0</v>
      </c>
      <c r="M22" s="213">
        <f t="shared" si="1"/>
        <v>0</v>
      </c>
      <c r="N22" s="215">
        <f t="shared" si="2"/>
        <v>0</v>
      </c>
    </row>
    <row r="23" spans="1:14" ht="24" customHeight="1">
      <c r="A23" s="157"/>
      <c r="B23" s="195"/>
      <c r="C23" s="173"/>
      <c r="D23" s="173"/>
      <c r="E23" s="207"/>
      <c r="F23" s="208"/>
      <c r="G23" s="198"/>
      <c r="H23" s="200"/>
      <c r="I23" s="202"/>
      <c r="J23" s="203"/>
      <c r="K23" s="211"/>
      <c r="L23" s="212">
        <f t="shared" si="0"/>
        <v>0</v>
      </c>
      <c r="M23" s="213">
        <f t="shared" si="1"/>
        <v>0</v>
      </c>
      <c r="N23" s="215">
        <f t="shared" si="2"/>
        <v>0</v>
      </c>
    </row>
    <row r="24" spans="1:14" ht="24" customHeight="1">
      <c r="A24" s="157"/>
      <c r="B24" s="195"/>
      <c r="C24" s="173"/>
      <c r="D24" s="173"/>
      <c r="E24" s="207"/>
      <c r="F24" s="208"/>
      <c r="G24" s="198"/>
      <c r="H24" s="200"/>
      <c r="I24" s="202"/>
      <c r="J24" s="203"/>
      <c r="K24" s="211"/>
      <c r="L24" s="212">
        <f t="shared" si="0"/>
        <v>0</v>
      </c>
      <c r="M24" s="213">
        <f t="shared" si="1"/>
        <v>0</v>
      </c>
      <c r="N24" s="215">
        <f t="shared" si="2"/>
        <v>0</v>
      </c>
    </row>
    <row r="25" spans="1:14" ht="24" customHeight="1">
      <c r="A25" s="157"/>
      <c r="B25" s="195"/>
      <c r="C25" s="173"/>
      <c r="D25" s="173"/>
      <c r="E25" s="207"/>
      <c r="F25" s="208"/>
      <c r="G25" s="198"/>
      <c r="H25" s="200"/>
      <c r="I25" s="202"/>
      <c r="J25" s="203"/>
      <c r="K25" s="211"/>
      <c r="L25" s="212">
        <f t="shared" si="0"/>
        <v>0</v>
      </c>
      <c r="M25" s="213">
        <f t="shared" si="1"/>
        <v>0</v>
      </c>
      <c r="N25" s="215">
        <f t="shared" si="2"/>
        <v>0</v>
      </c>
    </row>
    <row r="26" spans="1:14" ht="24" customHeight="1">
      <c r="A26" s="157"/>
      <c r="B26" s="195"/>
      <c r="C26" s="173"/>
      <c r="D26" s="173"/>
      <c r="E26" s="207"/>
      <c r="F26" s="208"/>
      <c r="G26" s="198"/>
      <c r="H26" s="200"/>
      <c r="I26" s="202"/>
      <c r="J26" s="203"/>
      <c r="K26" s="211"/>
      <c r="L26" s="212">
        <f t="shared" si="0"/>
        <v>0</v>
      </c>
      <c r="M26" s="213">
        <f t="shared" si="1"/>
        <v>0</v>
      </c>
      <c r="N26" s="215">
        <f t="shared" si="2"/>
        <v>0</v>
      </c>
    </row>
    <row r="27" spans="1:14" ht="24" customHeight="1">
      <c r="A27" s="157"/>
      <c r="B27" s="195"/>
      <c r="C27" s="173"/>
      <c r="D27" s="173"/>
      <c r="E27" s="207"/>
      <c r="F27" s="208"/>
      <c r="G27" s="198"/>
      <c r="H27" s="200"/>
      <c r="I27" s="202"/>
      <c r="J27" s="203"/>
      <c r="K27" s="211"/>
      <c r="L27" s="212">
        <f t="shared" si="0"/>
        <v>0</v>
      </c>
      <c r="M27" s="213">
        <f t="shared" si="1"/>
        <v>0</v>
      </c>
      <c r="N27" s="215">
        <f t="shared" si="2"/>
        <v>0</v>
      </c>
    </row>
    <row r="28" spans="1:14" ht="24" customHeight="1">
      <c r="A28" s="157"/>
      <c r="B28" s="195"/>
      <c r="C28" s="173"/>
      <c r="D28" s="173"/>
      <c r="E28" s="207"/>
      <c r="F28" s="208"/>
      <c r="G28" s="198"/>
      <c r="H28" s="200"/>
      <c r="I28" s="202"/>
      <c r="J28" s="203"/>
      <c r="K28" s="211"/>
      <c r="L28" s="212">
        <f t="shared" si="0"/>
        <v>0</v>
      </c>
      <c r="M28" s="213">
        <f t="shared" si="1"/>
        <v>0</v>
      </c>
      <c r="N28" s="215">
        <f t="shared" si="2"/>
        <v>0</v>
      </c>
    </row>
    <row r="29" spans="1:14" ht="24" customHeight="1">
      <c r="A29" s="157"/>
      <c r="B29" s="195"/>
      <c r="C29" s="173"/>
      <c r="D29" s="173"/>
      <c r="E29" s="207"/>
      <c r="F29" s="208"/>
      <c r="G29" s="198"/>
      <c r="H29" s="200"/>
      <c r="I29" s="202"/>
      <c r="J29" s="203"/>
      <c r="K29" s="211"/>
      <c r="L29" s="212">
        <f t="shared" si="0"/>
        <v>0</v>
      </c>
      <c r="M29" s="213">
        <f t="shared" si="1"/>
        <v>0</v>
      </c>
      <c r="N29" s="215">
        <f t="shared" si="2"/>
        <v>0</v>
      </c>
    </row>
    <row r="30" spans="1:14" ht="24" customHeight="1">
      <c r="A30" s="157"/>
      <c r="B30" s="195"/>
      <c r="C30" s="173"/>
      <c r="D30" s="173"/>
      <c r="E30" s="207"/>
      <c r="F30" s="208"/>
      <c r="G30" s="198"/>
      <c r="H30" s="200"/>
      <c r="I30" s="202"/>
      <c r="J30" s="203"/>
      <c r="K30" s="211"/>
      <c r="L30" s="212">
        <f t="shared" si="0"/>
        <v>0</v>
      </c>
      <c r="M30" s="213">
        <f t="shared" si="1"/>
        <v>0</v>
      </c>
      <c r="N30" s="215">
        <f t="shared" si="2"/>
        <v>0</v>
      </c>
    </row>
    <row r="31" spans="1:14" ht="24" customHeight="1">
      <c r="A31" s="157"/>
      <c r="B31" s="195"/>
      <c r="C31" s="173"/>
      <c r="D31" s="173"/>
      <c r="E31" s="207"/>
      <c r="F31" s="208"/>
      <c r="G31" s="198"/>
      <c r="H31" s="200"/>
      <c r="I31" s="202"/>
      <c r="J31" s="203"/>
      <c r="K31" s="211"/>
      <c r="L31" s="212">
        <f t="shared" si="0"/>
        <v>0</v>
      </c>
      <c r="M31" s="213">
        <f t="shared" si="1"/>
        <v>0</v>
      </c>
      <c r="N31" s="215">
        <f t="shared" si="2"/>
        <v>0</v>
      </c>
    </row>
    <row r="32" spans="1:14" ht="24" customHeight="1">
      <c r="A32" s="157"/>
      <c r="B32" s="195"/>
      <c r="C32" s="173"/>
      <c r="D32" s="173"/>
      <c r="E32" s="207"/>
      <c r="F32" s="208"/>
      <c r="G32" s="198"/>
      <c r="H32" s="200"/>
      <c r="I32" s="202"/>
      <c r="J32" s="203"/>
      <c r="K32" s="211"/>
      <c r="L32" s="212">
        <f t="shared" si="0"/>
        <v>0</v>
      </c>
      <c r="M32" s="213">
        <f t="shared" si="1"/>
        <v>0</v>
      </c>
      <c r="N32" s="215">
        <f t="shared" si="2"/>
        <v>0</v>
      </c>
    </row>
    <row r="33" spans="1:14" ht="24" customHeight="1">
      <c r="A33" s="157"/>
      <c r="B33" s="195"/>
      <c r="C33" s="173"/>
      <c r="D33" s="173"/>
      <c r="E33" s="207"/>
      <c r="F33" s="208"/>
      <c r="G33" s="198"/>
      <c r="H33" s="200"/>
      <c r="I33" s="202"/>
      <c r="J33" s="203"/>
      <c r="K33" s="211"/>
      <c r="L33" s="212">
        <f t="shared" si="0"/>
        <v>0</v>
      </c>
      <c r="M33" s="213">
        <f t="shared" si="1"/>
        <v>0</v>
      </c>
      <c r="N33" s="215">
        <f t="shared" si="2"/>
        <v>0</v>
      </c>
    </row>
    <row r="34" spans="1:14" ht="24" customHeight="1">
      <c r="A34" s="157"/>
      <c r="B34" s="195"/>
      <c r="C34" s="173"/>
      <c r="D34" s="173"/>
      <c r="E34" s="207"/>
      <c r="F34" s="208"/>
      <c r="G34" s="198"/>
      <c r="H34" s="200"/>
      <c r="I34" s="202"/>
      <c r="J34" s="203"/>
      <c r="K34" s="211"/>
      <c r="L34" s="212">
        <f t="shared" si="0"/>
        <v>0</v>
      </c>
      <c r="M34" s="213">
        <f t="shared" si="1"/>
        <v>0</v>
      </c>
      <c r="N34" s="215">
        <f t="shared" si="2"/>
        <v>0</v>
      </c>
    </row>
    <row r="35" spans="1:14" ht="24" customHeight="1">
      <c r="A35" s="157"/>
      <c r="B35" s="195"/>
      <c r="C35" s="173"/>
      <c r="D35" s="173"/>
      <c r="E35" s="207"/>
      <c r="F35" s="208"/>
      <c r="G35" s="198"/>
      <c r="H35" s="200"/>
      <c r="I35" s="202"/>
      <c r="J35" s="203"/>
      <c r="K35" s="211"/>
      <c r="L35" s="212">
        <f t="shared" si="0"/>
        <v>0</v>
      </c>
      <c r="M35" s="213">
        <f t="shared" si="1"/>
        <v>0</v>
      </c>
      <c r="N35" s="215">
        <f t="shared" si="2"/>
        <v>0</v>
      </c>
    </row>
    <row r="36" spans="1:14" ht="24" customHeight="1">
      <c r="A36" s="157"/>
      <c r="B36" s="195"/>
      <c r="C36" s="173"/>
      <c r="D36" s="173"/>
      <c r="E36" s="207"/>
      <c r="F36" s="208"/>
      <c r="G36" s="198"/>
      <c r="H36" s="200"/>
      <c r="I36" s="202"/>
      <c r="J36" s="203"/>
      <c r="K36" s="211"/>
      <c r="L36" s="212">
        <f t="shared" si="0"/>
        <v>0</v>
      </c>
      <c r="M36" s="213">
        <f t="shared" si="1"/>
        <v>0</v>
      </c>
      <c r="N36" s="215">
        <f t="shared" si="2"/>
        <v>0</v>
      </c>
    </row>
    <row r="37" spans="1:14" ht="24" customHeight="1">
      <c r="A37" s="157"/>
      <c r="B37" s="195"/>
      <c r="C37" s="173"/>
      <c r="D37" s="173"/>
      <c r="E37" s="207"/>
      <c r="F37" s="208"/>
      <c r="G37" s="198"/>
      <c r="H37" s="200"/>
      <c r="I37" s="202"/>
      <c r="J37" s="203"/>
      <c r="K37" s="211"/>
      <c r="L37" s="212">
        <f t="shared" si="0"/>
        <v>0</v>
      </c>
      <c r="M37" s="213">
        <f t="shared" si="1"/>
        <v>0</v>
      </c>
      <c r="N37" s="215">
        <f t="shared" si="2"/>
        <v>0</v>
      </c>
    </row>
    <row r="38" spans="1:14" ht="24" customHeight="1">
      <c r="A38" s="157"/>
      <c r="B38" s="195"/>
      <c r="C38" s="173"/>
      <c r="D38" s="173"/>
      <c r="E38" s="207"/>
      <c r="F38" s="208"/>
      <c r="G38" s="198"/>
      <c r="H38" s="200"/>
      <c r="I38" s="202"/>
      <c r="J38" s="203"/>
      <c r="K38" s="211"/>
      <c r="L38" s="212">
        <f t="shared" si="0"/>
        <v>0</v>
      </c>
      <c r="M38" s="213">
        <f t="shared" si="1"/>
        <v>0</v>
      </c>
      <c r="N38" s="215">
        <f t="shared" si="2"/>
        <v>0</v>
      </c>
    </row>
    <row r="39" spans="1:14" ht="24" customHeight="1">
      <c r="A39" s="157"/>
      <c r="B39" s="195"/>
      <c r="C39" s="173"/>
      <c r="D39" s="173"/>
      <c r="E39" s="207"/>
      <c r="F39" s="208"/>
      <c r="G39" s="198"/>
      <c r="H39" s="200"/>
      <c r="I39" s="202"/>
      <c r="J39" s="203"/>
      <c r="K39" s="211"/>
      <c r="L39" s="212">
        <f t="shared" ref="L39:L70" si="3">J39-K39</f>
        <v>0</v>
      </c>
      <c r="M39" s="213">
        <f t="shared" ref="M39:M70" si="4">I39-J39</f>
        <v>0</v>
      </c>
      <c r="N39" s="215">
        <f t="shared" si="2"/>
        <v>0</v>
      </c>
    </row>
    <row r="40" spans="1:14" ht="24" customHeight="1">
      <c r="A40" s="157"/>
      <c r="B40" s="195"/>
      <c r="C40" s="173"/>
      <c r="D40" s="173"/>
      <c r="E40" s="207"/>
      <c r="F40" s="208"/>
      <c r="G40" s="198"/>
      <c r="H40" s="200"/>
      <c r="I40" s="202"/>
      <c r="J40" s="203"/>
      <c r="K40" s="211"/>
      <c r="L40" s="212">
        <f t="shared" si="3"/>
        <v>0</v>
      </c>
      <c r="M40" s="213">
        <f t="shared" si="4"/>
        <v>0</v>
      </c>
      <c r="N40" s="215">
        <f t="shared" ref="N40:N71" si="5">N39+H40-I40</f>
        <v>0</v>
      </c>
    </row>
    <row r="41" spans="1:14" ht="24" customHeight="1">
      <c r="A41" s="157"/>
      <c r="B41" s="195"/>
      <c r="C41" s="173"/>
      <c r="D41" s="173"/>
      <c r="E41" s="207"/>
      <c r="F41" s="208"/>
      <c r="G41" s="198"/>
      <c r="H41" s="200"/>
      <c r="I41" s="202"/>
      <c r="J41" s="203"/>
      <c r="K41" s="211"/>
      <c r="L41" s="212">
        <f t="shared" si="3"/>
        <v>0</v>
      </c>
      <c r="M41" s="213">
        <f t="shared" si="4"/>
        <v>0</v>
      </c>
      <c r="N41" s="215">
        <f t="shared" si="5"/>
        <v>0</v>
      </c>
    </row>
    <row r="42" spans="1:14" ht="24" customHeight="1">
      <c r="A42" s="157"/>
      <c r="B42" s="195"/>
      <c r="C42" s="173"/>
      <c r="D42" s="173"/>
      <c r="E42" s="207"/>
      <c r="F42" s="208"/>
      <c r="G42" s="198"/>
      <c r="H42" s="200"/>
      <c r="I42" s="202"/>
      <c r="J42" s="203"/>
      <c r="K42" s="211"/>
      <c r="L42" s="212">
        <f t="shared" si="3"/>
        <v>0</v>
      </c>
      <c r="M42" s="213">
        <f t="shared" si="4"/>
        <v>0</v>
      </c>
      <c r="N42" s="215">
        <f t="shared" si="5"/>
        <v>0</v>
      </c>
    </row>
    <row r="43" spans="1:14" ht="24" customHeight="1">
      <c r="A43" s="157"/>
      <c r="B43" s="195"/>
      <c r="C43" s="173"/>
      <c r="D43" s="173"/>
      <c r="E43" s="207"/>
      <c r="F43" s="208"/>
      <c r="G43" s="198"/>
      <c r="H43" s="200"/>
      <c r="I43" s="202"/>
      <c r="J43" s="203"/>
      <c r="K43" s="211"/>
      <c r="L43" s="212">
        <f t="shared" si="3"/>
        <v>0</v>
      </c>
      <c r="M43" s="213">
        <f t="shared" si="4"/>
        <v>0</v>
      </c>
      <c r="N43" s="215">
        <f t="shared" si="5"/>
        <v>0</v>
      </c>
    </row>
    <row r="44" spans="1:14" ht="24" customHeight="1">
      <c r="A44" s="157"/>
      <c r="B44" s="195"/>
      <c r="C44" s="173"/>
      <c r="D44" s="173"/>
      <c r="E44" s="207"/>
      <c r="F44" s="208"/>
      <c r="G44" s="198"/>
      <c r="H44" s="200"/>
      <c r="I44" s="202"/>
      <c r="J44" s="203"/>
      <c r="K44" s="211"/>
      <c r="L44" s="212">
        <f t="shared" si="3"/>
        <v>0</v>
      </c>
      <c r="M44" s="213">
        <f t="shared" si="4"/>
        <v>0</v>
      </c>
      <c r="N44" s="215">
        <f t="shared" si="5"/>
        <v>0</v>
      </c>
    </row>
    <row r="45" spans="1:14" ht="24" customHeight="1">
      <c r="A45" s="157"/>
      <c r="B45" s="195"/>
      <c r="C45" s="173"/>
      <c r="D45" s="173"/>
      <c r="E45" s="207"/>
      <c r="F45" s="208"/>
      <c r="G45" s="198"/>
      <c r="H45" s="200"/>
      <c r="I45" s="202"/>
      <c r="J45" s="203"/>
      <c r="K45" s="211"/>
      <c r="L45" s="212">
        <f t="shared" si="3"/>
        <v>0</v>
      </c>
      <c r="M45" s="213">
        <f t="shared" si="4"/>
        <v>0</v>
      </c>
      <c r="N45" s="215">
        <f t="shared" si="5"/>
        <v>0</v>
      </c>
    </row>
    <row r="46" spans="1:14" ht="24" customHeight="1">
      <c r="A46" s="157"/>
      <c r="B46" s="195"/>
      <c r="C46" s="173"/>
      <c r="D46" s="173"/>
      <c r="E46" s="207"/>
      <c r="F46" s="208"/>
      <c r="G46" s="198"/>
      <c r="H46" s="200"/>
      <c r="I46" s="202"/>
      <c r="J46" s="203"/>
      <c r="K46" s="211"/>
      <c r="L46" s="212">
        <f t="shared" si="3"/>
        <v>0</v>
      </c>
      <c r="M46" s="213">
        <f t="shared" si="4"/>
        <v>0</v>
      </c>
      <c r="N46" s="215">
        <f t="shared" si="5"/>
        <v>0</v>
      </c>
    </row>
    <row r="47" spans="1:14" ht="24" customHeight="1">
      <c r="A47" s="157"/>
      <c r="B47" s="195"/>
      <c r="C47" s="173"/>
      <c r="D47" s="173"/>
      <c r="E47" s="207"/>
      <c r="F47" s="208"/>
      <c r="G47" s="198"/>
      <c r="H47" s="200"/>
      <c r="I47" s="202"/>
      <c r="J47" s="203"/>
      <c r="K47" s="211"/>
      <c r="L47" s="212">
        <f t="shared" si="3"/>
        <v>0</v>
      </c>
      <c r="M47" s="213">
        <f t="shared" si="4"/>
        <v>0</v>
      </c>
      <c r="N47" s="215">
        <f t="shared" si="5"/>
        <v>0</v>
      </c>
    </row>
    <row r="48" spans="1:14" ht="24" customHeight="1">
      <c r="A48" s="157"/>
      <c r="B48" s="195"/>
      <c r="C48" s="173"/>
      <c r="D48" s="173"/>
      <c r="E48" s="207"/>
      <c r="F48" s="208"/>
      <c r="G48" s="198"/>
      <c r="H48" s="200"/>
      <c r="I48" s="202"/>
      <c r="J48" s="203"/>
      <c r="K48" s="211"/>
      <c r="L48" s="212">
        <f t="shared" si="3"/>
        <v>0</v>
      </c>
      <c r="M48" s="213">
        <f t="shared" si="4"/>
        <v>0</v>
      </c>
      <c r="N48" s="215">
        <f t="shared" si="5"/>
        <v>0</v>
      </c>
    </row>
    <row r="49" spans="1:14" ht="24" customHeight="1">
      <c r="A49" s="157"/>
      <c r="B49" s="195"/>
      <c r="C49" s="173"/>
      <c r="D49" s="173"/>
      <c r="E49" s="207"/>
      <c r="F49" s="208"/>
      <c r="G49" s="198"/>
      <c r="H49" s="200"/>
      <c r="I49" s="202"/>
      <c r="J49" s="203"/>
      <c r="K49" s="211"/>
      <c r="L49" s="212">
        <f t="shared" si="3"/>
        <v>0</v>
      </c>
      <c r="M49" s="213">
        <f t="shared" si="4"/>
        <v>0</v>
      </c>
      <c r="N49" s="215">
        <f t="shared" si="5"/>
        <v>0</v>
      </c>
    </row>
    <row r="50" spans="1:14" ht="24" customHeight="1">
      <c r="A50" s="157"/>
      <c r="B50" s="195"/>
      <c r="C50" s="173"/>
      <c r="D50" s="173"/>
      <c r="E50" s="207"/>
      <c r="F50" s="208"/>
      <c r="G50" s="198"/>
      <c r="H50" s="200"/>
      <c r="I50" s="202"/>
      <c r="J50" s="203"/>
      <c r="K50" s="211"/>
      <c r="L50" s="212">
        <f t="shared" si="3"/>
        <v>0</v>
      </c>
      <c r="M50" s="213">
        <f t="shared" si="4"/>
        <v>0</v>
      </c>
      <c r="N50" s="215">
        <f t="shared" si="5"/>
        <v>0</v>
      </c>
    </row>
    <row r="51" spans="1:14" ht="24" customHeight="1">
      <c r="A51" s="157"/>
      <c r="B51" s="195"/>
      <c r="C51" s="173"/>
      <c r="D51" s="173"/>
      <c r="E51" s="207"/>
      <c r="F51" s="208"/>
      <c r="G51" s="198"/>
      <c r="H51" s="200"/>
      <c r="I51" s="202"/>
      <c r="J51" s="203"/>
      <c r="K51" s="211"/>
      <c r="L51" s="212">
        <f t="shared" si="3"/>
        <v>0</v>
      </c>
      <c r="M51" s="213">
        <f t="shared" si="4"/>
        <v>0</v>
      </c>
      <c r="N51" s="215">
        <f t="shared" si="5"/>
        <v>0</v>
      </c>
    </row>
    <row r="52" spans="1:14" ht="24" customHeight="1">
      <c r="A52" s="157"/>
      <c r="B52" s="195"/>
      <c r="C52" s="173"/>
      <c r="D52" s="173"/>
      <c r="E52" s="207"/>
      <c r="F52" s="208"/>
      <c r="G52" s="198"/>
      <c r="H52" s="200"/>
      <c r="I52" s="202"/>
      <c r="J52" s="203"/>
      <c r="K52" s="211"/>
      <c r="L52" s="212">
        <f t="shared" si="3"/>
        <v>0</v>
      </c>
      <c r="M52" s="213">
        <f t="shared" si="4"/>
        <v>0</v>
      </c>
      <c r="N52" s="215">
        <f t="shared" si="5"/>
        <v>0</v>
      </c>
    </row>
    <row r="53" spans="1:14" ht="24" customHeight="1">
      <c r="A53" s="157"/>
      <c r="B53" s="195"/>
      <c r="C53" s="173"/>
      <c r="D53" s="173"/>
      <c r="E53" s="207"/>
      <c r="F53" s="208"/>
      <c r="G53" s="198"/>
      <c r="H53" s="200"/>
      <c r="I53" s="202"/>
      <c r="J53" s="203"/>
      <c r="K53" s="211"/>
      <c r="L53" s="212">
        <f t="shared" si="3"/>
        <v>0</v>
      </c>
      <c r="M53" s="213">
        <f t="shared" si="4"/>
        <v>0</v>
      </c>
      <c r="N53" s="215">
        <f t="shared" si="5"/>
        <v>0</v>
      </c>
    </row>
    <row r="54" spans="1:14" ht="24" customHeight="1">
      <c r="A54" s="157"/>
      <c r="B54" s="195"/>
      <c r="C54" s="173"/>
      <c r="D54" s="173"/>
      <c r="E54" s="207"/>
      <c r="F54" s="208"/>
      <c r="G54" s="198"/>
      <c r="H54" s="200"/>
      <c r="I54" s="202"/>
      <c r="J54" s="203"/>
      <c r="K54" s="211"/>
      <c r="L54" s="212">
        <f t="shared" si="3"/>
        <v>0</v>
      </c>
      <c r="M54" s="213">
        <f t="shared" si="4"/>
        <v>0</v>
      </c>
      <c r="N54" s="215">
        <f t="shared" si="5"/>
        <v>0</v>
      </c>
    </row>
    <row r="55" spans="1:14" ht="24" customHeight="1">
      <c r="A55" s="157"/>
      <c r="B55" s="195"/>
      <c r="C55" s="173"/>
      <c r="D55" s="173"/>
      <c r="E55" s="207"/>
      <c r="F55" s="208"/>
      <c r="G55" s="198"/>
      <c r="H55" s="200"/>
      <c r="I55" s="202"/>
      <c r="J55" s="203"/>
      <c r="K55" s="211"/>
      <c r="L55" s="212">
        <f t="shared" si="3"/>
        <v>0</v>
      </c>
      <c r="M55" s="213">
        <f t="shared" si="4"/>
        <v>0</v>
      </c>
      <c r="N55" s="215">
        <f t="shared" si="5"/>
        <v>0</v>
      </c>
    </row>
    <row r="56" spans="1:14" ht="24" customHeight="1">
      <c r="A56" s="157"/>
      <c r="B56" s="195"/>
      <c r="C56" s="173"/>
      <c r="D56" s="173"/>
      <c r="E56" s="207"/>
      <c r="F56" s="208"/>
      <c r="G56" s="198"/>
      <c r="H56" s="200"/>
      <c r="I56" s="202"/>
      <c r="J56" s="203"/>
      <c r="K56" s="211"/>
      <c r="L56" s="212">
        <f t="shared" si="3"/>
        <v>0</v>
      </c>
      <c r="M56" s="213">
        <f t="shared" si="4"/>
        <v>0</v>
      </c>
      <c r="N56" s="215">
        <f t="shared" si="5"/>
        <v>0</v>
      </c>
    </row>
    <row r="57" spans="1:14" ht="24" customHeight="1">
      <c r="A57" s="157"/>
      <c r="B57" s="195"/>
      <c r="C57" s="173"/>
      <c r="D57" s="173"/>
      <c r="E57" s="207"/>
      <c r="F57" s="208"/>
      <c r="G57" s="198"/>
      <c r="H57" s="200"/>
      <c r="I57" s="202"/>
      <c r="J57" s="203"/>
      <c r="K57" s="211"/>
      <c r="L57" s="212">
        <f t="shared" si="3"/>
        <v>0</v>
      </c>
      <c r="M57" s="213">
        <f t="shared" si="4"/>
        <v>0</v>
      </c>
      <c r="N57" s="215">
        <f t="shared" si="5"/>
        <v>0</v>
      </c>
    </row>
    <row r="58" spans="1:14" ht="24" customHeight="1">
      <c r="A58" s="157"/>
      <c r="B58" s="195"/>
      <c r="C58" s="173"/>
      <c r="D58" s="173"/>
      <c r="E58" s="207"/>
      <c r="F58" s="208"/>
      <c r="G58" s="198"/>
      <c r="H58" s="200"/>
      <c r="I58" s="202"/>
      <c r="J58" s="203"/>
      <c r="K58" s="211"/>
      <c r="L58" s="212">
        <f t="shared" si="3"/>
        <v>0</v>
      </c>
      <c r="M58" s="213">
        <f t="shared" si="4"/>
        <v>0</v>
      </c>
      <c r="N58" s="215">
        <f t="shared" si="5"/>
        <v>0</v>
      </c>
    </row>
    <row r="59" spans="1:14" ht="24" customHeight="1">
      <c r="A59" s="157"/>
      <c r="B59" s="195"/>
      <c r="C59" s="173"/>
      <c r="D59" s="173"/>
      <c r="E59" s="207"/>
      <c r="F59" s="208"/>
      <c r="G59" s="198"/>
      <c r="H59" s="200"/>
      <c r="I59" s="202"/>
      <c r="J59" s="203"/>
      <c r="K59" s="211"/>
      <c r="L59" s="212">
        <f t="shared" si="3"/>
        <v>0</v>
      </c>
      <c r="M59" s="213">
        <f t="shared" si="4"/>
        <v>0</v>
      </c>
      <c r="N59" s="215">
        <f t="shared" si="5"/>
        <v>0</v>
      </c>
    </row>
    <row r="60" spans="1:14" ht="24" customHeight="1">
      <c r="A60" s="157"/>
      <c r="B60" s="195"/>
      <c r="C60" s="173"/>
      <c r="D60" s="173"/>
      <c r="E60" s="207"/>
      <c r="F60" s="208"/>
      <c r="G60" s="198"/>
      <c r="H60" s="200"/>
      <c r="I60" s="202"/>
      <c r="J60" s="203"/>
      <c r="K60" s="211"/>
      <c r="L60" s="212">
        <f t="shared" si="3"/>
        <v>0</v>
      </c>
      <c r="M60" s="213">
        <f t="shared" si="4"/>
        <v>0</v>
      </c>
      <c r="N60" s="215">
        <f t="shared" si="5"/>
        <v>0</v>
      </c>
    </row>
    <row r="61" spans="1:14" ht="24" customHeight="1">
      <c r="A61" s="157"/>
      <c r="B61" s="195"/>
      <c r="C61" s="173"/>
      <c r="D61" s="173"/>
      <c r="E61" s="207"/>
      <c r="F61" s="208"/>
      <c r="G61" s="198"/>
      <c r="H61" s="200"/>
      <c r="I61" s="202"/>
      <c r="J61" s="203"/>
      <c r="K61" s="211"/>
      <c r="L61" s="212">
        <f t="shared" si="3"/>
        <v>0</v>
      </c>
      <c r="M61" s="213">
        <f t="shared" si="4"/>
        <v>0</v>
      </c>
      <c r="N61" s="215">
        <f t="shared" si="5"/>
        <v>0</v>
      </c>
    </row>
    <row r="62" spans="1:14" ht="24" customHeight="1">
      <c r="A62" s="157"/>
      <c r="B62" s="195"/>
      <c r="C62" s="173"/>
      <c r="D62" s="173"/>
      <c r="E62" s="207"/>
      <c r="F62" s="208"/>
      <c r="G62" s="198"/>
      <c r="H62" s="200"/>
      <c r="I62" s="202"/>
      <c r="J62" s="203"/>
      <c r="K62" s="211"/>
      <c r="L62" s="212">
        <f t="shared" si="3"/>
        <v>0</v>
      </c>
      <c r="M62" s="213">
        <f t="shared" si="4"/>
        <v>0</v>
      </c>
      <c r="N62" s="215">
        <f t="shared" si="5"/>
        <v>0</v>
      </c>
    </row>
    <row r="63" spans="1:14" ht="24" customHeight="1">
      <c r="A63" s="157"/>
      <c r="B63" s="195"/>
      <c r="C63" s="173"/>
      <c r="D63" s="173"/>
      <c r="E63" s="207"/>
      <c r="F63" s="208"/>
      <c r="G63" s="198"/>
      <c r="H63" s="200"/>
      <c r="I63" s="202"/>
      <c r="J63" s="203"/>
      <c r="K63" s="211"/>
      <c r="L63" s="212">
        <f t="shared" si="3"/>
        <v>0</v>
      </c>
      <c r="M63" s="213">
        <f t="shared" si="4"/>
        <v>0</v>
      </c>
      <c r="N63" s="215">
        <f t="shared" si="5"/>
        <v>0</v>
      </c>
    </row>
    <row r="64" spans="1:14" ht="24" customHeight="1">
      <c r="A64" s="157"/>
      <c r="B64" s="195"/>
      <c r="C64" s="173"/>
      <c r="D64" s="173"/>
      <c r="E64" s="207"/>
      <c r="F64" s="208"/>
      <c r="G64" s="198"/>
      <c r="H64" s="200"/>
      <c r="I64" s="202"/>
      <c r="J64" s="203"/>
      <c r="K64" s="211"/>
      <c r="L64" s="212">
        <f t="shared" si="3"/>
        <v>0</v>
      </c>
      <c r="M64" s="213">
        <f t="shared" si="4"/>
        <v>0</v>
      </c>
      <c r="N64" s="215">
        <f t="shared" si="5"/>
        <v>0</v>
      </c>
    </row>
    <row r="65" spans="1:14" ht="24" customHeight="1">
      <c r="A65" s="157"/>
      <c r="B65" s="195"/>
      <c r="C65" s="173"/>
      <c r="D65" s="173"/>
      <c r="E65" s="207"/>
      <c r="F65" s="208"/>
      <c r="G65" s="198"/>
      <c r="H65" s="200"/>
      <c r="I65" s="202"/>
      <c r="J65" s="203"/>
      <c r="K65" s="211"/>
      <c r="L65" s="212">
        <f t="shared" si="3"/>
        <v>0</v>
      </c>
      <c r="M65" s="213">
        <f t="shared" si="4"/>
        <v>0</v>
      </c>
      <c r="N65" s="215">
        <f t="shared" si="5"/>
        <v>0</v>
      </c>
    </row>
    <row r="66" spans="1:14" ht="24" customHeight="1">
      <c r="A66" s="157"/>
      <c r="B66" s="195"/>
      <c r="C66" s="173"/>
      <c r="D66" s="173"/>
      <c r="E66" s="207"/>
      <c r="F66" s="208"/>
      <c r="G66" s="198"/>
      <c r="H66" s="200"/>
      <c r="I66" s="202"/>
      <c r="J66" s="203"/>
      <c r="K66" s="211"/>
      <c r="L66" s="212">
        <f t="shared" si="3"/>
        <v>0</v>
      </c>
      <c r="M66" s="213">
        <f t="shared" si="4"/>
        <v>0</v>
      </c>
      <c r="N66" s="215">
        <f t="shared" si="5"/>
        <v>0</v>
      </c>
    </row>
    <row r="67" spans="1:14" ht="24" customHeight="1">
      <c r="A67" s="157"/>
      <c r="B67" s="195"/>
      <c r="C67" s="173"/>
      <c r="D67" s="173"/>
      <c r="E67" s="207"/>
      <c r="F67" s="208"/>
      <c r="G67" s="198"/>
      <c r="H67" s="200"/>
      <c r="I67" s="202"/>
      <c r="J67" s="203"/>
      <c r="K67" s="211"/>
      <c r="L67" s="212">
        <f t="shared" si="3"/>
        <v>0</v>
      </c>
      <c r="M67" s="213">
        <f t="shared" si="4"/>
        <v>0</v>
      </c>
      <c r="N67" s="215">
        <f t="shared" si="5"/>
        <v>0</v>
      </c>
    </row>
    <row r="68" spans="1:14" ht="24" customHeight="1">
      <c r="A68" s="157"/>
      <c r="B68" s="195"/>
      <c r="C68" s="173"/>
      <c r="D68" s="173"/>
      <c r="E68" s="207"/>
      <c r="F68" s="208"/>
      <c r="G68" s="198"/>
      <c r="H68" s="200"/>
      <c r="I68" s="202"/>
      <c r="J68" s="203"/>
      <c r="K68" s="211"/>
      <c r="L68" s="212">
        <f t="shared" si="3"/>
        <v>0</v>
      </c>
      <c r="M68" s="213">
        <f t="shared" si="4"/>
        <v>0</v>
      </c>
      <c r="N68" s="215">
        <f t="shared" si="5"/>
        <v>0</v>
      </c>
    </row>
    <row r="69" spans="1:14" ht="24" customHeight="1">
      <c r="A69" s="157"/>
      <c r="B69" s="195"/>
      <c r="C69" s="173"/>
      <c r="D69" s="173"/>
      <c r="E69" s="207"/>
      <c r="F69" s="208"/>
      <c r="G69" s="198"/>
      <c r="H69" s="200"/>
      <c r="I69" s="202"/>
      <c r="J69" s="203"/>
      <c r="K69" s="211"/>
      <c r="L69" s="212">
        <f t="shared" si="3"/>
        <v>0</v>
      </c>
      <c r="M69" s="213">
        <f t="shared" si="4"/>
        <v>0</v>
      </c>
      <c r="N69" s="215">
        <f t="shared" si="5"/>
        <v>0</v>
      </c>
    </row>
    <row r="70" spans="1:14" ht="24" customHeight="1">
      <c r="A70" s="157"/>
      <c r="B70" s="195"/>
      <c r="C70" s="173"/>
      <c r="D70" s="173"/>
      <c r="E70" s="207"/>
      <c r="F70" s="208"/>
      <c r="G70" s="198"/>
      <c r="H70" s="200"/>
      <c r="I70" s="202"/>
      <c r="J70" s="203"/>
      <c r="K70" s="211"/>
      <c r="L70" s="212">
        <f t="shared" si="3"/>
        <v>0</v>
      </c>
      <c r="M70" s="213">
        <f t="shared" si="4"/>
        <v>0</v>
      </c>
      <c r="N70" s="215">
        <f t="shared" si="5"/>
        <v>0</v>
      </c>
    </row>
    <row r="71" spans="1:14" ht="24" customHeight="1">
      <c r="A71" s="157"/>
      <c r="B71" s="195"/>
      <c r="C71" s="173"/>
      <c r="D71" s="173"/>
      <c r="E71" s="207"/>
      <c r="F71" s="208"/>
      <c r="G71" s="198"/>
      <c r="H71" s="200"/>
      <c r="I71" s="202"/>
      <c r="J71" s="203"/>
      <c r="K71" s="211"/>
      <c r="L71" s="212">
        <f t="shared" ref="L71:L99" si="6">J71-K71</f>
        <v>0</v>
      </c>
      <c r="M71" s="213">
        <f t="shared" ref="M71:M99" si="7">I71-J71</f>
        <v>0</v>
      </c>
      <c r="N71" s="215">
        <f t="shared" si="5"/>
        <v>0</v>
      </c>
    </row>
    <row r="72" spans="1:14" ht="24" customHeight="1">
      <c r="A72" s="157"/>
      <c r="B72" s="195"/>
      <c r="C72" s="173"/>
      <c r="D72" s="173"/>
      <c r="E72" s="207"/>
      <c r="F72" s="208"/>
      <c r="G72" s="198"/>
      <c r="H72" s="200"/>
      <c r="I72" s="202"/>
      <c r="J72" s="203"/>
      <c r="K72" s="211"/>
      <c r="L72" s="212">
        <f t="shared" si="6"/>
        <v>0</v>
      </c>
      <c r="M72" s="213">
        <f t="shared" si="7"/>
        <v>0</v>
      </c>
      <c r="N72" s="215">
        <f t="shared" ref="N72:N99" si="8">N71+H72-I72</f>
        <v>0</v>
      </c>
    </row>
    <row r="73" spans="1:14" ht="24" customHeight="1">
      <c r="A73" s="157"/>
      <c r="B73" s="195"/>
      <c r="C73" s="173"/>
      <c r="D73" s="173"/>
      <c r="E73" s="207"/>
      <c r="F73" s="208"/>
      <c r="G73" s="198"/>
      <c r="H73" s="200"/>
      <c r="I73" s="202"/>
      <c r="J73" s="203"/>
      <c r="K73" s="211"/>
      <c r="L73" s="212">
        <f t="shared" si="6"/>
        <v>0</v>
      </c>
      <c r="M73" s="213">
        <f t="shared" si="7"/>
        <v>0</v>
      </c>
      <c r="N73" s="215">
        <f t="shared" si="8"/>
        <v>0</v>
      </c>
    </row>
    <row r="74" spans="1:14" ht="24" customHeight="1">
      <c r="A74" s="157"/>
      <c r="B74" s="195"/>
      <c r="C74" s="173"/>
      <c r="D74" s="173"/>
      <c r="E74" s="207"/>
      <c r="F74" s="208"/>
      <c r="G74" s="198"/>
      <c r="H74" s="200"/>
      <c r="I74" s="202"/>
      <c r="J74" s="203"/>
      <c r="K74" s="211"/>
      <c r="L74" s="212">
        <f t="shared" si="6"/>
        <v>0</v>
      </c>
      <c r="M74" s="213">
        <f t="shared" si="7"/>
        <v>0</v>
      </c>
      <c r="N74" s="215">
        <f t="shared" si="8"/>
        <v>0</v>
      </c>
    </row>
    <row r="75" spans="1:14" ht="24" customHeight="1">
      <c r="A75" s="157"/>
      <c r="B75" s="195"/>
      <c r="C75" s="173"/>
      <c r="D75" s="173"/>
      <c r="E75" s="207"/>
      <c r="F75" s="208"/>
      <c r="G75" s="198"/>
      <c r="H75" s="200"/>
      <c r="I75" s="202"/>
      <c r="J75" s="203"/>
      <c r="K75" s="211"/>
      <c r="L75" s="212">
        <f t="shared" si="6"/>
        <v>0</v>
      </c>
      <c r="M75" s="213">
        <f t="shared" si="7"/>
        <v>0</v>
      </c>
      <c r="N75" s="215">
        <f t="shared" si="8"/>
        <v>0</v>
      </c>
    </row>
    <row r="76" spans="1:14" ht="24" customHeight="1">
      <c r="A76" s="157"/>
      <c r="B76" s="195"/>
      <c r="C76" s="173"/>
      <c r="D76" s="173"/>
      <c r="E76" s="207"/>
      <c r="F76" s="208"/>
      <c r="G76" s="198"/>
      <c r="H76" s="200"/>
      <c r="I76" s="202"/>
      <c r="J76" s="203"/>
      <c r="K76" s="211"/>
      <c r="L76" s="212">
        <f t="shared" si="6"/>
        <v>0</v>
      </c>
      <c r="M76" s="213">
        <f t="shared" si="7"/>
        <v>0</v>
      </c>
      <c r="N76" s="215">
        <f t="shared" si="8"/>
        <v>0</v>
      </c>
    </row>
    <row r="77" spans="1:14" ht="24" customHeight="1">
      <c r="A77" s="157"/>
      <c r="B77" s="195"/>
      <c r="C77" s="173"/>
      <c r="D77" s="173"/>
      <c r="E77" s="207"/>
      <c r="F77" s="208"/>
      <c r="G77" s="198"/>
      <c r="H77" s="200"/>
      <c r="I77" s="202"/>
      <c r="J77" s="203"/>
      <c r="K77" s="211"/>
      <c r="L77" s="212">
        <f t="shared" si="6"/>
        <v>0</v>
      </c>
      <c r="M77" s="213">
        <f t="shared" si="7"/>
        <v>0</v>
      </c>
      <c r="N77" s="215">
        <f t="shared" si="8"/>
        <v>0</v>
      </c>
    </row>
    <row r="78" spans="1:14" ht="24" customHeight="1">
      <c r="A78" s="157"/>
      <c r="B78" s="195"/>
      <c r="C78" s="173"/>
      <c r="D78" s="173"/>
      <c r="E78" s="207"/>
      <c r="F78" s="208"/>
      <c r="G78" s="198"/>
      <c r="H78" s="200"/>
      <c r="I78" s="202"/>
      <c r="J78" s="203"/>
      <c r="K78" s="211"/>
      <c r="L78" s="212">
        <f t="shared" si="6"/>
        <v>0</v>
      </c>
      <c r="M78" s="213">
        <f t="shared" si="7"/>
        <v>0</v>
      </c>
      <c r="N78" s="215">
        <f t="shared" si="8"/>
        <v>0</v>
      </c>
    </row>
    <row r="79" spans="1:14" ht="24" customHeight="1">
      <c r="A79" s="157"/>
      <c r="B79" s="195"/>
      <c r="C79" s="173"/>
      <c r="D79" s="173"/>
      <c r="E79" s="207"/>
      <c r="F79" s="208"/>
      <c r="G79" s="198"/>
      <c r="H79" s="200"/>
      <c r="I79" s="202"/>
      <c r="J79" s="203"/>
      <c r="K79" s="211"/>
      <c r="L79" s="212">
        <f t="shared" si="6"/>
        <v>0</v>
      </c>
      <c r="M79" s="213">
        <f t="shared" si="7"/>
        <v>0</v>
      </c>
      <c r="N79" s="215">
        <f t="shared" si="8"/>
        <v>0</v>
      </c>
    </row>
    <row r="80" spans="1:14" ht="24" customHeight="1">
      <c r="A80" s="157"/>
      <c r="B80" s="195"/>
      <c r="C80" s="173"/>
      <c r="D80" s="173"/>
      <c r="E80" s="207"/>
      <c r="F80" s="208"/>
      <c r="G80" s="198"/>
      <c r="H80" s="200"/>
      <c r="I80" s="202"/>
      <c r="J80" s="203"/>
      <c r="K80" s="211"/>
      <c r="L80" s="212">
        <f t="shared" si="6"/>
        <v>0</v>
      </c>
      <c r="M80" s="213">
        <f t="shared" si="7"/>
        <v>0</v>
      </c>
      <c r="N80" s="215">
        <f t="shared" si="8"/>
        <v>0</v>
      </c>
    </row>
    <row r="81" spans="1:14" ht="24" customHeight="1">
      <c r="A81" s="157"/>
      <c r="B81" s="195"/>
      <c r="C81" s="173"/>
      <c r="D81" s="173"/>
      <c r="E81" s="207"/>
      <c r="F81" s="208"/>
      <c r="G81" s="198"/>
      <c r="H81" s="200"/>
      <c r="I81" s="202"/>
      <c r="J81" s="203"/>
      <c r="K81" s="211"/>
      <c r="L81" s="212">
        <f t="shared" si="6"/>
        <v>0</v>
      </c>
      <c r="M81" s="213">
        <f t="shared" si="7"/>
        <v>0</v>
      </c>
      <c r="N81" s="215">
        <f t="shared" si="8"/>
        <v>0</v>
      </c>
    </row>
    <row r="82" spans="1:14" ht="24" customHeight="1">
      <c r="A82" s="157"/>
      <c r="B82" s="195"/>
      <c r="C82" s="173"/>
      <c r="D82" s="173"/>
      <c r="E82" s="207"/>
      <c r="F82" s="208"/>
      <c r="G82" s="198"/>
      <c r="H82" s="200"/>
      <c r="I82" s="202"/>
      <c r="J82" s="203"/>
      <c r="K82" s="211"/>
      <c r="L82" s="212">
        <f t="shared" si="6"/>
        <v>0</v>
      </c>
      <c r="M82" s="213">
        <f t="shared" si="7"/>
        <v>0</v>
      </c>
      <c r="N82" s="215">
        <f t="shared" si="8"/>
        <v>0</v>
      </c>
    </row>
    <row r="83" spans="1:14" ht="24" customHeight="1">
      <c r="A83" s="157"/>
      <c r="B83" s="195"/>
      <c r="C83" s="173"/>
      <c r="D83" s="173"/>
      <c r="E83" s="207"/>
      <c r="F83" s="208"/>
      <c r="G83" s="198"/>
      <c r="H83" s="200"/>
      <c r="I83" s="202"/>
      <c r="J83" s="203"/>
      <c r="K83" s="211"/>
      <c r="L83" s="212">
        <f t="shared" si="6"/>
        <v>0</v>
      </c>
      <c r="M83" s="213">
        <f t="shared" si="7"/>
        <v>0</v>
      </c>
      <c r="N83" s="215">
        <f t="shared" si="8"/>
        <v>0</v>
      </c>
    </row>
    <row r="84" spans="1:14" ht="24" customHeight="1">
      <c r="A84" s="157"/>
      <c r="B84" s="195"/>
      <c r="C84" s="173"/>
      <c r="D84" s="173"/>
      <c r="E84" s="207"/>
      <c r="F84" s="208"/>
      <c r="G84" s="198"/>
      <c r="H84" s="200"/>
      <c r="I84" s="202"/>
      <c r="J84" s="203"/>
      <c r="K84" s="211"/>
      <c r="L84" s="212">
        <f t="shared" si="6"/>
        <v>0</v>
      </c>
      <c r="M84" s="213">
        <f t="shared" si="7"/>
        <v>0</v>
      </c>
      <c r="N84" s="215">
        <f t="shared" si="8"/>
        <v>0</v>
      </c>
    </row>
    <row r="85" spans="1:14" ht="24" customHeight="1">
      <c r="A85" s="157"/>
      <c r="B85" s="195"/>
      <c r="C85" s="173"/>
      <c r="D85" s="173"/>
      <c r="E85" s="207"/>
      <c r="F85" s="208"/>
      <c r="G85" s="198"/>
      <c r="H85" s="200"/>
      <c r="I85" s="202"/>
      <c r="J85" s="203"/>
      <c r="K85" s="211"/>
      <c r="L85" s="212">
        <f t="shared" si="6"/>
        <v>0</v>
      </c>
      <c r="M85" s="213">
        <f t="shared" si="7"/>
        <v>0</v>
      </c>
      <c r="N85" s="215">
        <f t="shared" si="8"/>
        <v>0</v>
      </c>
    </row>
    <row r="86" spans="1:14" ht="24" customHeight="1">
      <c r="A86" s="157"/>
      <c r="B86" s="195"/>
      <c r="C86" s="173"/>
      <c r="D86" s="173"/>
      <c r="E86" s="207"/>
      <c r="F86" s="208"/>
      <c r="G86" s="198"/>
      <c r="H86" s="200"/>
      <c r="I86" s="202"/>
      <c r="J86" s="203"/>
      <c r="K86" s="211"/>
      <c r="L86" s="212">
        <f t="shared" si="6"/>
        <v>0</v>
      </c>
      <c r="M86" s="213">
        <f t="shared" si="7"/>
        <v>0</v>
      </c>
      <c r="N86" s="215">
        <f t="shared" si="8"/>
        <v>0</v>
      </c>
    </row>
    <row r="87" spans="1:14" ht="24" customHeight="1">
      <c r="A87" s="157"/>
      <c r="B87" s="195"/>
      <c r="C87" s="173"/>
      <c r="D87" s="173"/>
      <c r="E87" s="207"/>
      <c r="F87" s="208"/>
      <c r="G87" s="198"/>
      <c r="H87" s="200"/>
      <c r="I87" s="202"/>
      <c r="J87" s="203"/>
      <c r="K87" s="211"/>
      <c r="L87" s="212">
        <f t="shared" si="6"/>
        <v>0</v>
      </c>
      <c r="M87" s="213">
        <f t="shared" si="7"/>
        <v>0</v>
      </c>
      <c r="N87" s="215">
        <f t="shared" si="8"/>
        <v>0</v>
      </c>
    </row>
    <row r="88" spans="1:14" ht="24" customHeight="1">
      <c r="A88" s="157"/>
      <c r="B88" s="195"/>
      <c r="C88" s="173"/>
      <c r="D88" s="173"/>
      <c r="E88" s="207"/>
      <c r="F88" s="208"/>
      <c r="G88" s="198"/>
      <c r="H88" s="200"/>
      <c r="I88" s="202"/>
      <c r="J88" s="203"/>
      <c r="K88" s="211"/>
      <c r="L88" s="212">
        <f t="shared" si="6"/>
        <v>0</v>
      </c>
      <c r="M88" s="213">
        <f t="shared" si="7"/>
        <v>0</v>
      </c>
      <c r="N88" s="215">
        <f t="shared" si="8"/>
        <v>0</v>
      </c>
    </row>
    <row r="89" spans="1:14" ht="24" customHeight="1">
      <c r="A89" s="157"/>
      <c r="B89" s="195"/>
      <c r="C89" s="173"/>
      <c r="D89" s="173"/>
      <c r="E89" s="207"/>
      <c r="F89" s="208"/>
      <c r="G89" s="198"/>
      <c r="H89" s="200"/>
      <c r="I89" s="202"/>
      <c r="J89" s="203"/>
      <c r="K89" s="211"/>
      <c r="L89" s="212">
        <f t="shared" si="6"/>
        <v>0</v>
      </c>
      <c r="M89" s="213">
        <f t="shared" si="7"/>
        <v>0</v>
      </c>
      <c r="N89" s="215">
        <f t="shared" si="8"/>
        <v>0</v>
      </c>
    </row>
    <row r="90" spans="1:14" ht="24" customHeight="1">
      <c r="A90" s="157"/>
      <c r="B90" s="195"/>
      <c r="C90" s="173"/>
      <c r="D90" s="173"/>
      <c r="E90" s="207"/>
      <c r="F90" s="208"/>
      <c r="G90" s="198"/>
      <c r="H90" s="200"/>
      <c r="I90" s="202"/>
      <c r="J90" s="203"/>
      <c r="K90" s="211"/>
      <c r="L90" s="212">
        <f t="shared" si="6"/>
        <v>0</v>
      </c>
      <c r="M90" s="213">
        <f t="shared" si="7"/>
        <v>0</v>
      </c>
      <c r="N90" s="215">
        <f t="shared" si="8"/>
        <v>0</v>
      </c>
    </row>
    <row r="91" spans="1:14" ht="24" customHeight="1">
      <c r="A91" s="157"/>
      <c r="B91" s="195"/>
      <c r="C91" s="173"/>
      <c r="D91" s="173"/>
      <c r="E91" s="207"/>
      <c r="F91" s="208"/>
      <c r="G91" s="198"/>
      <c r="H91" s="200"/>
      <c r="I91" s="202"/>
      <c r="J91" s="203"/>
      <c r="K91" s="211"/>
      <c r="L91" s="212">
        <f t="shared" si="6"/>
        <v>0</v>
      </c>
      <c r="M91" s="213">
        <f t="shared" si="7"/>
        <v>0</v>
      </c>
      <c r="N91" s="215">
        <f t="shared" si="8"/>
        <v>0</v>
      </c>
    </row>
    <row r="92" spans="1:14" ht="24" customHeight="1">
      <c r="A92" s="157"/>
      <c r="B92" s="195"/>
      <c r="C92" s="173"/>
      <c r="D92" s="173"/>
      <c r="E92" s="207"/>
      <c r="F92" s="208"/>
      <c r="G92" s="198"/>
      <c r="H92" s="200"/>
      <c r="I92" s="202"/>
      <c r="J92" s="203"/>
      <c r="K92" s="211"/>
      <c r="L92" s="212">
        <f t="shared" si="6"/>
        <v>0</v>
      </c>
      <c r="M92" s="213">
        <f t="shared" si="7"/>
        <v>0</v>
      </c>
      <c r="N92" s="215">
        <f t="shared" si="8"/>
        <v>0</v>
      </c>
    </row>
    <row r="93" spans="1:14" ht="24" customHeight="1">
      <c r="A93" s="157"/>
      <c r="B93" s="195"/>
      <c r="C93" s="173"/>
      <c r="D93" s="173"/>
      <c r="E93" s="207"/>
      <c r="F93" s="208"/>
      <c r="G93" s="198"/>
      <c r="H93" s="200"/>
      <c r="I93" s="202"/>
      <c r="J93" s="203"/>
      <c r="K93" s="211"/>
      <c r="L93" s="212">
        <f t="shared" si="6"/>
        <v>0</v>
      </c>
      <c r="M93" s="213">
        <f t="shared" si="7"/>
        <v>0</v>
      </c>
      <c r="N93" s="215">
        <f t="shared" si="8"/>
        <v>0</v>
      </c>
    </row>
    <row r="94" spans="1:14" ht="24" customHeight="1">
      <c r="A94" s="157"/>
      <c r="B94" s="195"/>
      <c r="C94" s="173"/>
      <c r="D94" s="173"/>
      <c r="E94" s="207"/>
      <c r="F94" s="208"/>
      <c r="G94" s="198"/>
      <c r="H94" s="200"/>
      <c r="I94" s="202"/>
      <c r="J94" s="203"/>
      <c r="K94" s="211"/>
      <c r="L94" s="212">
        <f t="shared" si="6"/>
        <v>0</v>
      </c>
      <c r="M94" s="213">
        <f t="shared" si="7"/>
        <v>0</v>
      </c>
      <c r="N94" s="215">
        <f t="shared" si="8"/>
        <v>0</v>
      </c>
    </row>
    <row r="95" spans="1:14" ht="24" customHeight="1">
      <c r="A95" s="157"/>
      <c r="B95" s="195"/>
      <c r="C95" s="173"/>
      <c r="D95" s="173"/>
      <c r="E95" s="207"/>
      <c r="F95" s="208"/>
      <c r="G95" s="198"/>
      <c r="H95" s="200"/>
      <c r="I95" s="202"/>
      <c r="J95" s="203"/>
      <c r="K95" s="211"/>
      <c r="L95" s="212">
        <f t="shared" si="6"/>
        <v>0</v>
      </c>
      <c r="M95" s="213">
        <f t="shared" si="7"/>
        <v>0</v>
      </c>
      <c r="N95" s="215">
        <f t="shared" si="8"/>
        <v>0</v>
      </c>
    </row>
    <row r="96" spans="1:14" ht="24.75" customHeight="1">
      <c r="A96" s="157"/>
      <c r="B96" s="195"/>
      <c r="C96" s="173"/>
      <c r="D96" s="173"/>
      <c r="E96" s="207"/>
      <c r="F96" s="208"/>
      <c r="G96" s="198"/>
      <c r="H96" s="200"/>
      <c r="I96" s="202"/>
      <c r="J96" s="203"/>
      <c r="K96" s="211"/>
      <c r="L96" s="212">
        <f t="shared" si="6"/>
        <v>0</v>
      </c>
      <c r="M96" s="213">
        <f t="shared" si="7"/>
        <v>0</v>
      </c>
      <c r="N96" s="215">
        <f t="shared" si="8"/>
        <v>0</v>
      </c>
    </row>
    <row r="97" spans="1:18" ht="25.5" customHeight="1">
      <c r="A97" s="157"/>
      <c r="B97" s="195"/>
      <c r="C97" s="173"/>
      <c r="D97" s="173"/>
      <c r="E97" s="207"/>
      <c r="F97" s="208"/>
      <c r="G97" s="198"/>
      <c r="H97" s="200"/>
      <c r="I97" s="202"/>
      <c r="J97" s="203"/>
      <c r="K97" s="211"/>
      <c r="L97" s="212">
        <f t="shared" si="6"/>
        <v>0</v>
      </c>
      <c r="M97" s="213">
        <f t="shared" si="7"/>
        <v>0</v>
      </c>
      <c r="N97" s="215">
        <f t="shared" si="8"/>
        <v>0</v>
      </c>
    </row>
    <row r="98" spans="1:18" ht="25.5" customHeight="1">
      <c r="A98" s="157"/>
      <c r="B98" s="195"/>
      <c r="C98" s="173"/>
      <c r="D98" s="173"/>
      <c r="E98" s="207"/>
      <c r="F98" s="208"/>
      <c r="G98" s="198"/>
      <c r="H98" s="200"/>
      <c r="I98" s="202"/>
      <c r="J98" s="203"/>
      <c r="K98" s="211"/>
      <c r="L98" s="212">
        <f t="shared" si="6"/>
        <v>0</v>
      </c>
      <c r="M98" s="213">
        <f t="shared" si="7"/>
        <v>0</v>
      </c>
      <c r="N98" s="215">
        <f t="shared" si="8"/>
        <v>0</v>
      </c>
    </row>
    <row r="99" spans="1:18" ht="25.5" customHeight="1" thickBot="1">
      <c r="A99" s="157"/>
      <c r="B99" s="195"/>
      <c r="C99" s="173"/>
      <c r="D99" s="173"/>
      <c r="E99" s="207"/>
      <c r="F99" s="208"/>
      <c r="G99" s="198"/>
      <c r="H99" s="200"/>
      <c r="I99" s="202"/>
      <c r="J99" s="203"/>
      <c r="K99" s="211"/>
      <c r="L99" s="212">
        <f t="shared" si="6"/>
        <v>0</v>
      </c>
      <c r="M99" s="213">
        <f t="shared" si="7"/>
        <v>0</v>
      </c>
      <c r="N99" s="215">
        <f t="shared" si="8"/>
        <v>0</v>
      </c>
    </row>
    <row r="100" spans="1:18" s="150" customFormat="1" ht="25.5" customHeight="1">
      <c r="A100" s="216"/>
      <c r="B100" s="217"/>
      <c r="C100" s="218"/>
      <c r="D100" s="218"/>
      <c r="E100" s="219"/>
      <c r="F100" s="220"/>
      <c r="G100" s="221"/>
      <c r="H100" s="222">
        <f t="shared" ref="H100:M100" si="9">SUBTOTAL(9,H7:H99)</f>
        <v>0</v>
      </c>
      <c r="I100" s="222">
        <f t="shared" si="9"/>
        <v>0</v>
      </c>
      <c r="J100" s="223">
        <f t="shared" si="9"/>
        <v>0</v>
      </c>
      <c r="K100" s="224">
        <f t="shared" si="9"/>
        <v>0</v>
      </c>
      <c r="L100" s="225">
        <f t="shared" si="9"/>
        <v>0</v>
      </c>
      <c r="M100" s="222">
        <f t="shared" si="9"/>
        <v>0</v>
      </c>
      <c r="N100" s="222"/>
      <c r="P100" s="132"/>
      <c r="Q100" s="132"/>
      <c r="R100" s="132"/>
    </row>
  </sheetData>
  <sheetProtection algorithmName="SHA-512" hashValue="tjwMcjkwjmG4peGjebwGj9b2vJnApfGJWZ8x40ZbWNVo2HgJ4NEcOPGrwNKf6TZVBU0t67TeS39cHhvNxtfxFw==" saltValue="JHegr5eCyBUFN49ChQJe7w==" spinCount="100000" sheet="1" formatCells="0" formatRows="0" insertRows="0" deleteRows="0" autoFilter="0"/>
  <autoFilter ref="B6:M100" xr:uid="{00000000-0009-0000-0000-000003000000}"/>
  <mergeCells count="15">
    <mergeCell ref="H4:H5"/>
    <mergeCell ref="I4:I5"/>
    <mergeCell ref="N4:N5"/>
    <mergeCell ref="A4:A5"/>
    <mergeCell ref="B4:B5"/>
    <mergeCell ref="C4:C5"/>
    <mergeCell ref="D4:D5"/>
    <mergeCell ref="E4:F5"/>
    <mergeCell ref="G4:G5"/>
    <mergeCell ref="J1:K1"/>
    <mergeCell ref="L1:N1"/>
    <mergeCell ref="C2:D2"/>
    <mergeCell ref="F2:I2"/>
    <mergeCell ref="J2:K2"/>
    <mergeCell ref="L2:N2"/>
  </mergeCells>
  <phoneticPr fontId="1"/>
  <dataValidations count="6">
    <dataValidation type="list" allowBlank="1" showInputMessage="1" showErrorMessage="1" sqref="G7:G100" xr:uid="{00000000-0002-0000-0300-000000000000}">
      <formula1>種別</formula1>
    </dataValidation>
    <dataValidation type="list" allowBlank="1" showInputMessage="1" showErrorMessage="1" sqref="E7:E100" xr:uid="{00000000-0002-0000-0300-000001000000}">
      <formula1>経理区分</formula1>
    </dataValidation>
    <dataValidation type="list" allowBlank="1" showInputMessage="1" showErrorMessage="1" sqref="F7:F100" xr:uid="{00000000-0002-0000-0300-000002000000}">
      <formula1>INDIRECT($E7)</formula1>
    </dataValidation>
    <dataValidation type="custom" allowBlank="1" showInputMessage="1" showErrorMessage="1" sqref="L7:L99 M7:M99 N7:N99" xr:uid="{00000000-0002-0000-0300-000003000000}">
      <formula1>""</formula1>
    </dataValidation>
    <dataValidation type="list" allowBlank="1" showInputMessage="1" showErrorMessage="1" sqref="C2:D2" xr:uid="{00000000-0002-0000-0300-000004000000}">
      <formula1>助成区分</formula1>
    </dataValidation>
    <dataValidation type="list" allowBlank="1" showInputMessage="1" showErrorMessage="1" sqref="F2:I2" xr:uid="{00000000-0002-0000-0300-000005000000}">
      <formula1>INDIRECT(C2)</formula1>
    </dataValidation>
  </dataValidations>
  <printOptions horizontalCentered="1"/>
  <pageMargins left="0.39370078740157483" right="0.39370078740157483" top="0.78740157480314965" bottom="0.39370078740157483" header="0.51181102362204722" footer="0.19685039370078741"/>
  <pageSetup paperSize="9" scale="95" fitToHeight="0" orientation="landscape" horizontalDpi="1200" verticalDpi="1200" r:id="rId1"/>
  <headerFooter>
    <oddHeader>&amp;C&amp;"ＭＳ ゴシック,太字"&amp;16&amp;K000000スポーツ振興くじ助成事業収支簿</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76"/>
  <sheetViews>
    <sheetView view="pageBreakPreview" zoomScaleNormal="100" zoomScaleSheetLayoutView="100" workbookViewId="0">
      <selection activeCell="G39" sqref="G39"/>
    </sheetView>
  </sheetViews>
  <sheetFormatPr defaultColWidth="9" defaultRowHeight="11.25"/>
  <cols>
    <col min="1" max="1" width="0.875" style="25" customWidth="1"/>
    <col min="2" max="2" width="17.5" style="25" customWidth="1"/>
    <col min="3" max="5" width="10.125" style="25" customWidth="1"/>
    <col min="6" max="9" width="11" style="25" customWidth="1"/>
    <col min="10" max="10" width="0.875" style="25" customWidth="1"/>
    <col min="11" max="16384" width="9" style="25"/>
  </cols>
  <sheetData>
    <row r="1" spans="1:10" ht="18.75" customHeight="1">
      <c r="A1" s="76"/>
      <c r="B1" s="401" t="s">
        <v>247</v>
      </c>
      <c r="C1" s="401"/>
      <c r="D1" s="401"/>
      <c r="E1" s="401"/>
      <c r="F1" s="401"/>
      <c r="G1" s="401"/>
      <c r="H1" s="401"/>
      <c r="I1" s="401"/>
      <c r="J1" s="76"/>
    </row>
    <row r="2" spans="1:10" ht="18.75" customHeight="1">
      <c r="A2" s="75"/>
      <c r="B2" s="75"/>
      <c r="C2" s="75"/>
      <c r="D2" s="75"/>
      <c r="E2" s="75"/>
      <c r="F2" s="76"/>
      <c r="G2" s="76"/>
      <c r="H2" s="76"/>
      <c r="I2" s="76"/>
      <c r="J2" s="76"/>
    </row>
    <row r="3" spans="1:10" ht="20.25" customHeight="1">
      <c r="A3" s="75"/>
      <c r="B3" s="257" t="s">
        <v>0</v>
      </c>
      <c r="C3" s="342" t="str">
        <f>IF(収支簿_委任先用!L1="","",収支簿_委任先用!L1)</f>
        <v/>
      </c>
      <c r="D3" s="343"/>
      <c r="E3" s="343"/>
      <c r="F3" s="344"/>
      <c r="G3" s="78"/>
      <c r="H3" s="78"/>
      <c r="I3" s="75"/>
      <c r="J3" s="76"/>
    </row>
    <row r="4" spans="1:10" ht="20.25" customHeight="1">
      <c r="A4" s="402"/>
      <c r="B4" s="257" t="s">
        <v>55</v>
      </c>
      <c r="C4" s="342" t="str">
        <f>IF(収支簿_委任先用!F2="","",収支簿_委任先用!F2)</f>
        <v/>
      </c>
      <c r="D4" s="343"/>
      <c r="E4" s="343"/>
      <c r="F4" s="344"/>
      <c r="G4" s="78"/>
      <c r="H4" s="78"/>
      <c r="I4" s="79"/>
      <c r="J4" s="76"/>
    </row>
    <row r="5" spans="1:10" ht="20.25" customHeight="1">
      <c r="A5" s="402"/>
      <c r="B5" s="257" t="s">
        <v>238</v>
      </c>
      <c r="C5" s="342" t="str">
        <f>IF(収支簿_委任先用!L2="","",収支簿_委任先用!L2)</f>
        <v/>
      </c>
      <c r="D5" s="343"/>
      <c r="E5" s="343"/>
      <c r="F5" s="344"/>
      <c r="G5" s="78"/>
      <c r="H5" s="78"/>
      <c r="I5" s="79"/>
      <c r="J5" s="76"/>
    </row>
    <row r="6" spans="1:10" ht="18.75" customHeight="1">
      <c r="A6" s="402"/>
      <c r="B6" s="79"/>
      <c r="C6" s="75"/>
      <c r="D6" s="75"/>
      <c r="E6" s="75"/>
      <c r="F6" s="76"/>
      <c r="G6" s="76"/>
      <c r="H6" s="76"/>
      <c r="I6" s="76"/>
      <c r="J6" s="76"/>
    </row>
    <row r="7" spans="1:10" ht="18.95" customHeight="1" thickBot="1">
      <c r="A7" s="402"/>
      <c r="B7" s="80" t="s">
        <v>1</v>
      </c>
      <c r="C7" s="75"/>
      <c r="D7" s="75"/>
      <c r="E7" s="81" t="s">
        <v>2</v>
      </c>
      <c r="F7" s="75"/>
      <c r="G7" s="75"/>
      <c r="H7" s="75"/>
      <c r="I7" s="81"/>
      <c r="J7" s="76"/>
    </row>
    <row r="8" spans="1:10" ht="24.75" customHeight="1">
      <c r="A8" s="402"/>
      <c r="B8" s="403" t="s">
        <v>3</v>
      </c>
      <c r="C8" s="348" t="s">
        <v>22</v>
      </c>
      <c r="D8" s="352" t="s">
        <v>199</v>
      </c>
      <c r="E8" s="376" t="s">
        <v>23</v>
      </c>
      <c r="F8" s="113"/>
      <c r="G8" s="114"/>
      <c r="H8" s="114"/>
      <c r="I8" s="114"/>
      <c r="J8" s="76"/>
    </row>
    <row r="9" spans="1:10">
      <c r="A9" s="402"/>
      <c r="B9" s="404"/>
      <c r="C9" s="349"/>
      <c r="D9" s="353"/>
      <c r="E9" s="377"/>
      <c r="F9" s="113"/>
      <c r="G9" s="114"/>
      <c r="H9" s="114"/>
      <c r="I9" s="114"/>
      <c r="J9" s="76"/>
    </row>
    <row r="10" spans="1:10" ht="23.45" customHeight="1">
      <c r="A10" s="402"/>
      <c r="B10" s="258" t="s">
        <v>233</v>
      </c>
      <c r="C10" s="84"/>
      <c r="D10" s="85">
        <f t="shared" ref="D10:D15" si="0">E10-C10</f>
        <v>0</v>
      </c>
      <c r="E10" s="156">
        <f>SUMIF(収支簿_委任先用!$E$7:$E$3093,$B10,収支簿_委任先用!$H$7:$H$3093)</f>
        <v>0</v>
      </c>
      <c r="F10" s="93"/>
      <c r="G10" s="115"/>
      <c r="H10" s="116"/>
      <c r="I10" s="117"/>
      <c r="J10" s="76"/>
    </row>
    <row r="11" spans="1:10" ht="23.45" customHeight="1">
      <c r="A11" s="402"/>
      <c r="B11" s="258" t="s">
        <v>202</v>
      </c>
      <c r="C11" s="84"/>
      <c r="D11" s="85">
        <f t="shared" si="0"/>
        <v>0</v>
      </c>
      <c r="E11" s="102">
        <f>SUMIF(収支簿_委任先用!$E$7:$E$3094,$B11,収支簿_委任先用!$H$7:$H$3094)</f>
        <v>0</v>
      </c>
      <c r="F11" s="93"/>
      <c r="G11" s="118"/>
      <c r="H11" s="89"/>
      <c r="I11" s="90"/>
      <c r="J11" s="76"/>
    </row>
    <row r="12" spans="1:10" ht="23.45" customHeight="1">
      <c r="A12" s="402"/>
      <c r="B12" s="258" t="s">
        <v>203</v>
      </c>
      <c r="C12" s="84"/>
      <c r="D12" s="85">
        <f t="shared" si="0"/>
        <v>0</v>
      </c>
      <c r="E12" s="102">
        <f>SUMIF(収支簿_委任先用!$E$7:$E$3094,$B12,収支簿_委任先用!$H$7:$H$3094)</f>
        <v>0</v>
      </c>
      <c r="F12" s="93"/>
      <c r="G12" s="118"/>
      <c r="H12" s="89"/>
      <c r="I12" s="90"/>
      <c r="J12" s="76"/>
    </row>
    <row r="13" spans="1:10" ht="23.45" customHeight="1">
      <c r="A13" s="402"/>
      <c r="B13" s="258" t="s">
        <v>204</v>
      </c>
      <c r="C13" s="84"/>
      <c r="D13" s="85">
        <f t="shared" si="0"/>
        <v>0</v>
      </c>
      <c r="E13" s="102">
        <f>SUMIF(収支簿_委任先用!$E$7:$E$3094,$B13,収支簿_委任先用!$H$7:$H$3094)</f>
        <v>0</v>
      </c>
      <c r="F13" s="93"/>
      <c r="G13" s="118"/>
      <c r="H13" s="89"/>
      <c r="I13" s="90"/>
      <c r="J13" s="76"/>
    </row>
    <row r="14" spans="1:10" ht="23.45" customHeight="1">
      <c r="A14" s="402"/>
      <c r="B14" s="258" t="s">
        <v>205</v>
      </c>
      <c r="C14" s="84"/>
      <c r="D14" s="85">
        <f t="shared" si="0"/>
        <v>0</v>
      </c>
      <c r="E14" s="102">
        <f>SUMIF(収支簿_委任先用!$E$7:$E$3094,$B14,収支簿_委任先用!$H$7:$H$3094)</f>
        <v>0</v>
      </c>
      <c r="F14" s="93"/>
      <c r="G14" s="93"/>
      <c r="H14" s="93"/>
      <c r="I14" s="93"/>
      <c r="J14" s="76"/>
    </row>
    <row r="15" spans="1:10" ht="23.45" customHeight="1">
      <c r="A15" s="402"/>
      <c r="B15" s="259" t="s">
        <v>21</v>
      </c>
      <c r="C15" s="95"/>
      <c r="D15" s="96">
        <f t="shared" si="0"/>
        <v>0</v>
      </c>
      <c r="E15" s="106">
        <f>IF(E37-SUM(E10:E14)&gt;0,E37-SUM(E10:E14),0)</f>
        <v>0</v>
      </c>
      <c r="F15" s="93"/>
      <c r="G15" s="118"/>
      <c r="H15" s="89"/>
      <c r="I15" s="90"/>
      <c r="J15" s="76"/>
    </row>
    <row r="16" spans="1:10" ht="23.45" customHeight="1" thickBot="1">
      <c r="A16" s="402"/>
      <c r="B16" s="260" t="s">
        <v>4</v>
      </c>
      <c r="C16" s="98">
        <f>SUM(C10:C15)</f>
        <v>0</v>
      </c>
      <c r="D16" s="99">
        <f>SUM(D10:D15)</f>
        <v>0</v>
      </c>
      <c r="E16" s="100">
        <f>SUM(E10:E15)</f>
        <v>0</v>
      </c>
      <c r="F16" s="93"/>
      <c r="G16" s="118"/>
      <c r="H16" s="89"/>
      <c r="I16" s="90"/>
      <c r="J16" s="76"/>
    </row>
    <row r="17" spans="1:10" ht="23.25" customHeight="1">
      <c r="A17" s="402"/>
      <c r="B17" s="79"/>
      <c r="C17" s="75"/>
      <c r="D17" s="75"/>
      <c r="E17" s="75"/>
      <c r="F17" s="76"/>
      <c r="G17" s="76"/>
      <c r="H17" s="76"/>
      <c r="I17" s="76"/>
      <c r="J17" s="76"/>
    </row>
    <row r="18" spans="1:10" ht="18.95" customHeight="1" thickBot="1">
      <c r="A18" s="402"/>
      <c r="B18" s="80" t="s">
        <v>5</v>
      </c>
      <c r="C18" s="75"/>
      <c r="D18" s="75"/>
      <c r="E18" s="75"/>
      <c r="F18" s="76"/>
      <c r="G18" s="76"/>
      <c r="H18" s="76"/>
      <c r="I18" s="101" t="s">
        <v>2</v>
      </c>
      <c r="J18" s="76"/>
    </row>
    <row r="19" spans="1:10" ht="18.95" customHeight="1">
      <c r="A19" s="402"/>
      <c r="B19" s="403" t="s">
        <v>3</v>
      </c>
      <c r="C19" s="359" t="s">
        <v>22</v>
      </c>
      <c r="D19" s="361" t="s">
        <v>200</v>
      </c>
      <c r="E19" s="363" t="s">
        <v>23</v>
      </c>
      <c r="F19" s="350" t="s">
        <v>6</v>
      </c>
      <c r="G19" s="351"/>
      <c r="H19" s="405"/>
      <c r="I19" s="365" t="s">
        <v>248</v>
      </c>
      <c r="J19" s="76"/>
    </row>
    <row r="20" spans="1:10" ht="24" customHeight="1">
      <c r="A20" s="402"/>
      <c r="B20" s="407"/>
      <c r="C20" s="360"/>
      <c r="D20" s="362"/>
      <c r="E20" s="364"/>
      <c r="F20" s="261" t="s">
        <v>255</v>
      </c>
      <c r="G20" s="262" t="s">
        <v>256</v>
      </c>
      <c r="H20" s="262" t="s">
        <v>257</v>
      </c>
      <c r="I20" s="406"/>
      <c r="J20" s="76"/>
    </row>
    <row r="21" spans="1:10" ht="23.45" customHeight="1">
      <c r="A21" s="402"/>
      <c r="B21" s="258" t="s">
        <v>7</v>
      </c>
      <c r="C21" s="84"/>
      <c r="D21" s="85">
        <f>E21-C21</f>
        <v>0</v>
      </c>
      <c r="E21" s="102">
        <f>SUMIF(収支簿_委任先用!$E$7:$E$3094,$B21,収支簿_委任先用!$I$7:$I$3094)</f>
        <v>0</v>
      </c>
      <c r="F21" s="103">
        <f>SUMIF(収支簿_委任先用!$E$7:$E$3094,$B21,収支簿_委任先用!$J$7:$J$3094)</f>
        <v>0</v>
      </c>
      <c r="G21" s="104">
        <f>SUMIF(収支簿_委任先用!$E$7:$E$3094,$B21,収支簿_委任先用!$K$7:$K$3094)</f>
        <v>0</v>
      </c>
      <c r="H21" s="119">
        <f>SUMIF(収支簿_委任先用!$E$7:$E$3094,$B21,収支簿_委任先用!$L$7:$L$3094)</f>
        <v>0</v>
      </c>
      <c r="I21" s="120">
        <f>SUMIF(収支簿_委任先用!$E$7:$E$3094,$B21,収支簿_委任先用!$M$7:$M$3094)</f>
        <v>0</v>
      </c>
      <c r="J21" s="76"/>
    </row>
    <row r="22" spans="1:10" ht="23.45" customHeight="1">
      <c r="A22" s="402"/>
      <c r="B22" s="258" t="s">
        <v>8</v>
      </c>
      <c r="C22" s="84"/>
      <c r="D22" s="85">
        <f t="shared" ref="D22:D36" si="1">E22-C22</f>
        <v>0</v>
      </c>
      <c r="E22" s="102">
        <f>SUMIF(収支簿_委任先用!$E$7:$E$3094,$B22,収支簿_委任先用!$I$7:$I$3094)</f>
        <v>0</v>
      </c>
      <c r="F22" s="103">
        <f>SUMIF(収支簿_委任先用!$E$7:$E$3094,$B22,収支簿_委任先用!$J$7:$J$3094)</f>
        <v>0</v>
      </c>
      <c r="G22" s="104">
        <f>SUMIF(収支簿_委任先用!$E$7:$E$3094,$B22,収支簿_委任先用!$K$7:$K$3094)</f>
        <v>0</v>
      </c>
      <c r="H22" s="119">
        <f>SUMIF(収支簿_委任先用!$E$7:$E$3094,$B22,収支簿_委任先用!$L$7:$L$3094)</f>
        <v>0</v>
      </c>
      <c r="I22" s="120">
        <f>SUMIF(収支簿_委任先用!$E$7:$E$3094,$B22,収支簿_委任先用!$M$7:$M$3094)</f>
        <v>0</v>
      </c>
      <c r="J22" s="76"/>
    </row>
    <row r="23" spans="1:10" ht="23.45" customHeight="1">
      <c r="A23" s="402"/>
      <c r="B23" s="258" t="s">
        <v>9</v>
      </c>
      <c r="C23" s="84"/>
      <c r="D23" s="85">
        <f t="shared" si="1"/>
        <v>0</v>
      </c>
      <c r="E23" s="102">
        <f>SUMIF(収支簿_委任先用!$E$7:$E$3094,$B23,収支簿_委任先用!$I$7:$I$3094)</f>
        <v>0</v>
      </c>
      <c r="F23" s="103">
        <f>SUMIF(収支簿_委任先用!$E$7:$E$3094,$B23,収支簿_委任先用!$J$7:$J$3094)</f>
        <v>0</v>
      </c>
      <c r="G23" s="104">
        <f>SUMIF(収支簿_委任先用!$E$7:$E$3094,$B23,収支簿_委任先用!$K$7:$K$3094)</f>
        <v>0</v>
      </c>
      <c r="H23" s="119">
        <f>SUMIF(収支簿_委任先用!$E$7:$E$3094,$B23,収支簿_委任先用!$L$7:$L$3094)</f>
        <v>0</v>
      </c>
      <c r="I23" s="120">
        <f>SUMIF(収支簿_委任先用!$E$7:$E$3094,$B23,収支簿_委任先用!$M$7:$M$3094)</f>
        <v>0</v>
      </c>
      <c r="J23" s="76"/>
    </row>
    <row r="24" spans="1:10" ht="23.45" customHeight="1">
      <c r="A24" s="402"/>
      <c r="B24" s="258" t="s">
        <v>10</v>
      </c>
      <c r="C24" s="84"/>
      <c r="D24" s="85">
        <f t="shared" si="1"/>
        <v>0</v>
      </c>
      <c r="E24" s="102">
        <f>SUMIF(収支簿_委任先用!$E$7:$E$3094,$B24,収支簿_委任先用!$I$7:$I$3094)</f>
        <v>0</v>
      </c>
      <c r="F24" s="103">
        <f>SUMIF(収支簿_委任先用!$E$7:$E$3094,$B24,収支簿_委任先用!$J$7:$J$3094)</f>
        <v>0</v>
      </c>
      <c r="G24" s="104">
        <f>SUMIF(収支簿_委任先用!$E$7:$E$3094,$B24,収支簿_委任先用!$K$7:$K$3094)</f>
        <v>0</v>
      </c>
      <c r="H24" s="119">
        <f>SUMIF(収支簿_委任先用!$E$7:$E$3094,$B24,収支簿_委任先用!$L$7:$L$3094)</f>
        <v>0</v>
      </c>
      <c r="I24" s="120">
        <f>SUMIF(収支簿_委任先用!$E$7:$E$3094,$B24,収支簿_委任先用!$M$7:$M$3094)</f>
        <v>0</v>
      </c>
      <c r="J24" s="76"/>
    </row>
    <row r="25" spans="1:10" ht="23.45" customHeight="1">
      <c r="A25" s="402"/>
      <c r="B25" s="258" t="s">
        <v>11</v>
      </c>
      <c r="C25" s="84"/>
      <c r="D25" s="85">
        <f t="shared" si="1"/>
        <v>0</v>
      </c>
      <c r="E25" s="102">
        <f>SUMIF(収支簿_委任先用!$E$7:$E$3094,$B25,収支簿_委任先用!$I$7:$I$3094)</f>
        <v>0</v>
      </c>
      <c r="F25" s="103">
        <f>SUMIF(収支簿_委任先用!$E$7:$E$3094,$B25,収支簿_委任先用!$J$7:$J$3094)</f>
        <v>0</v>
      </c>
      <c r="G25" s="104">
        <f>SUMIF(収支簿_委任先用!$E$7:$E$3094,$B25,収支簿_委任先用!$K$7:$K$3094)</f>
        <v>0</v>
      </c>
      <c r="H25" s="119">
        <f>SUMIF(収支簿_委任先用!$E$7:$E$3094,$B25,収支簿_委任先用!$L$7:$L$3094)</f>
        <v>0</v>
      </c>
      <c r="I25" s="120">
        <f>SUMIF(収支簿_委任先用!$E$7:$E$3094,$B25,収支簿_委任先用!$M$7:$M$3094)</f>
        <v>0</v>
      </c>
      <c r="J25" s="76"/>
    </row>
    <row r="26" spans="1:10" ht="23.45" customHeight="1">
      <c r="A26" s="402"/>
      <c r="B26" s="258" t="s">
        <v>12</v>
      </c>
      <c r="C26" s="84"/>
      <c r="D26" s="85">
        <f t="shared" si="1"/>
        <v>0</v>
      </c>
      <c r="E26" s="102">
        <f>SUMIF(収支簿_委任先用!$E$7:$E$3094,$B26,収支簿_委任先用!$I$7:$I$3094)</f>
        <v>0</v>
      </c>
      <c r="F26" s="103">
        <f>SUMIF(収支簿_委任先用!$E$7:$E$3094,$B26,収支簿_委任先用!$J$7:$J$3094)</f>
        <v>0</v>
      </c>
      <c r="G26" s="104">
        <f>SUMIF(収支簿_委任先用!$E$7:$E$3094,$B26,収支簿_委任先用!$K$7:$K$3094)</f>
        <v>0</v>
      </c>
      <c r="H26" s="119">
        <f>SUMIF(収支簿_委任先用!$E$7:$E$3094,$B26,収支簿_委任先用!$L$7:$L$3094)</f>
        <v>0</v>
      </c>
      <c r="I26" s="120">
        <f>SUMIF(収支簿_委任先用!$E$7:$E$3094,$B26,収支簿_委任先用!$M$7:$M$3094)</f>
        <v>0</v>
      </c>
      <c r="J26" s="76"/>
    </row>
    <row r="27" spans="1:10" ht="23.45" customHeight="1">
      <c r="A27" s="402"/>
      <c r="B27" s="258" t="s">
        <v>13</v>
      </c>
      <c r="C27" s="84"/>
      <c r="D27" s="85">
        <f t="shared" si="1"/>
        <v>0</v>
      </c>
      <c r="E27" s="102">
        <f>SUMIF(収支簿_委任先用!$E$7:$E$3094,$B27,収支簿_委任先用!$I$7:$I$3094)</f>
        <v>0</v>
      </c>
      <c r="F27" s="103">
        <f>SUMIF(収支簿_委任先用!$E$7:$E$3094,$B27,収支簿_委任先用!$J$7:$J$3094)</f>
        <v>0</v>
      </c>
      <c r="G27" s="104">
        <f>SUMIF(収支簿_委任先用!$E$7:$E$3093,$B27,収支簿_委任先用!$K$7:$K$3093)</f>
        <v>0</v>
      </c>
      <c r="H27" s="119">
        <f>SUMIF(収支簿_委任先用!$E$7:$E$3094,$B27,収支簿_委任先用!$L$7:$L$3094)</f>
        <v>0</v>
      </c>
      <c r="I27" s="120">
        <f>SUMIF(収支簿_委任先用!$E$7:$E$3094,$B27,収支簿_委任先用!$M$7:$M$3094)</f>
        <v>0</v>
      </c>
      <c r="J27" s="76"/>
    </row>
    <row r="28" spans="1:10" ht="23.45" customHeight="1">
      <c r="A28" s="402"/>
      <c r="B28" s="258" t="s">
        <v>14</v>
      </c>
      <c r="C28" s="84"/>
      <c r="D28" s="85">
        <f t="shared" si="1"/>
        <v>0</v>
      </c>
      <c r="E28" s="102">
        <f>SUMIF(収支簿_委任先用!$E$7:$E$3094,$B28,収支簿_委任先用!$I$7:$I$3094)</f>
        <v>0</v>
      </c>
      <c r="F28" s="103">
        <f>SUMIF(収支簿_委任先用!$E$7:$E$3094,$B28,収支簿_委任先用!$J$7:$J$3094)</f>
        <v>0</v>
      </c>
      <c r="G28" s="104">
        <f>SUMIF(収支簿_委任先用!$E$7:$E$3094,$B28,収支簿_委任先用!$K$7:$K$3094)</f>
        <v>0</v>
      </c>
      <c r="H28" s="119">
        <f>SUMIF(収支簿_委任先用!$E$7:$E$3094,$B28,収支簿_委任先用!$L$7:$L$3094)</f>
        <v>0</v>
      </c>
      <c r="I28" s="120">
        <f>SUMIF(収支簿_委任先用!$E$7:$E$3094,$B28,収支簿_委任先用!$M$7:$M$3094)</f>
        <v>0</v>
      </c>
      <c r="J28" s="76"/>
    </row>
    <row r="29" spans="1:10" ht="23.45" customHeight="1">
      <c r="A29" s="402"/>
      <c r="B29" s="258" t="s">
        <v>15</v>
      </c>
      <c r="C29" s="84"/>
      <c r="D29" s="85">
        <f t="shared" si="1"/>
        <v>0</v>
      </c>
      <c r="E29" s="102">
        <f>SUMIF(収支簿_委任先用!$E$7:$E$3094,$B29,収支簿_委任先用!$I$7:$I$3094)</f>
        <v>0</v>
      </c>
      <c r="F29" s="103">
        <f>SUMIF(収支簿_委任先用!$E$7:$E$3094,$B29,収支簿_委任先用!$J$7:$J$3094)</f>
        <v>0</v>
      </c>
      <c r="G29" s="104">
        <f>SUMIF(収支簿_委任先用!$E$7:$E$3094,$B29,収支簿_委任先用!$K$7:$K$3094)</f>
        <v>0</v>
      </c>
      <c r="H29" s="119">
        <f>SUMIF(収支簿_委任先用!$E$7:$E$3094,$B29,収支簿_委任先用!$L$7:$L$3094)</f>
        <v>0</v>
      </c>
      <c r="I29" s="120">
        <f>SUMIF(収支簿_委任先用!$E$7:$E$3094,$B29,収支簿_委任先用!$M$7:$M$3094)</f>
        <v>0</v>
      </c>
      <c r="J29" s="76"/>
    </row>
    <row r="30" spans="1:10" ht="23.45" customHeight="1">
      <c r="A30" s="402"/>
      <c r="B30" s="258" t="s">
        <v>16</v>
      </c>
      <c r="C30" s="84"/>
      <c r="D30" s="85">
        <f t="shared" si="1"/>
        <v>0</v>
      </c>
      <c r="E30" s="102">
        <f>SUMIF(収支簿_委任先用!$E$7:$E$3094,$B30,収支簿_委任先用!$I$7:$I$3094)</f>
        <v>0</v>
      </c>
      <c r="F30" s="103">
        <f>SUMIF(収支簿_委任先用!$E$7:$E$3094,$B30,収支簿_委任先用!$J$7:$J$3094)</f>
        <v>0</v>
      </c>
      <c r="G30" s="104">
        <f>SUMIF(収支簿_委任先用!$E$7:$E$3094,$B30,収支簿_委任先用!$K$7:$K$3094)</f>
        <v>0</v>
      </c>
      <c r="H30" s="119">
        <f>SUMIF(収支簿_委任先用!$E$7:$E$3094,$B30,収支簿_委任先用!$L$7:$L$3094)</f>
        <v>0</v>
      </c>
      <c r="I30" s="120">
        <f>SUMIF(収支簿_委任先用!$E$7:$E$3094,$B30,収支簿_委任先用!$M$7:$M$3094)</f>
        <v>0</v>
      </c>
      <c r="J30" s="76"/>
    </row>
    <row r="31" spans="1:10" ht="23.45" customHeight="1">
      <c r="A31" s="402"/>
      <c r="B31" s="258" t="s">
        <v>17</v>
      </c>
      <c r="C31" s="84"/>
      <c r="D31" s="85">
        <f t="shared" si="1"/>
        <v>0</v>
      </c>
      <c r="E31" s="102">
        <f>SUMIF(収支簿_委任先用!$E$7:$E$3094,$B31,収支簿_委任先用!$I$7:$I$3094)</f>
        <v>0</v>
      </c>
      <c r="F31" s="103">
        <f>SUMIF(収支簿_委任先用!$E$7:$E$3094,$B31,収支簿_委任先用!$J$7:$J$3094)</f>
        <v>0</v>
      </c>
      <c r="G31" s="104">
        <f>SUMIF(収支簿_委任先用!$E$7:$E$3094,$B31,収支簿_委任先用!$K$7:$K$3094)</f>
        <v>0</v>
      </c>
      <c r="H31" s="119">
        <f>SUMIF(収支簿_委任先用!$E$7:$E$3094,$B31,収支簿_委任先用!$L$7:$L$3094)</f>
        <v>0</v>
      </c>
      <c r="I31" s="120">
        <f>SUMIF(収支簿_委任先用!$E$7:$E$3094,$B31,収支簿_委任先用!$M$7:$M$3094)</f>
        <v>0</v>
      </c>
      <c r="J31" s="76"/>
    </row>
    <row r="32" spans="1:10" ht="23.45" customHeight="1">
      <c r="A32" s="402"/>
      <c r="B32" s="258" t="s">
        <v>18</v>
      </c>
      <c r="C32" s="84"/>
      <c r="D32" s="85">
        <f t="shared" si="1"/>
        <v>0</v>
      </c>
      <c r="E32" s="102">
        <f>SUMIF(収支簿_委任先用!$E$7:$E$3094,$B32,収支簿_委任先用!$I$7:$I$3094)</f>
        <v>0</v>
      </c>
      <c r="F32" s="103">
        <f>SUMIF(収支簿_委任先用!$E$7:$E$3094,$B32,収支簿_委任先用!$J$7:$J$3094)</f>
        <v>0</v>
      </c>
      <c r="G32" s="104">
        <f>SUMIF(収支簿_委任先用!$E$7:$E$3094,$B32,収支簿_委任先用!$K$7:$K$3094)</f>
        <v>0</v>
      </c>
      <c r="H32" s="119">
        <f>SUMIF(収支簿_委任先用!$E$7:$E$3094,$B32,収支簿_委任先用!$L$7:$L$3094)</f>
        <v>0</v>
      </c>
      <c r="I32" s="120">
        <f>SUMIF(収支簿_委任先用!$E$7:$E$3094,$B32,収支簿_委任先用!$M$7:$M$3094)</f>
        <v>0</v>
      </c>
      <c r="J32" s="76"/>
    </row>
    <row r="33" spans="1:10" ht="23.45" customHeight="1">
      <c r="A33" s="402"/>
      <c r="B33" s="258" t="s">
        <v>19</v>
      </c>
      <c r="C33" s="84"/>
      <c r="D33" s="85">
        <f t="shared" si="1"/>
        <v>0</v>
      </c>
      <c r="E33" s="102">
        <f>SUMIF(収支簿_委任先用!$E$7:$E$3094,$B33,収支簿_委任先用!$I$7:$I$3094)</f>
        <v>0</v>
      </c>
      <c r="F33" s="103">
        <f>SUMIF(収支簿_委任先用!$E$7:$E$3094,$B33,収支簿_委任先用!$J$7:$J$3094)</f>
        <v>0</v>
      </c>
      <c r="G33" s="104">
        <f>SUMIF(収支簿_委任先用!$E$7:$E$3094,$B33,収支簿_委任先用!$K$7:$K$3094)</f>
        <v>0</v>
      </c>
      <c r="H33" s="119">
        <f>SUMIF(収支簿_委任先用!$E$7:$E$3094,$B33,収支簿_委任先用!$L$7:$L$3094)</f>
        <v>0</v>
      </c>
      <c r="I33" s="120">
        <f>SUMIF(収支簿_委任先用!$E$7:$E$3094,$B33,収支簿_委任先用!$M$7:$M$3094)</f>
        <v>0</v>
      </c>
      <c r="J33" s="76"/>
    </row>
    <row r="34" spans="1:10" ht="23.45" customHeight="1">
      <c r="A34" s="402"/>
      <c r="B34" s="258" t="s">
        <v>20</v>
      </c>
      <c r="C34" s="84"/>
      <c r="D34" s="85">
        <f t="shared" si="1"/>
        <v>0</v>
      </c>
      <c r="E34" s="102">
        <f>SUMIF(収支簿_委任先用!$E$7:$E$3094,$B34,収支簿_委任先用!$I$7:$I$3094)</f>
        <v>0</v>
      </c>
      <c r="F34" s="103">
        <f>SUMIF(収支簿_委任先用!$E$7:$E$3094,$B34,収支簿_委任先用!$J$7:$J$3094)</f>
        <v>0</v>
      </c>
      <c r="G34" s="104">
        <f>SUMIF(収支簿_委任先用!$E$7:$E$3094,$B34,収支簿_委任先用!$K$7:$K$3094)</f>
        <v>0</v>
      </c>
      <c r="H34" s="119">
        <f>SUMIF(収支簿_委任先用!$E$7:$E$3094,$B34,収支簿_委任先用!$L$7:$L$3094)</f>
        <v>0</v>
      </c>
      <c r="I34" s="120">
        <f>SUMIF(収支簿_委任先用!$E$7:$E$3094,$B34,収支簿_委任先用!$M$7:$M$3094)</f>
        <v>0</v>
      </c>
      <c r="J34" s="76"/>
    </row>
    <row r="35" spans="1:10" ht="23.45" customHeight="1">
      <c r="A35" s="402"/>
      <c r="B35" s="258" t="s">
        <v>36</v>
      </c>
      <c r="C35" s="84"/>
      <c r="D35" s="85">
        <f t="shared" si="1"/>
        <v>0</v>
      </c>
      <c r="E35" s="102">
        <f>SUMIF(収支簿_委任先用!$E$7:$E$3094,$B35,収支簿_委任先用!$I$7:$I$3094)</f>
        <v>0</v>
      </c>
      <c r="F35" s="103">
        <f>SUMIF(収支簿_委任先用!$E$7:$E$3094,$B35,収支簿_委任先用!$J$7:$J$3094)</f>
        <v>0</v>
      </c>
      <c r="G35" s="104">
        <f>SUMIF(収支簿_委任先用!$E$7:$E$3094,$B35,収支簿_委任先用!$K$7:$K$3094)</f>
        <v>0</v>
      </c>
      <c r="H35" s="119">
        <f>SUMIF(収支簿_委任先用!$E$7:$E$3094,$B35,収支簿_委任先用!$L$7:$L$3094)</f>
        <v>0</v>
      </c>
      <c r="I35" s="120">
        <f>SUMIF(収支簿_委任先用!$E$7:$E$3094,$B35,収支簿_委任先用!$M$7:$M$3094)</f>
        <v>0</v>
      </c>
      <c r="J35" s="76"/>
    </row>
    <row r="36" spans="1:10" ht="23.45" customHeight="1">
      <c r="A36" s="402"/>
      <c r="B36" s="259" t="s">
        <v>206</v>
      </c>
      <c r="C36" s="95"/>
      <c r="D36" s="96">
        <f t="shared" si="1"/>
        <v>0</v>
      </c>
      <c r="E36" s="106">
        <f>SUMIF(収支簿_委任先用!$E$7:$E$3094,$B36,収支簿_委任先用!$I$7:$I$3094)</f>
        <v>0</v>
      </c>
      <c r="F36" s="107">
        <f>SUMIF(収支簿_委任先用!$E$7:$E$3094,$B36,収支簿_委任先用!$J$7:$J$3094)</f>
        <v>0</v>
      </c>
      <c r="G36" s="108">
        <f>SUMIF(収支簿_委任先用!$E$7:$E$3094,$B36,収支簿_委任先用!$K$7:$K$3094)</f>
        <v>0</v>
      </c>
      <c r="H36" s="121">
        <f>SUMIF(収支簿_委任先用!$E$7:$E$3094,$B36,収支簿_委任先用!$L$7:$L$3094)</f>
        <v>0</v>
      </c>
      <c r="I36" s="122">
        <f>SUMIF(収支簿_委任先用!$E$7:$E$3094,$B36,収支簿_委任先用!$M$7:$M$3094)</f>
        <v>0</v>
      </c>
      <c r="J36" s="76"/>
    </row>
    <row r="37" spans="1:10" ht="23.45" customHeight="1" thickBot="1">
      <c r="A37" s="402"/>
      <c r="B37" s="260" t="s">
        <v>4</v>
      </c>
      <c r="C37" s="98">
        <f t="shared" ref="C37:I37" si="2">SUM(C21:C36)</f>
        <v>0</v>
      </c>
      <c r="D37" s="99">
        <f t="shared" si="2"/>
        <v>0</v>
      </c>
      <c r="E37" s="100">
        <f t="shared" si="2"/>
        <v>0</v>
      </c>
      <c r="F37" s="110">
        <f t="shared" si="2"/>
        <v>0</v>
      </c>
      <c r="G37" s="123">
        <f t="shared" si="2"/>
        <v>0</v>
      </c>
      <c r="H37" s="110">
        <f t="shared" si="2"/>
        <v>0</v>
      </c>
      <c r="I37" s="124">
        <f t="shared" si="2"/>
        <v>0</v>
      </c>
      <c r="J37" s="76"/>
    </row>
    <row r="38" spans="1:10" ht="3.95" customHeight="1">
      <c r="G38" s="27"/>
    </row>
    <row r="40" spans="1:10">
      <c r="B40" s="27" t="s">
        <v>307</v>
      </c>
      <c r="C40" s="263">
        <f>C16-C37</f>
        <v>0</v>
      </c>
      <c r="D40" s="263">
        <f>D16-D37</f>
        <v>0</v>
      </c>
      <c r="E40" s="263">
        <f>E16-E37</f>
        <v>0</v>
      </c>
    </row>
    <row r="41" spans="1:10">
      <c r="B41" s="408"/>
      <c r="C41" s="408"/>
      <c r="D41" s="408"/>
      <c r="E41" s="408"/>
      <c r="F41" s="408"/>
      <c r="G41" s="408"/>
      <c r="H41" s="408"/>
      <c r="I41" s="408"/>
    </row>
    <row r="42" spans="1:10">
      <c r="B42" s="408"/>
      <c r="C42" s="408"/>
      <c r="D42" s="408"/>
      <c r="E42" s="408"/>
      <c r="F42" s="408"/>
      <c r="G42" s="408"/>
      <c r="H42" s="408"/>
      <c r="I42" s="408"/>
    </row>
    <row r="44" spans="1:10">
      <c r="C44" s="27"/>
      <c r="D44" s="233" t="s">
        <v>312</v>
      </c>
      <c r="F44" s="25" t="e">
        <f>VLOOKUP(C4,B47:D76,3,FALSE)</f>
        <v>#N/A</v>
      </c>
    </row>
    <row r="46" spans="1:10">
      <c r="B46" s="25" t="s">
        <v>297</v>
      </c>
      <c r="D46" s="233" t="s">
        <v>309</v>
      </c>
    </row>
    <row r="47" spans="1:10">
      <c r="B47" s="233" t="s">
        <v>79</v>
      </c>
      <c r="D47" s="25" t="s">
        <v>314</v>
      </c>
    </row>
    <row r="48" spans="1:10">
      <c r="B48" s="233" t="s">
        <v>288</v>
      </c>
      <c r="D48" s="25" t="s">
        <v>314</v>
      </c>
    </row>
    <row r="49" spans="2:4">
      <c r="B49" s="233" t="s">
        <v>289</v>
      </c>
      <c r="D49" s="25" t="s">
        <v>314</v>
      </c>
    </row>
    <row r="50" spans="2:4">
      <c r="B50" s="233" t="s">
        <v>290</v>
      </c>
      <c r="D50" s="25" t="s">
        <v>314</v>
      </c>
    </row>
    <row r="51" spans="2:4">
      <c r="B51" s="233" t="s">
        <v>24</v>
      </c>
      <c r="D51" s="25" t="s">
        <v>314</v>
      </c>
    </row>
    <row r="52" spans="2:4">
      <c r="B52" s="233" t="s">
        <v>25</v>
      </c>
      <c r="D52" s="25" t="s">
        <v>314</v>
      </c>
    </row>
    <row r="53" spans="2:4">
      <c r="B53" s="233" t="s">
        <v>98</v>
      </c>
      <c r="D53" s="25" t="s">
        <v>314</v>
      </c>
    </row>
    <row r="54" spans="2:4">
      <c r="B54" s="233" t="s">
        <v>300</v>
      </c>
      <c r="D54" s="25" t="s">
        <v>314</v>
      </c>
    </row>
    <row r="55" spans="2:4">
      <c r="B55" s="233" t="s">
        <v>291</v>
      </c>
      <c r="D55" s="25" t="s">
        <v>314</v>
      </c>
    </row>
    <row r="56" spans="2:4">
      <c r="B56" s="233" t="s">
        <v>292</v>
      </c>
      <c r="D56" s="25" t="s">
        <v>314</v>
      </c>
    </row>
    <row r="57" spans="2:4">
      <c r="B57" s="233" t="s">
        <v>316</v>
      </c>
      <c r="D57" s="25" t="s">
        <v>311</v>
      </c>
    </row>
    <row r="58" spans="2:4">
      <c r="B58" s="233" t="s">
        <v>26</v>
      </c>
      <c r="D58" s="25" t="s">
        <v>314</v>
      </c>
    </row>
    <row r="59" spans="2:4">
      <c r="B59" s="233" t="s">
        <v>284</v>
      </c>
      <c r="D59" s="25" t="s">
        <v>310</v>
      </c>
    </row>
    <row r="60" spans="2:4">
      <c r="B60" s="233" t="s">
        <v>287</v>
      </c>
      <c r="D60" s="25" t="s">
        <v>313</v>
      </c>
    </row>
    <row r="61" spans="2:4">
      <c r="B61" s="233" t="s">
        <v>301</v>
      </c>
      <c r="D61" s="25" t="s">
        <v>314</v>
      </c>
    </row>
    <row r="62" spans="2:4">
      <c r="B62" s="233" t="s">
        <v>293</v>
      </c>
      <c r="D62" s="25" t="s">
        <v>314</v>
      </c>
    </row>
    <row r="63" spans="2:4">
      <c r="B63" s="233" t="s">
        <v>294</v>
      </c>
      <c r="D63" s="25" t="s">
        <v>314</v>
      </c>
    </row>
    <row r="64" spans="2:4">
      <c r="B64" s="233" t="s">
        <v>277</v>
      </c>
      <c r="D64" s="25" t="s">
        <v>314</v>
      </c>
    </row>
    <row r="65" spans="1:4">
      <c r="B65" s="233" t="s">
        <v>27</v>
      </c>
      <c r="D65" s="25" t="s">
        <v>314</v>
      </c>
    </row>
    <row r="66" spans="1:4">
      <c r="B66" s="233" t="s">
        <v>28</v>
      </c>
      <c r="D66" s="25" t="s">
        <v>314</v>
      </c>
    </row>
    <row r="67" spans="1:4">
      <c r="B67" s="233" t="s">
        <v>29</v>
      </c>
      <c r="D67" s="25" t="s">
        <v>314</v>
      </c>
    </row>
    <row r="68" spans="1:4" s="24" customFormat="1">
      <c r="A68" s="264"/>
      <c r="B68" s="233" t="s">
        <v>30</v>
      </c>
      <c r="D68" s="25" t="s">
        <v>314</v>
      </c>
    </row>
    <row r="69" spans="1:4">
      <c r="B69" s="233" t="s">
        <v>258</v>
      </c>
      <c r="D69" s="25" t="s">
        <v>314</v>
      </c>
    </row>
    <row r="70" spans="1:4">
      <c r="B70" s="233" t="s">
        <v>31</v>
      </c>
      <c r="D70" s="25" t="s">
        <v>314</v>
      </c>
    </row>
    <row r="71" spans="1:4">
      <c r="B71" s="233" t="s">
        <v>32</v>
      </c>
      <c r="D71" s="25" t="s">
        <v>314</v>
      </c>
    </row>
    <row r="72" spans="1:4">
      <c r="B72" s="233" t="s">
        <v>33</v>
      </c>
      <c r="D72" s="25" t="s">
        <v>314</v>
      </c>
    </row>
    <row r="73" spans="1:4">
      <c r="B73" s="233" t="s">
        <v>34</v>
      </c>
      <c r="D73" s="25" t="s">
        <v>314</v>
      </c>
    </row>
    <row r="74" spans="1:4">
      <c r="B74" s="233" t="s">
        <v>35</v>
      </c>
      <c r="D74" s="25" t="s">
        <v>314</v>
      </c>
    </row>
    <row r="75" spans="1:4">
      <c r="B75" s="233" t="s">
        <v>295</v>
      </c>
      <c r="D75" s="25" t="s">
        <v>314</v>
      </c>
    </row>
    <row r="76" spans="1:4">
      <c r="B76" s="233" t="s">
        <v>278</v>
      </c>
      <c r="D76" s="25" t="s">
        <v>314</v>
      </c>
    </row>
  </sheetData>
  <sheetProtection algorithmName="SHA-512" hashValue="kLhzl70LdkCL7Yq8bgDun+u66UHKANSLAkbpqAs4Llyde9CuYXC5Ln4NEb+T5cJudJWydkaj3BCf0TVyji5KMA==" saltValue="L2bq9d9+iCN147USE0DmOA==" spinCount="100000" sheet="1" objects="1" scenarios="1"/>
  <dataConsolidate/>
  <mergeCells count="17">
    <mergeCell ref="B42:I42"/>
    <mergeCell ref="B41:I41"/>
    <mergeCell ref="E8:E9"/>
    <mergeCell ref="D19:D20"/>
    <mergeCell ref="E19:E20"/>
    <mergeCell ref="D8:D9"/>
    <mergeCell ref="C19:C20"/>
    <mergeCell ref="B1:I1"/>
    <mergeCell ref="C3:F3"/>
    <mergeCell ref="A4:A37"/>
    <mergeCell ref="C4:F4"/>
    <mergeCell ref="B8:B9"/>
    <mergeCell ref="C8:C9"/>
    <mergeCell ref="C5:F5"/>
    <mergeCell ref="F19:H19"/>
    <mergeCell ref="I19:I20"/>
    <mergeCell ref="B19:B20"/>
  </mergeCells>
  <phoneticPr fontId="1"/>
  <conditionalFormatting sqref="C40">
    <cfRule type="expression" dxfId="3" priority="2">
      <formula>C40&lt;&gt;0</formula>
    </cfRule>
  </conditionalFormatting>
  <conditionalFormatting sqref="D40:E40">
    <cfRule type="expression" dxfId="2" priority="1">
      <formula>D40&lt;&gt;0</formula>
    </cfRule>
  </conditionalFormatting>
  <conditionalFormatting sqref="G27">
    <cfRule type="expression" dxfId="1" priority="16" stopIfTrue="1">
      <formula>AND(F44&lt;&gt;"○",F37*0.3&lt;G27)</formula>
    </cfRule>
  </conditionalFormatting>
  <dataValidations count="1">
    <dataValidation imeMode="halfAlpha" allowBlank="1" showInputMessage="1" showErrorMessage="1" sqref="C10:C15 C21:C36" xr:uid="{00000000-0002-0000-0400-000000000000}"/>
  </dataValidations>
  <printOptions horizontalCentered="1"/>
  <pageMargins left="0.39370078740157483" right="0.39370078740157483" top="0.59055118110236227" bottom="0.19685039370078741" header="0.23622047244094491"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R100"/>
  <sheetViews>
    <sheetView showGridLines="0" view="pageBreakPreview" zoomScaleNormal="100" zoomScaleSheetLayoutView="100" workbookViewId="0">
      <selection activeCell="B7" sqref="B7"/>
    </sheetView>
  </sheetViews>
  <sheetFormatPr defaultColWidth="9" defaultRowHeight="12"/>
  <cols>
    <col min="1" max="1" width="4.125" style="136" customWidth="1"/>
    <col min="2" max="2" width="10.125" style="136" bestFit="1" customWidth="1"/>
    <col min="3" max="4" width="18.125" style="136" customWidth="1"/>
    <col min="5" max="6" width="8.5" style="136" customWidth="1"/>
    <col min="7" max="7" width="6.875" style="136" bestFit="1" customWidth="1"/>
    <col min="8" max="14" width="10.625" style="136" customWidth="1"/>
    <col min="15" max="15" width="6" style="136" customWidth="1"/>
    <col min="16" max="16" width="44.5" style="132" customWidth="1"/>
    <col min="17" max="17" width="38.625" style="132" customWidth="1"/>
    <col min="18" max="18" width="26" style="132" customWidth="1"/>
    <col min="19" max="23" width="11.125" style="136" customWidth="1"/>
    <col min="24" max="16384" width="9" style="136"/>
  </cols>
  <sheetData>
    <row r="1" spans="1:14" ht="32.1" customHeight="1">
      <c r="A1" s="146"/>
      <c r="B1" s="146"/>
      <c r="C1" s="146"/>
      <c r="D1" s="146"/>
      <c r="E1" s="146"/>
      <c r="F1" s="146"/>
      <c r="G1" s="146"/>
      <c r="H1" s="146"/>
      <c r="I1" s="146"/>
      <c r="J1" s="378" t="s">
        <v>237</v>
      </c>
      <c r="K1" s="378"/>
      <c r="L1" s="380"/>
      <c r="M1" s="380"/>
      <c r="N1" s="380"/>
    </row>
    <row r="2" spans="1:14" ht="32.1" customHeight="1">
      <c r="A2" s="146"/>
      <c r="B2" s="147" t="s">
        <v>38</v>
      </c>
      <c r="C2" s="381"/>
      <c r="D2" s="381"/>
      <c r="E2" s="250" t="s">
        <v>304</v>
      </c>
      <c r="F2" s="381"/>
      <c r="G2" s="381"/>
      <c r="H2" s="381"/>
      <c r="I2" s="381"/>
      <c r="J2" s="378" t="s">
        <v>236</v>
      </c>
      <c r="K2" s="378"/>
      <c r="L2" s="382"/>
      <c r="M2" s="382"/>
      <c r="N2" s="382"/>
    </row>
    <row r="3" spans="1:14" ht="6" customHeight="1">
      <c r="A3" s="146"/>
      <c r="B3" s="146"/>
      <c r="C3" s="146"/>
      <c r="D3" s="146"/>
      <c r="E3" s="146"/>
      <c r="F3" s="146"/>
      <c r="G3" s="146"/>
      <c r="H3" s="146"/>
      <c r="I3" s="146"/>
      <c r="J3" s="146"/>
      <c r="K3" s="146"/>
      <c r="L3" s="146"/>
      <c r="M3" s="146"/>
      <c r="N3" s="146"/>
    </row>
    <row r="4" spans="1:14">
      <c r="A4" s="411" t="s">
        <v>40</v>
      </c>
      <c r="B4" s="411" t="s">
        <v>41</v>
      </c>
      <c r="C4" s="393" t="s">
        <v>42</v>
      </c>
      <c r="D4" s="393" t="s">
        <v>43</v>
      </c>
      <c r="E4" s="393" t="s">
        <v>44</v>
      </c>
      <c r="F4" s="395"/>
      <c r="G4" s="399" t="s">
        <v>45</v>
      </c>
      <c r="H4" s="383" t="s">
        <v>46</v>
      </c>
      <c r="I4" s="409" t="s">
        <v>47</v>
      </c>
      <c r="J4" s="272"/>
      <c r="K4" s="272"/>
      <c r="L4" s="272"/>
      <c r="M4" s="273"/>
      <c r="N4" s="387" t="s">
        <v>48</v>
      </c>
    </row>
    <row r="5" spans="1:14" ht="12.75" thickBot="1">
      <c r="A5" s="412"/>
      <c r="B5" s="412"/>
      <c r="C5" s="394"/>
      <c r="D5" s="394"/>
      <c r="E5" s="394"/>
      <c r="F5" s="397"/>
      <c r="G5" s="400"/>
      <c r="H5" s="384"/>
      <c r="I5" s="410"/>
      <c r="J5" s="274" t="s">
        <v>49</v>
      </c>
      <c r="K5" s="275" t="s">
        <v>50</v>
      </c>
      <c r="L5" s="278" t="s">
        <v>303</v>
      </c>
      <c r="M5" s="279" t="s">
        <v>52</v>
      </c>
      <c r="N5" s="388"/>
    </row>
    <row r="6" spans="1:14" ht="12.75" thickTop="1">
      <c r="A6" s="148"/>
      <c r="B6" s="148"/>
      <c r="C6" s="196"/>
      <c r="D6" s="196"/>
      <c r="E6" s="243"/>
      <c r="F6" s="206"/>
      <c r="G6" s="197"/>
      <c r="H6" s="199"/>
      <c r="I6" s="240"/>
      <c r="J6" s="241"/>
      <c r="K6" s="209"/>
      <c r="L6" s="209"/>
      <c r="M6" s="149"/>
      <c r="N6" s="214"/>
    </row>
    <row r="7" spans="1:14" ht="24" customHeight="1">
      <c r="A7" s="157"/>
      <c r="B7" s="234"/>
      <c r="C7" s="173"/>
      <c r="D7" s="173"/>
      <c r="E7" s="207"/>
      <c r="F7" s="208"/>
      <c r="G7" s="198"/>
      <c r="H7" s="200"/>
      <c r="I7" s="202"/>
      <c r="J7" s="203"/>
      <c r="K7" s="211"/>
      <c r="L7" s="211">
        <f t="shared" ref="L7:L38" si="0">J7-K7</f>
        <v>0</v>
      </c>
      <c r="M7" s="247">
        <f t="shared" ref="M7:M38" si="1">I7-J7</f>
        <v>0</v>
      </c>
      <c r="N7" s="215">
        <f>H7-I7</f>
        <v>0</v>
      </c>
    </row>
    <row r="8" spans="1:14" ht="24" customHeight="1">
      <c r="A8" s="157"/>
      <c r="B8" s="234"/>
      <c r="C8" s="173"/>
      <c r="D8" s="173"/>
      <c r="E8" s="207"/>
      <c r="F8" s="208"/>
      <c r="G8" s="198"/>
      <c r="H8" s="200"/>
      <c r="I8" s="202"/>
      <c r="J8" s="203"/>
      <c r="K8" s="211"/>
      <c r="L8" s="211">
        <f t="shared" si="0"/>
        <v>0</v>
      </c>
      <c r="M8" s="247">
        <f t="shared" si="1"/>
        <v>0</v>
      </c>
      <c r="N8" s="215">
        <f t="shared" ref="N8:N39" si="2">N7+H8-I8</f>
        <v>0</v>
      </c>
    </row>
    <row r="9" spans="1:14" ht="24" customHeight="1">
      <c r="A9" s="157"/>
      <c r="B9" s="234"/>
      <c r="C9" s="173"/>
      <c r="D9" s="173"/>
      <c r="E9" s="207"/>
      <c r="F9" s="208"/>
      <c r="G9" s="198"/>
      <c r="H9" s="200"/>
      <c r="I9" s="202"/>
      <c r="J9" s="203"/>
      <c r="K9" s="211"/>
      <c r="L9" s="211">
        <f t="shared" si="0"/>
        <v>0</v>
      </c>
      <c r="M9" s="247">
        <f t="shared" si="1"/>
        <v>0</v>
      </c>
      <c r="N9" s="215">
        <f t="shared" si="2"/>
        <v>0</v>
      </c>
    </row>
    <row r="10" spans="1:14" ht="24" customHeight="1">
      <c r="A10" s="157"/>
      <c r="B10" s="234"/>
      <c r="C10" s="173"/>
      <c r="D10" s="173"/>
      <c r="E10" s="207"/>
      <c r="F10" s="208"/>
      <c r="G10" s="198"/>
      <c r="H10" s="200"/>
      <c r="I10" s="202"/>
      <c r="J10" s="203"/>
      <c r="K10" s="211"/>
      <c r="L10" s="211">
        <f t="shared" si="0"/>
        <v>0</v>
      </c>
      <c r="M10" s="247">
        <f t="shared" si="1"/>
        <v>0</v>
      </c>
      <c r="N10" s="215">
        <f t="shared" si="2"/>
        <v>0</v>
      </c>
    </row>
    <row r="11" spans="1:14" ht="24" customHeight="1">
      <c r="A11" s="157"/>
      <c r="B11" s="234"/>
      <c r="C11" s="173"/>
      <c r="D11" s="173"/>
      <c r="E11" s="207"/>
      <c r="F11" s="208"/>
      <c r="G11" s="198"/>
      <c r="H11" s="200"/>
      <c r="I11" s="202"/>
      <c r="J11" s="203"/>
      <c r="K11" s="211"/>
      <c r="L11" s="211">
        <f t="shared" si="0"/>
        <v>0</v>
      </c>
      <c r="M11" s="247">
        <f t="shared" si="1"/>
        <v>0</v>
      </c>
      <c r="N11" s="215">
        <f t="shared" si="2"/>
        <v>0</v>
      </c>
    </row>
    <row r="12" spans="1:14" ht="24" customHeight="1">
      <c r="A12" s="157"/>
      <c r="B12" s="234"/>
      <c r="C12" s="173"/>
      <c r="D12" s="173"/>
      <c r="E12" s="207"/>
      <c r="F12" s="208"/>
      <c r="G12" s="198"/>
      <c r="H12" s="200"/>
      <c r="I12" s="202"/>
      <c r="J12" s="203"/>
      <c r="K12" s="211"/>
      <c r="L12" s="211">
        <f t="shared" si="0"/>
        <v>0</v>
      </c>
      <c r="M12" s="247">
        <f t="shared" si="1"/>
        <v>0</v>
      </c>
      <c r="N12" s="215">
        <f t="shared" si="2"/>
        <v>0</v>
      </c>
    </row>
    <row r="13" spans="1:14" ht="24" customHeight="1">
      <c r="A13" s="157"/>
      <c r="B13" s="234"/>
      <c r="C13" s="173"/>
      <c r="D13" s="173"/>
      <c r="E13" s="207"/>
      <c r="F13" s="208"/>
      <c r="G13" s="198"/>
      <c r="H13" s="200"/>
      <c r="I13" s="202"/>
      <c r="J13" s="203"/>
      <c r="K13" s="211"/>
      <c r="L13" s="211">
        <f t="shared" si="0"/>
        <v>0</v>
      </c>
      <c r="M13" s="247">
        <f t="shared" si="1"/>
        <v>0</v>
      </c>
      <c r="N13" s="215">
        <f t="shared" si="2"/>
        <v>0</v>
      </c>
    </row>
    <row r="14" spans="1:14" ht="24" customHeight="1">
      <c r="A14" s="157"/>
      <c r="B14" s="234"/>
      <c r="C14" s="173"/>
      <c r="D14" s="173"/>
      <c r="E14" s="207"/>
      <c r="F14" s="208"/>
      <c r="G14" s="198"/>
      <c r="H14" s="200"/>
      <c r="I14" s="202"/>
      <c r="J14" s="203"/>
      <c r="K14" s="211"/>
      <c r="L14" s="211">
        <f t="shared" si="0"/>
        <v>0</v>
      </c>
      <c r="M14" s="247">
        <f t="shared" si="1"/>
        <v>0</v>
      </c>
      <c r="N14" s="215">
        <f t="shared" si="2"/>
        <v>0</v>
      </c>
    </row>
    <row r="15" spans="1:14" ht="24" customHeight="1">
      <c r="A15" s="157"/>
      <c r="B15" s="234"/>
      <c r="C15" s="173"/>
      <c r="D15" s="173"/>
      <c r="E15" s="207"/>
      <c r="F15" s="208"/>
      <c r="G15" s="198"/>
      <c r="H15" s="200"/>
      <c r="I15" s="202"/>
      <c r="J15" s="203"/>
      <c r="K15" s="211"/>
      <c r="L15" s="211">
        <f t="shared" si="0"/>
        <v>0</v>
      </c>
      <c r="M15" s="247">
        <f t="shared" si="1"/>
        <v>0</v>
      </c>
      <c r="N15" s="215">
        <f t="shared" si="2"/>
        <v>0</v>
      </c>
    </row>
    <row r="16" spans="1:14" ht="24" customHeight="1">
      <c r="A16" s="157"/>
      <c r="B16" s="234"/>
      <c r="C16" s="173"/>
      <c r="D16" s="173"/>
      <c r="E16" s="207"/>
      <c r="F16" s="208"/>
      <c r="G16" s="198"/>
      <c r="H16" s="200"/>
      <c r="I16" s="202"/>
      <c r="J16" s="203"/>
      <c r="K16" s="211"/>
      <c r="L16" s="211">
        <f t="shared" si="0"/>
        <v>0</v>
      </c>
      <c r="M16" s="247">
        <f t="shared" si="1"/>
        <v>0</v>
      </c>
      <c r="N16" s="215">
        <f t="shared" si="2"/>
        <v>0</v>
      </c>
    </row>
    <row r="17" spans="1:14" ht="24" customHeight="1">
      <c r="A17" s="157"/>
      <c r="B17" s="234"/>
      <c r="C17" s="173"/>
      <c r="D17" s="173"/>
      <c r="E17" s="207"/>
      <c r="F17" s="208"/>
      <c r="G17" s="198"/>
      <c r="H17" s="200"/>
      <c r="I17" s="202"/>
      <c r="J17" s="203"/>
      <c r="K17" s="211"/>
      <c r="L17" s="211">
        <f t="shared" si="0"/>
        <v>0</v>
      </c>
      <c r="M17" s="247">
        <f t="shared" si="1"/>
        <v>0</v>
      </c>
      <c r="N17" s="215">
        <f t="shared" si="2"/>
        <v>0</v>
      </c>
    </row>
    <row r="18" spans="1:14" ht="24" customHeight="1">
      <c r="A18" s="157"/>
      <c r="B18" s="234"/>
      <c r="C18" s="173"/>
      <c r="D18" s="173"/>
      <c r="E18" s="207"/>
      <c r="F18" s="208"/>
      <c r="G18" s="198"/>
      <c r="H18" s="200"/>
      <c r="I18" s="202"/>
      <c r="J18" s="203"/>
      <c r="K18" s="211"/>
      <c r="L18" s="211">
        <f t="shared" si="0"/>
        <v>0</v>
      </c>
      <c r="M18" s="247">
        <f t="shared" si="1"/>
        <v>0</v>
      </c>
      <c r="N18" s="215">
        <f t="shared" si="2"/>
        <v>0</v>
      </c>
    </row>
    <row r="19" spans="1:14" ht="24" customHeight="1">
      <c r="A19" s="157"/>
      <c r="B19" s="234"/>
      <c r="C19" s="173"/>
      <c r="D19" s="173"/>
      <c r="E19" s="207"/>
      <c r="F19" s="208"/>
      <c r="G19" s="198"/>
      <c r="H19" s="200"/>
      <c r="I19" s="202"/>
      <c r="J19" s="203"/>
      <c r="K19" s="211"/>
      <c r="L19" s="211">
        <f t="shared" si="0"/>
        <v>0</v>
      </c>
      <c r="M19" s="247">
        <f t="shared" si="1"/>
        <v>0</v>
      </c>
      <c r="N19" s="215">
        <f t="shared" si="2"/>
        <v>0</v>
      </c>
    </row>
    <row r="20" spans="1:14" ht="24" customHeight="1">
      <c r="A20" s="157"/>
      <c r="B20" s="234"/>
      <c r="C20" s="173"/>
      <c r="D20" s="173"/>
      <c r="E20" s="207"/>
      <c r="F20" s="208"/>
      <c r="G20" s="198"/>
      <c r="H20" s="200"/>
      <c r="I20" s="202"/>
      <c r="J20" s="203"/>
      <c r="K20" s="211"/>
      <c r="L20" s="211">
        <f t="shared" si="0"/>
        <v>0</v>
      </c>
      <c r="M20" s="247">
        <f t="shared" si="1"/>
        <v>0</v>
      </c>
      <c r="N20" s="215">
        <f t="shared" si="2"/>
        <v>0</v>
      </c>
    </row>
    <row r="21" spans="1:14" ht="24" customHeight="1">
      <c r="A21" s="157"/>
      <c r="B21" s="234"/>
      <c r="C21" s="173"/>
      <c r="D21" s="173"/>
      <c r="E21" s="207"/>
      <c r="F21" s="208"/>
      <c r="G21" s="198"/>
      <c r="H21" s="200"/>
      <c r="I21" s="202"/>
      <c r="J21" s="203"/>
      <c r="K21" s="211"/>
      <c r="L21" s="211">
        <f t="shared" si="0"/>
        <v>0</v>
      </c>
      <c r="M21" s="247">
        <f t="shared" si="1"/>
        <v>0</v>
      </c>
      <c r="N21" s="215">
        <f t="shared" si="2"/>
        <v>0</v>
      </c>
    </row>
    <row r="22" spans="1:14" ht="24" customHeight="1">
      <c r="A22" s="157"/>
      <c r="B22" s="234"/>
      <c r="C22" s="173"/>
      <c r="D22" s="173"/>
      <c r="E22" s="207"/>
      <c r="F22" s="208"/>
      <c r="G22" s="198"/>
      <c r="H22" s="200"/>
      <c r="I22" s="202"/>
      <c r="J22" s="203"/>
      <c r="K22" s="211"/>
      <c r="L22" s="211">
        <f t="shared" si="0"/>
        <v>0</v>
      </c>
      <c r="M22" s="247">
        <f t="shared" si="1"/>
        <v>0</v>
      </c>
      <c r="N22" s="215">
        <f t="shared" si="2"/>
        <v>0</v>
      </c>
    </row>
    <row r="23" spans="1:14" ht="24" customHeight="1">
      <c r="A23" s="157"/>
      <c r="B23" s="234"/>
      <c r="C23" s="173"/>
      <c r="D23" s="173"/>
      <c r="E23" s="207"/>
      <c r="F23" s="208"/>
      <c r="G23" s="198"/>
      <c r="H23" s="200"/>
      <c r="I23" s="202"/>
      <c r="J23" s="203"/>
      <c r="K23" s="211"/>
      <c r="L23" s="211">
        <f t="shared" si="0"/>
        <v>0</v>
      </c>
      <c r="M23" s="247">
        <f t="shared" si="1"/>
        <v>0</v>
      </c>
      <c r="N23" s="215">
        <f t="shared" si="2"/>
        <v>0</v>
      </c>
    </row>
    <row r="24" spans="1:14" ht="24" customHeight="1">
      <c r="A24" s="157"/>
      <c r="B24" s="234"/>
      <c r="C24" s="173"/>
      <c r="D24" s="173"/>
      <c r="E24" s="207"/>
      <c r="F24" s="208"/>
      <c r="G24" s="198"/>
      <c r="H24" s="200"/>
      <c r="I24" s="202"/>
      <c r="J24" s="203"/>
      <c r="K24" s="211"/>
      <c r="L24" s="211">
        <f t="shared" si="0"/>
        <v>0</v>
      </c>
      <c r="M24" s="247">
        <f t="shared" si="1"/>
        <v>0</v>
      </c>
      <c r="N24" s="215">
        <f t="shared" si="2"/>
        <v>0</v>
      </c>
    </row>
    <row r="25" spans="1:14" ht="24" customHeight="1">
      <c r="A25" s="157"/>
      <c r="B25" s="234"/>
      <c r="C25" s="173"/>
      <c r="D25" s="173"/>
      <c r="E25" s="207"/>
      <c r="F25" s="208"/>
      <c r="G25" s="198"/>
      <c r="H25" s="200"/>
      <c r="I25" s="202"/>
      <c r="J25" s="203"/>
      <c r="K25" s="211"/>
      <c r="L25" s="211">
        <f t="shared" si="0"/>
        <v>0</v>
      </c>
      <c r="M25" s="247">
        <f t="shared" si="1"/>
        <v>0</v>
      </c>
      <c r="N25" s="215">
        <f t="shared" si="2"/>
        <v>0</v>
      </c>
    </row>
    <row r="26" spans="1:14" ht="24" customHeight="1">
      <c r="A26" s="157"/>
      <c r="B26" s="235"/>
      <c r="C26" s="174"/>
      <c r="D26" s="174"/>
      <c r="E26" s="207"/>
      <c r="F26" s="208"/>
      <c r="G26" s="198"/>
      <c r="H26" s="200"/>
      <c r="I26" s="202"/>
      <c r="J26" s="203"/>
      <c r="K26" s="211"/>
      <c r="L26" s="211">
        <f t="shared" si="0"/>
        <v>0</v>
      </c>
      <c r="M26" s="247">
        <f t="shared" si="1"/>
        <v>0</v>
      </c>
      <c r="N26" s="215">
        <f t="shared" si="2"/>
        <v>0</v>
      </c>
    </row>
    <row r="27" spans="1:14" ht="24" customHeight="1">
      <c r="A27" s="157"/>
      <c r="B27" s="234"/>
      <c r="C27" s="173"/>
      <c r="D27" s="173"/>
      <c r="E27" s="207"/>
      <c r="F27" s="208"/>
      <c r="G27" s="198"/>
      <c r="H27" s="200"/>
      <c r="I27" s="202"/>
      <c r="J27" s="203"/>
      <c r="K27" s="211"/>
      <c r="L27" s="211">
        <f t="shared" si="0"/>
        <v>0</v>
      </c>
      <c r="M27" s="247">
        <f t="shared" si="1"/>
        <v>0</v>
      </c>
      <c r="N27" s="215">
        <f t="shared" si="2"/>
        <v>0</v>
      </c>
    </row>
    <row r="28" spans="1:14" ht="24" customHeight="1">
      <c r="A28" s="157"/>
      <c r="B28" s="234"/>
      <c r="C28" s="173"/>
      <c r="D28" s="173"/>
      <c r="E28" s="207"/>
      <c r="F28" s="208"/>
      <c r="G28" s="198"/>
      <c r="H28" s="200"/>
      <c r="I28" s="202"/>
      <c r="J28" s="203"/>
      <c r="K28" s="211"/>
      <c r="L28" s="211">
        <f t="shared" si="0"/>
        <v>0</v>
      </c>
      <c r="M28" s="247">
        <f t="shared" si="1"/>
        <v>0</v>
      </c>
      <c r="N28" s="215">
        <f t="shared" si="2"/>
        <v>0</v>
      </c>
    </row>
    <row r="29" spans="1:14" ht="24" customHeight="1">
      <c r="A29" s="157"/>
      <c r="B29" s="234"/>
      <c r="C29" s="173"/>
      <c r="D29" s="173"/>
      <c r="E29" s="207"/>
      <c r="F29" s="208"/>
      <c r="G29" s="198"/>
      <c r="H29" s="200"/>
      <c r="I29" s="202"/>
      <c r="J29" s="203"/>
      <c r="K29" s="211"/>
      <c r="L29" s="211">
        <f t="shared" si="0"/>
        <v>0</v>
      </c>
      <c r="M29" s="247">
        <f t="shared" si="1"/>
        <v>0</v>
      </c>
      <c r="N29" s="215">
        <f t="shared" si="2"/>
        <v>0</v>
      </c>
    </row>
    <row r="30" spans="1:14" ht="24" customHeight="1">
      <c r="A30" s="157"/>
      <c r="B30" s="234"/>
      <c r="C30" s="173"/>
      <c r="D30" s="173"/>
      <c r="E30" s="207"/>
      <c r="F30" s="208"/>
      <c r="G30" s="198"/>
      <c r="H30" s="200"/>
      <c r="I30" s="202"/>
      <c r="J30" s="203"/>
      <c r="K30" s="211"/>
      <c r="L30" s="211">
        <f t="shared" si="0"/>
        <v>0</v>
      </c>
      <c r="M30" s="247">
        <f t="shared" si="1"/>
        <v>0</v>
      </c>
      <c r="N30" s="215">
        <f t="shared" si="2"/>
        <v>0</v>
      </c>
    </row>
    <row r="31" spans="1:14" ht="24" customHeight="1">
      <c r="A31" s="157"/>
      <c r="B31" s="234"/>
      <c r="C31" s="173"/>
      <c r="D31" s="173"/>
      <c r="E31" s="207"/>
      <c r="F31" s="208"/>
      <c r="G31" s="198"/>
      <c r="H31" s="200"/>
      <c r="I31" s="202"/>
      <c r="J31" s="203"/>
      <c r="K31" s="211"/>
      <c r="L31" s="211">
        <f t="shared" si="0"/>
        <v>0</v>
      </c>
      <c r="M31" s="247">
        <f t="shared" si="1"/>
        <v>0</v>
      </c>
      <c r="N31" s="215">
        <f t="shared" si="2"/>
        <v>0</v>
      </c>
    </row>
    <row r="32" spans="1:14" ht="24" customHeight="1">
      <c r="A32" s="157"/>
      <c r="B32" s="234"/>
      <c r="C32" s="173"/>
      <c r="D32" s="173"/>
      <c r="E32" s="207"/>
      <c r="F32" s="208"/>
      <c r="G32" s="198"/>
      <c r="H32" s="200"/>
      <c r="I32" s="202"/>
      <c r="J32" s="203"/>
      <c r="K32" s="211"/>
      <c r="L32" s="211">
        <f t="shared" si="0"/>
        <v>0</v>
      </c>
      <c r="M32" s="247">
        <f t="shared" si="1"/>
        <v>0</v>
      </c>
      <c r="N32" s="215">
        <f t="shared" si="2"/>
        <v>0</v>
      </c>
    </row>
    <row r="33" spans="1:14" ht="24" customHeight="1">
      <c r="A33" s="157"/>
      <c r="B33" s="234"/>
      <c r="C33" s="173"/>
      <c r="D33" s="173"/>
      <c r="E33" s="207"/>
      <c r="F33" s="208"/>
      <c r="G33" s="198"/>
      <c r="H33" s="200"/>
      <c r="I33" s="202"/>
      <c r="J33" s="203"/>
      <c r="K33" s="211"/>
      <c r="L33" s="211">
        <f t="shared" si="0"/>
        <v>0</v>
      </c>
      <c r="M33" s="247">
        <f t="shared" si="1"/>
        <v>0</v>
      </c>
      <c r="N33" s="215">
        <f t="shared" si="2"/>
        <v>0</v>
      </c>
    </row>
    <row r="34" spans="1:14" ht="24" customHeight="1">
      <c r="A34" s="157"/>
      <c r="B34" s="234"/>
      <c r="C34" s="173"/>
      <c r="D34" s="173"/>
      <c r="E34" s="207"/>
      <c r="F34" s="208"/>
      <c r="G34" s="198"/>
      <c r="H34" s="200"/>
      <c r="I34" s="202"/>
      <c r="J34" s="203"/>
      <c r="K34" s="211"/>
      <c r="L34" s="211">
        <f t="shared" si="0"/>
        <v>0</v>
      </c>
      <c r="M34" s="247">
        <f t="shared" si="1"/>
        <v>0</v>
      </c>
      <c r="N34" s="215">
        <f t="shared" si="2"/>
        <v>0</v>
      </c>
    </row>
    <row r="35" spans="1:14" ht="24" customHeight="1">
      <c r="A35" s="157"/>
      <c r="B35" s="234"/>
      <c r="C35" s="173"/>
      <c r="D35" s="173"/>
      <c r="E35" s="207"/>
      <c r="F35" s="208"/>
      <c r="G35" s="198"/>
      <c r="H35" s="200"/>
      <c r="I35" s="202"/>
      <c r="J35" s="203"/>
      <c r="K35" s="211"/>
      <c r="L35" s="211">
        <f t="shared" si="0"/>
        <v>0</v>
      </c>
      <c r="M35" s="247">
        <f t="shared" si="1"/>
        <v>0</v>
      </c>
      <c r="N35" s="215">
        <f t="shared" si="2"/>
        <v>0</v>
      </c>
    </row>
    <row r="36" spans="1:14" ht="24" customHeight="1">
      <c r="A36" s="157"/>
      <c r="B36" s="234"/>
      <c r="C36" s="173"/>
      <c r="D36" s="173"/>
      <c r="E36" s="207"/>
      <c r="F36" s="208"/>
      <c r="G36" s="198"/>
      <c r="H36" s="200"/>
      <c r="I36" s="202"/>
      <c r="J36" s="203"/>
      <c r="K36" s="211"/>
      <c r="L36" s="211">
        <f t="shared" si="0"/>
        <v>0</v>
      </c>
      <c r="M36" s="247">
        <f t="shared" si="1"/>
        <v>0</v>
      </c>
      <c r="N36" s="215">
        <f t="shared" si="2"/>
        <v>0</v>
      </c>
    </row>
    <row r="37" spans="1:14" ht="24" customHeight="1">
      <c r="A37" s="157"/>
      <c r="B37" s="234"/>
      <c r="C37" s="173"/>
      <c r="D37" s="173"/>
      <c r="E37" s="207"/>
      <c r="F37" s="208"/>
      <c r="G37" s="198"/>
      <c r="H37" s="200"/>
      <c r="I37" s="202"/>
      <c r="J37" s="203"/>
      <c r="K37" s="211"/>
      <c r="L37" s="211">
        <f t="shared" si="0"/>
        <v>0</v>
      </c>
      <c r="M37" s="247">
        <f t="shared" si="1"/>
        <v>0</v>
      </c>
      <c r="N37" s="215">
        <f t="shared" si="2"/>
        <v>0</v>
      </c>
    </row>
    <row r="38" spans="1:14" ht="24" customHeight="1">
      <c r="A38" s="157"/>
      <c r="B38" s="234"/>
      <c r="C38" s="173"/>
      <c r="D38" s="173"/>
      <c r="E38" s="207"/>
      <c r="F38" s="208"/>
      <c r="G38" s="198"/>
      <c r="H38" s="200"/>
      <c r="I38" s="202"/>
      <c r="J38" s="203"/>
      <c r="K38" s="211"/>
      <c r="L38" s="211">
        <f t="shared" si="0"/>
        <v>0</v>
      </c>
      <c r="M38" s="247">
        <f t="shared" si="1"/>
        <v>0</v>
      </c>
      <c r="N38" s="215">
        <f t="shared" si="2"/>
        <v>0</v>
      </c>
    </row>
    <row r="39" spans="1:14" ht="24" customHeight="1">
      <c r="A39" s="157"/>
      <c r="B39" s="234"/>
      <c r="C39" s="173"/>
      <c r="D39" s="173"/>
      <c r="E39" s="207"/>
      <c r="F39" s="208"/>
      <c r="G39" s="198"/>
      <c r="H39" s="200"/>
      <c r="I39" s="202"/>
      <c r="J39" s="203"/>
      <c r="K39" s="211"/>
      <c r="L39" s="211">
        <f t="shared" ref="L39:L70" si="3">J39-K39</f>
        <v>0</v>
      </c>
      <c r="M39" s="247">
        <f t="shared" ref="M39:M70" si="4">I39-J39</f>
        <v>0</v>
      </c>
      <c r="N39" s="215">
        <f t="shared" si="2"/>
        <v>0</v>
      </c>
    </row>
    <row r="40" spans="1:14" ht="24" customHeight="1">
      <c r="A40" s="157"/>
      <c r="B40" s="234"/>
      <c r="C40" s="173"/>
      <c r="D40" s="173"/>
      <c r="E40" s="207"/>
      <c r="F40" s="208"/>
      <c r="G40" s="198"/>
      <c r="H40" s="200"/>
      <c r="I40" s="202"/>
      <c r="J40" s="203"/>
      <c r="K40" s="211"/>
      <c r="L40" s="211">
        <f t="shared" si="3"/>
        <v>0</v>
      </c>
      <c r="M40" s="247">
        <f t="shared" si="4"/>
        <v>0</v>
      </c>
      <c r="N40" s="215">
        <f t="shared" ref="N40:N71" si="5">N39+H40-I40</f>
        <v>0</v>
      </c>
    </row>
    <row r="41" spans="1:14" ht="24" customHeight="1">
      <c r="A41" s="157"/>
      <c r="B41" s="234"/>
      <c r="C41" s="173"/>
      <c r="D41" s="173"/>
      <c r="E41" s="207"/>
      <c r="F41" s="208"/>
      <c r="G41" s="198"/>
      <c r="H41" s="200"/>
      <c r="I41" s="202"/>
      <c r="J41" s="203"/>
      <c r="K41" s="211"/>
      <c r="L41" s="211">
        <f t="shared" si="3"/>
        <v>0</v>
      </c>
      <c r="M41" s="247">
        <f t="shared" si="4"/>
        <v>0</v>
      </c>
      <c r="N41" s="215">
        <f t="shared" si="5"/>
        <v>0</v>
      </c>
    </row>
    <row r="42" spans="1:14" ht="24" customHeight="1">
      <c r="A42" s="157"/>
      <c r="B42" s="234"/>
      <c r="C42" s="173"/>
      <c r="D42" s="173"/>
      <c r="E42" s="207"/>
      <c r="F42" s="208"/>
      <c r="G42" s="198"/>
      <c r="H42" s="200"/>
      <c r="I42" s="202"/>
      <c r="J42" s="203"/>
      <c r="K42" s="211"/>
      <c r="L42" s="211">
        <f t="shared" si="3"/>
        <v>0</v>
      </c>
      <c r="M42" s="247">
        <f t="shared" si="4"/>
        <v>0</v>
      </c>
      <c r="N42" s="215">
        <f t="shared" si="5"/>
        <v>0</v>
      </c>
    </row>
    <row r="43" spans="1:14" ht="24" customHeight="1">
      <c r="A43" s="157"/>
      <c r="B43" s="234"/>
      <c r="C43" s="173"/>
      <c r="D43" s="173"/>
      <c r="E43" s="207"/>
      <c r="F43" s="208"/>
      <c r="G43" s="198"/>
      <c r="H43" s="200"/>
      <c r="I43" s="202"/>
      <c r="J43" s="203"/>
      <c r="K43" s="211"/>
      <c r="L43" s="211">
        <f t="shared" si="3"/>
        <v>0</v>
      </c>
      <c r="M43" s="247">
        <f t="shared" si="4"/>
        <v>0</v>
      </c>
      <c r="N43" s="215">
        <f t="shared" si="5"/>
        <v>0</v>
      </c>
    </row>
    <row r="44" spans="1:14" ht="24" customHeight="1">
      <c r="A44" s="157"/>
      <c r="B44" s="234"/>
      <c r="C44" s="173"/>
      <c r="D44" s="173"/>
      <c r="E44" s="207"/>
      <c r="F44" s="208"/>
      <c r="G44" s="198"/>
      <c r="H44" s="200"/>
      <c r="I44" s="202"/>
      <c r="J44" s="203"/>
      <c r="K44" s="211"/>
      <c r="L44" s="211">
        <f t="shared" si="3"/>
        <v>0</v>
      </c>
      <c r="M44" s="247">
        <f t="shared" si="4"/>
        <v>0</v>
      </c>
      <c r="N44" s="215">
        <f t="shared" si="5"/>
        <v>0</v>
      </c>
    </row>
    <row r="45" spans="1:14" ht="24" customHeight="1">
      <c r="A45" s="157"/>
      <c r="B45" s="234"/>
      <c r="C45" s="173"/>
      <c r="D45" s="173"/>
      <c r="E45" s="207"/>
      <c r="F45" s="208"/>
      <c r="G45" s="198"/>
      <c r="H45" s="200"/>
      <c r="I45" s="202"/>
      <c r="J45" s="203"/>
      <c r="K45" s="211"/>
      <c r="L45" s="211">
        <f t="shared" si="3"/>
        <v>0</v>
      </c>
      <c r="M45" s="247">
        <f t="shared" si="4"/>
        <v>0</v>
      </c>
      <c r="N45" s="215">
        <f t="shared" si="5"/>
        <v>0</v>
      </c>
    </row>
    <row r="46" spans="1:14" ht="24" customHeight="1">
      <c r="A46" s="157"/>
      <c r="B46" s="234"/>
      <c r="C46" s="173"/>
      <c r="D46" s="173"/>
      <c r="E46" s="207"/>
      <c r="F46" s="208"/>
      <c r="G46" s="198"/>
      <c r="H46" s="200"/>
      <c r="I46" s="202"/>
      <c r="J46" s="203"/>
      <c r="K46" s="211"/>
      <c r="L46" s="211">
        <f t="shared" si="3"/>
        <v>0</v>
      </c>
      <c r="M46" s="247">
        <f t="shared" si="4"/>
        <v>0</v>
      </c>
      <c r="N46" s="215">
        <f t="shared" si="5"/>
        <v>0</v>
      </c>
    </row>
    <row r="47" spans="1:14" ht="24" customHeight="1">
      <c r="A47" s="157"/>
      <c r="B47" s="234"/>
      <c r="C47" s="173"/>
      <c r="D47" s="173"/>
      <c r="E47" s="207"/>
      <c r="F47" s="208"/>
      <c r="G47" s="198"/>
      <c r="H47" s="200"/>
      <c r="I47" s="202"/>
      <c r="J47" s="203"/>
      <c r="K47" s="211"/>
      <c r="L47" s="211">
        <f t="shared" si="3"/>
        <v>0</v>
      </c>
      <c r="M47" s="247">
        <f t="shared" si="4"/>
        <v>0</v>
      </c>
      <c r="N47" s="215">
        <f t="shared" si="5"/>
        <v>0</v>
      </c>
    </row>
    <row r="48" spans="1:14" ht="24" customHeight="1">
      <c r="A48" s="157"/>
      <c r="B48" s="234"/>
      <c r="C48" s="173"/>
      <c r="D48" s="173"/>
      <c r="E48" s="207"/>
      <c r="F48" s="208"/>
      <c r="G48" s="198"/>
      <c r="H48" s="200"/>
      <c r="I48" s="202"/>
      <c r="J48" s="203"/>
      <c r="K48" s="211"/>
      <c r="L48" s="211">
        <f t="shared" si="3"/>
        <v>0</v>
      </c>
      <c r="M48" s="247">
        <f t="shared" si="4"/>
        <v>0</v>
      </c>
      <c r="N48" s="215">
        <f t="shared" si="5"/>
        <v>0</v>
      </c>
    </row>
    <row r="49" spans="1:14" ht="24" customHeight="1">
      <c r="A49" s="157"/>
      <c r="B49" s="234"/>
      <c r="C49" s="173"/>
      <c r="D49" s="173"/>
      <c r="E49" s="207"/>
      <c r="F49" s="208"/>
      <c r="G49" s="198"/>
      <c r="H49" s="200"/>
      <c r="I49" s="202"/>
      <c r="J49" s="203"/>
      <c r="K49" s="211"/>
      <c r="L49" s="211">
        <f t="shared" si="3"/>
        <v>0</v>
      </c>
      <c r="M49" s="247">
        <f t="shared" si="4"/>
        <v>0</v>
      </c>
      <c r="N49" s="215">
        <f t="shared" si="5"/>
        <v>0</v>
      </c>
    </row>
    <row r="50" spans="1:14" ht="24" customHeight="1">
      <c r="A50" s="157"/>
      <c r="B50" s="234"/>
      <c r="C50" s="173"/>
      <c r="D50" s="173"/>
      <c r="E50" s="207"/>
      <c r="F50" s="208"/>
      <c r="G50" s="198"/>
      <c r="H50" s="200"/>
      <c r="I50" s="202"/>
      <c r="J50" s="203"/>
      <c r="K50" s="211"/>
      <c r="L50" s="211">
        <f t="shared" si="3"/>
        <v>0</v>
      </c>
      <c r="M50" s="247">
        <f t="shared" si="4"/>
        <v>0</v>
      </c>
      <c r="N50" s="215">
        <f t="shared" si="5"/>
        <v>0</v>
      </c>
    </row>
    <row r="51" spans="1:14" ht="24" customHeight="1">
      <c r="A51" s="157"/>
      <c r="B51" s="234"/>
      <c r="C51" s="173"/>
      <c r="D51" s="173"/>
      <c r="E51" s="207"/>
      <c r="F51" s="208"/>
      <c r="G51" s="198"/>
      <c r="H51" s="200"/>
      <c r="I51" s="202"/>
      <c r="J51" s="203"/>
      <c r="K51" s="211"/>
      <c r="L51" s="211">
        <f t="shared" si="3"/>
        <v>0</v>
      </c>
      <c r="M51" s="247">
        <f t="shared" si="4"/>
        <v>0</v>
      </c>
      <c r="N51" s="215">
        <f t="shared" si="5"/>
        <v>0</v>
      </c>
    </row>
    <row r="52" spans="1:14" ht="24" customHeight="1">
      <c r="A52" s="157"/>
      <c r="B52" s="234"/>
      <c r="C52" s="173"/>
      <c r="D52" s="173"/>
      <c r="E52" s="207"/>
      <c r="F52" s="208"/>
      <c r="G52" s="198"/>
      <c r="H52" s="200"/>
      <c r="I52" s="202"/>
      <c r="J52" s="203"/>
      <c r="K52" s="211"/>
      <c r="L52" s="211">
        <f t="shared" si="3"/>
        <v>0</v>
      </c>
      <c r="M52" s="247">
        <f t="shared" si="4"/>
        <v>0</v>
      </c>
      <c r="N52" s="215">
        <f t="shared" si="5"/>
        <v>0</v>
      </c>
    </row>
    <row r="53" spans="1:14" ht="24" customHeight="1">
      <c r="A53" s="157"/>
      <c r="B53" s="234"/>
      <c r="C53" s="173"/>
      <c r="D53" s="173"/>
      <c r="E53" s="207"/>
      <c r="F53" s="208"/>
      <c r="G53" s="198"/>
      <c r="H53" s="200"/>
      <c r="I53" s="202"/>
      <c r="J53" s="203"/>
      <c r="K53" s="211"/>
      <c r="L53" s="211">
        <f t="shared" si="3"/>
        <v>0</v>
      </c>
      <c r="M53" s="247">
        <f t="shared" si="4"/>
        <v>0</v>
      </c>
      <c r="N53" s="215">
        <f t="shared" si="5"/>
        <v>0</v>
      </c>
    </row>
    <row r="54" spans="1:14" ht="24" customHeight="1">
      <c r="A54" s="157"/>
      <c r="B54" s="234"/>
      <c r="C54" s="173"/>
      <c r="D54" s="173"/>
      <c r="E54" s="207"/>
      <c r="F54" s="208"/>
      <c r="G54" s="198"/>
      <c r="H54" s="200"/>
      <c r="I54" s="202"/>
      <c r="J54" s="203"/>
      <c r="K54" s="211"/>
      <c r="L54" s="211">
        <f t="shared" si="3"/>
        <v>0</v>
      </c>
      <c r="M54" s="247">
        <f t="shared" si="4"/>
        <v>0</v>
      </c>
      <c r="N54" s="215">
        <f t="shared" si="5"/>
        <v>0</v>
      </c>
    </row>
    <row r="55" spans="1:14" ht="24" customHeight="1">
      <c r="A55" s="157"/>
      <c r="B55" s="234"/>
      <c r="C55" s="173"/>
      <c r="D55" s="173"/>
      <c r="E55" s="207"/>
      <c r="F55" s="208"/>
      <c r="G55" s="198"/>
      <c r="H55" s="200"/>
      <c r="I55" s="202"/>
      <c r="J55" s="203"/>
      <c r="K55" s="211"/>
      <c r="L55" s="211">
        <f t="shared" si="3"/>
        <v>0</v>
      </c>
      <c r="M55" s="247">
        <f t="shared" si="4"/>
        <v>0</v>
      </c>
      <c r="N55" s="215">
        <f t="shared" si="5"/>
        <v>0</v>
      </c>
    </row>
    <row r="56" spans="1:14" ht="24" customHeight="1">
      <c r="A56" s="157"/>
      <c r="B56" s="234"/>
      <c r="C56" s="173"/>
      <c r="D56" s="173"/>
      <c r="E56" s="207"/>
      <c r="F56" s="208"/>
      <c r="G56" s="198"/>
      <c r="H56" s="200"/>
      <c r="I56" s="202"/>
      <c r="J56" s="203"/>
      <c r="K56" s="211"/>
      <c r="L56" s="211">
        <f t="shared" si="3"/>
        <v>0</v>
      </c>
      <c r="M56" s="247">
        <f t="shared" si="4"/>
        <v>0</v>
      </c>
      <c r="N56" s="215">
        <f t="shared" si="5"/>
        <v>0</v>
      </c>
    </row>
    <row r="57" spans="1:14" ht="24" customHeight="1">
      <c r="A57" s="157"/>
      <c r="B57" s="234"/>
      <c r="C57" s="173"/>
      <c r="D57" s="173"/>
      <c r="E57" s="207"/>
      <c r="F57" s="208"/>
      <c r="G57" s="198"/>
      <c r="H57" s="200"/>
      <c r="I57" s="202"/>
      <c r="J57" s="203"/>
      <c r="K57" s="211"/>
      <c r="L57" s="211">
        <f t="shared" si="3"/>
        <v>0</v>
      </c>
      <c r="M57" s="247">
        <f t="shared" si="4"/>
        <v>0</v>
      </c>
      <c r="N57" s="215">
        <f t="shared" si="5"/>
        <v>0</v>
      </c>
    </row>
    <row r="58" spans="1:14" ht="24" customHeight="1">
      <c r="A58" s="157"/>
      <c r="B58" s="234"/>
      <c r="C58" s="173"/>
      <c r="D58" s="173"/>
      <c r="E58" s="207"/>
      <c r="F58" s="208"/>
      <c r="G58" s="198"/>
      <c r="H58" s="200"/>
      <c r="I58" s="202"/>
      <c r="J58" s="203"/>
      <c r="K58" s="211"/>
      <c r="L58" s="211">
        <f t="shared" si="3"/>
        <v>0</v>
      </c>
      <c r="M58" s="247">
        <f t="shared" si="4"/>
        <v>0</v>
      </c>
      <c r="N58" s="215">
        <f t="shared" si="5"/>
        <v>0</v>
      </c>
    </row>
    <row r="59" spans="1:14" ht="24" customHeight="1">
      <c r="A59" s="157"/>
      <c r="B59" s="234"/>
      <c r="C59" s="173"/>
      <c r="D59" s="173"/>
      <c r="E59" s="207"/>
      <c r="F59" s="208"/>
      <c r="G59" s="198"/>
      <c r="H59" s="200"/>
      <c r="I59" s="202"/>
      <c r="J59" s="203"/>
      <c r="K59" s="211"/>
      <c r="L59" s="211">
        <f t="shared" si="3"/>
        <v>0</v>
      </c>
      <c r="M59" s="247">
        <f t="shared" si="4"/>
        <v>0</v>
      </c>
      <c r="N59" s="215">
        <f t="shared" si="5"/>
        <v>0</v>
      </c>
    </row>
    <row r="60" spans="1:14" ht="24" customHeight="1">
      <c r="A60" s="157"/>
      <c r="B60" s="234"/>
      <c r="C60" s="173"/>
      <c r="D60" s="173"/>
      <c r="E60" s="207"/>
      <c r="F60" s="208"/>
      <c r="G60" s="198"/>
      <c r="H60" s="200"/>
      <c r="I60" s="202"/>
      <c r="J60" s="203"/>
      <c r="K60" s="211"/>
      <c r="L60" s="211">
        <f t="shared" si="3"/>
        <v>0</v>
      </c>
      <c r="M60" s="247">
        <f t="shared" si="4"/>
        <v>0</v>
      </c>
      <c r="N60" s="215">
        <f t="shared" si="5"/>
        <v>0</v>
      </c>
    </row>
    <row r="61" spans="1:14" ht="24" customHeight="1">
      <c r="A61" s="157"/>
      <c r="B61" s="234"/>
      <c r="C61" s="173"/>
      <c r="D61" s="173"/>
      <c r="E61" s="207"/>
      <c r="F61" s="208"/>
      <c r="G61" s="198"/>
      <c r="H61" s="200"/>
      <c r="I61" s="202"/>
      <c r="J61" s="203"/>
      <c r="K61" s="211"/>
      <c r="L61" s="211">
        <f t="shared" si="3"/>
        <v>0</v>
      </c>
      <c r="M61" s="247">
        <f t="shared" si="4"/>
        <v>0</v>
      </c>
      <c r="N61" s="215">
        <f t="shared" si="5"/>
        <v>0</v>
      </c>
    </row>
    <row r="62" spans="1:14" ht="24" customHeight="1">
      <c r="A62" s="157"/>
      <c r="B62" s="234"/>
      <c r="C62" s="173"/>
      <c r="D62" s="173"/>
      <c r="E62" s="207"/>
      <c r="F62" s="208"/>
      <c r="G62" s="198"/>
      <c r="H62" s="200"/>
      <c r="I62" s="202"/>
      <c r="J62" s="203"/>
      <c r="K62" s="211"/>
      <c r="L62" s="211">
        <f t="shared" si="3"/>
        <v>0</v>
      </c>
      <c r="M62" s="247">
        <f t="shared" si="4"/>
        <v>0</v>
      </c>
      <c r="N62" s="215">
        <f t="shared" si="5"/>
        <v>0</v>
      </c>
    </row>
    <row r="63" spans="1:14" ht="24" customHeight="1">
      <c r="A63" s="157"/>
      <c r="B63" s="234"/>
      <c r="C63" s="173"/>
      <c r="D63" s="173"/>
      <c r="E63" s="207"/>
      <c r="F63" s="208"/>
      <c r="G63" s="198"/>
      <c r="H63" s="200"/>
      <c r="I63" s="202"/>
      <c r="J63" s="203"/>
      <c r="K63" s="211"/>
      <c r="L63" s="211">
        <f t="shared" si="3"/>
        <v>0</v>
      </c>
      <c r="M63" s="247">
        <f t="shared" si="4"/>
        <v>0</v>
      </c>
      <c r="N63" s="215">
        <f t="shared" si="5"/>
        <v>0</v>
      </c>
    </row>
    <row r="64" spans="1:14" ht="24" customHeight="1">
      <c r="A64" s="157"/>
      <c r="B64" s="234"/>
      <c r="C64" s="173"/>
      <c r="D64" s="173"/>
      <c r="E64" s="207"/>
      <c r="F64" s="208"/>
      <c r="G64" s="198"/>
      <c r="H64" s="200"/>
      <c r="I64" s="202"/>
      <c r="J64" s="203"/>
      <c r="K64" s="211"/>
      <c r="L64" s="211">
        <f t="shared" si="3"/>
        <v>0</v>
      </c>
      <c r="M64" s="247">
        <f t="shared" si="4"/>
        <v>0</v>
      </c>
      <c r="N64" s="215">
        <f t="shared" si="5"/>
        <v>0</v>
      </c>
    </row>
    <row r="65" spans="1:14" ht="24" customHeight="1">
      <c r="A65" s="157"/>
      <c r="B65" s="234"/>
      <c r="C65" s="173"/>
      <c r="D65" s="173"/>
      <c r="E65" s="207"/>
      <c r="F65" s="208"/>
      <c r="G65" s="198"/>
      <c r="H65" s="200"/>
      <c r="I65" s="202"/>
      <c r="J65" s="203"/>
      <c r="K65" s="211"/>
      <c r="L65" s="211">
        <f t="shared" si="3"/>
        <v>0</v>
      </c>
      <c r="M65" s="247">
        <f t="shared" si="4"/>
        <v>0</v>
      </c>
      <c r="N65" s="215">
        <f t="shared" si="5"/>
        <v>0</v>
      </c>
    </row>
    <row r="66" spans="1:14" ht="24" customHeight="1">
      <c r="A66" s="157"/>
      <c r="B66" s="234"/>
      <c r="C66" s="173"/>
      <c r="D66" s="173"/>
      <c r="E66" s="207"/>
      <c r="F66" s="208"/>
      <c r="G66" s="198"/>
      <c r="H66" s="200"/>
      <c r="I66" s="202"/>
      <c r="J66" s="203"/>
      <c r="K66" s="211"/>
      <c r="L66" s="211">
        <f t="shared" si="3"/>
        <v>0</v>
      </c>
      <c r="M66" s="247">
        <f t="shared" si="4"/>
        <v>0</v>
      </c>
      <c r="N66" s="215">
        <f t="shared" si="5"/>
        <v>0</v>
      </c>
    </row>
    <row r="67" spans="1:14" ht="24" customHeight="1">
      <c r="A67" s="157"/>
      <c r="B67" s="234"/>
      <c r="C67" s="173"/>
      <c r="D67" s="173"/>
      <c r="E67" s="207"/>
      <c r="F67" s="208"/>
      <c r="G67" s="198"/>
      <c r="H67" s="200"/>
      <c r="I67" s="202"/>
      <c r="J67" s="203"/>
      <c r="K67" s="211"/>
      <c r="L67" s="211">
        <f t="shared" si="3"/>
        <v>0</v>
      </c>
      <c r="M67" s="247">
        <f t="shared" si="4"/>
        <v>0</v>
      </c>
      <c r="N67" s="215">
        <f t="shared" si="5"/>
        <v>0</v>
      </c>
    </row>
    <row r="68" spans="1:14" ht="24" customHeight="1">
      <c r="A68" s="157"/>
      <c r="B68" s="234"/>
      <c r="C68" s="173"/>
      <c r="D68" s="173"/>
      <c r="E68" s="207"/>
      <c r="F68" s="208"/>
      <c r="G68" s="198"/>
      <c r="H68" s="200"/>
      <c r="I68" s="202"/>
      <c r="J68" s="203"/>
      <c r="K68" s="211"/>
      <c r="L68" s="211">
        <f t="shared" si="3"/>
        <v>0</v>
      </c>
      <c r="M68" s="247">
        <f t="shared" si="4"/>
        <v>0</v>
      </c>
      <c r="N68" s="215">
        <f t="shared" si="5"/>
        <v>0</v>
      </c>
    </row>
    <row r="69" spans="1:14" ht="24" customHeight="1">
      <c r="A69" s="157"/>
      <c r="B69" s="234"/>
      <c r="C69" s="173"/>
      <c r="D69" s="173"/>
      <c r="E69" s="207"/>
      <c r="F69" s="208"/>
      <c r="G69" s="198"/>
      <c r="H69" s="200"/>
      <c r="I69" s="202"/>
      <c r="J69" s="203"/>
      <c r="K69" s="211"/>
      <c r="L69" s="211">
        <f t="shared" si="3"/>
        <v>0</v>
      </c>
      <c r="M69" s="247">
        <f t="shared" si="4"/>
        <v>0</v>
      </c>
      <c r="N69" s="215">
        <f t="shared" si="5"/>
        <v>0</v>
      </c>
    </row>
    <row r="70" spans="1:14" ht="24" customHeight="1">
      <c r="A70" s="157"/>
      <c r="B70" s="234"/>
      <c r="C70" s="173"/>
      <c r="D70" s="173"/>
      <c r="E70" s="207"/>
      <c r="F70" s="208"/>
      <c r="G70" s="198"/>
      <c r="H70" s="200"/>
      <c r="I70" s="202"/>
      <c r="J70" s="203"/>
      <c r="K70" s="211"/>
      <c r="L70" s="211">
        <f t="shared" si="3"/>
        <v>0</v>
      </c>
      <c r="M70" s="247">
        <f t="shared" si="4"/>
        <v>0</v>
      </c>
      <c r="N70" s="215">
        <f t="shared" si="5"/>
        <v>0</v>
      </c>
    </row>
    <row r="71" spans="1:14" ht="24" customHeight="1">
      <c r="A71" s="157"/>
      <c r="B71" s="234"/>
      <c r="C71" s="173"/>
      <c r="D71" s="173"/>
      <c r="E71" s="207"/>
      <c r="F71" s="208"/>
      <c r="G71" s="198"/>
      <c r="H71" s="200"/>
      <c r="I71" s="202"/>
      <c r="J71" s="203"/>
      <c r="K71" s="211"/>
      <c r="L71" s="211">
        <f t="shared" ref="L71:L99" si="6">J71-K71</f>
        <v>0</v>
      </c>
      <c r="M71" s="247">
        <f t="shared" ref="M71:M99" si="7">I71-J71</f>
        <v>0</v>
      </c>
      <c r="N71" s="215">
        <f t="shared" si="5"/>
        <v>0</v>
      </c>
    </row>
    <row r="72" spans="1:14" ht="24" customHeight="1">
      <c r="A72" s="157"/>
      <c r="B72" s="234"/>
      <c r="C72" s="173"/>
      <c r="D72" s="173"/>
      <c r="E72" s="207"/>
      <c r="F72" s="208"/>
      <c r="G72" s="198"/>
      <c r="H72" s="200"/>
      <c r="I72" s="202"/>
      <c r="J72" s="203"/>
      <c r="K72" s="211"/>
      <c r="L72" s="211">
        <f t="shared" si="6"/>
        <v>0</v>
      </c>
      <c r="M72" s="247">
        <f t="shared" si="7"/>
        <v>0</v>
      </c>
      <c r="N72" s="215">
        <f t="shared" ref="N72:N99" si="8">N71+H72-I72</f>
        <v>0</v>
      </c>
    </row>
    <row r="73" spans="1:14" ht="24" customHeight="1">
      <c r="A73" s="157"/>
      <c r="B73" s="234"/>
      <c r="C73" s="173"/>
      <c r="D73" s="173"/>
      <c r="E73" s="207"/>
      <c r="F73" s="208"/>
      <c r="G73" s="198"/>
      <c r="H73" s="200"/>
      <c r="I73" s="202"/>
      <c r="J73" s="203"/>
      <c r="K73" s="211"/>
      <c r="L73" s="211">
        <f t="shared" si="6"/>
        <v>0</v>
      </c>
      <c r="M73" s="247">
        <f t="shared" si="7"/>
        <v>0</v>
      </c>
      <c r="N73" s="215">
        <f t="shared" si="8"/>
        <v>0</v>
      </c>
    </row>
    <row r="74" spans="1:14" ht="24" customHeight="1">
      <c r="A74" s="157"/>
      <c r="B74" s="234"/>
      <c r="C74" s="173"/>
      <c r="D74" s="173"/>
      <c r="E74" s="207"/>
      <c r="F74" s="208"/>
      <c r="G74" s="198"/>
      <c r="H74" s="200"/>
      <c r="I74" s="202"/>
      <c r="J74" s="203"/>
      <c r="K74" s="211"/>
      <c r="L74" s="211">
        <f t="shared" si="6"/>
        <v>0</v>
      </c>
      <c r="M74" s="247">
        <f t="shared" si="7"/>
        <v>0</v>
      </c>
      <c r="N74" s="215">
        <f t="shared" si="8"/>
        <v>0</v>
      </c>
    </row>
    <row r="75" spans="1:14" ht="24" customHeight="1">
      <c r="A75" s="157"/>
      <c r="B75" s="234"/>
      <c r="C75" s="173"/>
      <c r="D75" s="173"/>
      <c r="E75" s="207"/>
      <c r="F75" s="208"/>
      <c r="G75" s="198"/>
      <c r="H75" s="200"/>
      <c r="I75" s="202"/>
      <c r="J75" s="203"/>
      <c r="K75" s="211"/>
      <c r="L75" s="211">
        <f t="shared" si="6"/>
        <v>0</v>
      </c>
      <c r="M75" s="247">
        <f t="shared" si="7"/>
        <v>0</v>
      </c>
      <c r="N75" s="215">
        <f t="shared" si="8"/>
        <v>0</v>
      </c>
    </row>
    <row r="76" spans="1:14" ht="24" customHeight="1">
      <c r="A76" s="157"/>
      <c r="B76" s="234"/>
      <c r="C76" s="173"/>
      <c r="D76" s="173"/>
      <c r="E76" s="207"/>
      <c r="F76" s="208"/>
      <c r="G76" s="198"/>
      <c r="H76" s="200"/>
      <c r="I76" s="202"/>
      <c r="J76" s="203"/>
      <c r="K76" s="211"/>
      <c r="L76" s="211">
        <f t="shared" si="6"/>
        <v>0</v>
      </c>
      <c r="M76" s="247">
        <f t="shared" si="7"/>
        <v>0</v>
      </c>
      <c r="N76" s="215">
        <f t="shared" si="8"/>
        <v>0</v>
      </c>
    </row>
    <row r="77" spans="1:14" ht="24" customHeight="1">
      <c r="A77" s="157"/>
      <c r="B77" s="234"/>
      <c r="C77" s="173"/>
      <c r="D77" s="173"/>
      <c r="E77" s="207"/>
      <c r="F77" s="208"/>
      <c r="G77" s="198"/>
      <c r="H77" s="200"/>
      <c r="I77" s="202"/>
      <c r="J77" s="203"/>
      <c r="K77" s="211"/>
      <c r="L77" s="211">
        <f t="shared" si="6"/>
        <v>0</v>
      </c>
      <c r="M77" s="247">
        <f t="shared" si="7"/>
        <v>0</v>
      </c>
      <c r="N77" s="215">
        <f t="shared" si="8"/>
        <v>0</v>
      </c>
    </row>
    <row r="78" spans="1:14" ht="24" customHeight="1">
      <c r="A78" s="157"/>
      <c r="B78" s="234"/>
      <c r="C78" s="173"/>
      <c r="D78" s="173"/>
      <c r="E78" s="207"/>
      <c r="F78" s="208"/>
      <c r="G78" s="198"/>
      <c r="H78" s="200"/>
      <c r="I78" s="202"/>
      <c r="J78" s="203"/>
      <c r="K78" s="211"/>
      <c r="L78" s="211">
        <f t="shared" si="6"/>
        <v>0</v>
      </c>
      <c r="M78" s="247">
        <f t="shared" si="7"/>
        <v>0</v>
      </c>
      <c r="N78" s="215">
        <f t="shared" si="8"/>
        <v>0</v>
      </c>
    </row>
    <row r="79" spans="1:14" ht="24" customHeight="1">
      <c r="A79" s="157"/>
      <c r="B79" s="234"/>
      <c r="C79" s="173"/>
      <c r="D79" s="173"/>
      <c r="E79" s="207"/>
      <c r="F79" s="208"/>
      <c r="G79" s="198"/>
      <c r="H79" s="200"/>
      <c r="I79" s="202"/>
      <c r="J79" s="203"/>
      <c r="K79" s="211"/>
      <c r="L79" s="211">
        <f t="shared" si="6"/>
        <v>0</v>
      </c>
      <c r="M79" s="247">
        <f t="shared" si="7"/>
        <v>0</v>
      </c>
      <c r="N79" s="215">
        <f t="shared" si="8"/>
        <v>0</v>
      </c>
    </row>
    <row r="80" spans="1:14" ht="24" customHeight="1">
      <c r="A80" s="157"/>
      <c r="B80" s="234"/>
      <c r="C80" s="173"/>
      <c r="D80" s="173"/>
      <c r="E80" s="207"/>
      <c r="F80" s="208"/>
      <c r="G80" s="198"/>
      <c r="H80" s="200"/>
      <c r="I80" s="202"/>
      <c r="J80" s="203"/>
      <c r="K80" s="211"/>
      <c r="L80" s="211">
        <f t="shared" si="6"/>
        <v>0</v>
      </c>
      <c r="M80" s="247">
        <f t="shared" si="7"/>
        <v>0</v>
      </c>
      <c r="N80" s="215">
        <f t="shared" si="8"/>
        <v>0</v>
      </c>
    </row>
    <row r="81" spans="1:14" ht="24" customHeight="1">
      <c r="A81" s="157"/>
      <c r="B81" s="234"/>
      <c r="C81" s="173"/>
      <c r="D81" s="173"/>
      <c r="E81" s="207"/>
      <c r="F81" s="208"/>
      <c r="G81" s="198"/>
      <c r="H81" s="200"/>
      <c r="I81" s="202"/>
      <c r="J81" s="203"/>
      <c r="K81" s="211"/>
      <c r="L81" s="211">
        <f t="shared" si="6"/>
        <v>0</v>
      </c>
      <c r="M81" s="247">
        <f t="shared" si="7"/>
        <v>0</v>
      </c>
      <c r="N81" s="215">
        <f t="shared" si="8"/>
        <v>0</v>
      </c>
    </row>
    <row r="82" spans="1:14" ht="24" customHeight="1">
      <c r="A82" s="157"/>
      <c r="B82" s="234"/>
      <c r="C82" s="173"/>
      <c r="D82" s="173"/>
      <c r="E82" s="207"/>
      <c r="F82" s="208"/>
      <c r="G82" s="198"/>
      <c r="H82" s="200"/>
      <c r="I82" s="202"/>
      <c r="J82" s="203"/>
      <c r="K82" s="211"/>
      <c r="L82" s="211">
        <f t="shared" si="6"/>
        <v>0</v>
      </c>
      <c r="M82" s="247">
        <f t="shared" si="7"/>
        <v>0</v>
      </c>
      <c r="N82" s="215">
        <f t="shared" si="8"/>
        <v>0</v>
      </c>
    </row>
    <row r="83" spans="1:14" ht="24" customHeight="1">
      <c r="A83" s="157"/>
      <c r="B83" s="234"/>
      <c r="C83" s="173"/>
      <c r="D83" s="173"/>
      <c r="E83" s="207"/>
      <c r="F83" s="208"/>
      <c r="G83" s="198"/>
      <c r="H83" s="200"/>
      <c r="I83" s="202"/>
      <c r="J83" s="203"/>
      <c r="K83" s="211"/>
      <c r="L83" s="211">
        <f t="shared" si="6"/>
        <v>0</v>
      </c>
      <c r="M83" s="247">
        <f t="shared" si="7"/>
        <v>0</v>
      </c>
      <c r="N83" s="215">
        <f t="shared" si="8"/>
        <v>0</v>
      </c>
    </row>
    <row r="84" spans="1:14" ht="24" customHeight="1">
      <c r="A84" s="157"/>
      <c r="B84" s="234"/>
      <c r="C84" s="173"/>
      <c r="D84" s="173"/>
      <c r="E84" s="207"/>
      <c r="F84" s="208"/>
      <c r="G84" s="198"/>
      <c r="H84" s="200"/>
      <c r="I84" s="202"/>
      <c r="J84" s="203"/>
      <c r="K84" s="211"/>
      <c r="L84" s="211">
        <f t="shared" si="6"/>
        <v>0</v>
      </c>
      <c r="M84" s="247">
        <f t="shared" si="7"/>
        <v>0</v>
      </c>
      <c r="N84" s="215">
        <f t="shared" si="8"/>
        <v>0</v>
      </c>
    </row>
    <row r="85" spans="1:14" ht="24" customHeight="1">
      <c r="A85" s="157"/>
      <c r="B85" s="234"/>
      <c r="C85" s="173"/>
      <c r="D85" s="173"/>
      <c r="E85" s="207"/>
      <c r="F85" s="208"/>
      <c r="G85" s="198"/>
      <c r="H85" s="200"/>
      <c r="I85" s="202"/>
      <c r="J85" s="203"/>
      <c r="K85" s="211"/>
      <c r="L85" s="211">
        <f t="shared" si="6"/>
        <v>0</v>
      </c>
      <c r="M85" s="247">
        <f t="shared" si="7"/>
        <v>0</v>
      </c>
      <c r="N85" s="215">
        <f t="shared" si="8"/>
        <v>0</v>
      </c>
    </row>
    <row r="86" spans="1:14" ht="24" customHeight="1">
      <c r="A86" s="157"/>
      <c r="B86" s="234"/>
      <c r="C86" s="173"/>
      <c r="D86" s="173"/>
      <c r="E86" s="207"/>
      <c r="F86" s="208"/>
      <c r="G86" s="198"/>
      <c r="H86" s="200"/>
      <c r="I86" s="202"/>
      <c r="J86" s="203"/>
      <c r="K86" s="211"/>
      <c r="L86" s="211">
        <f t="shared" si="6"/>
        <v>0</v>
      </c>
      <c r="M86" s="247">
        <f t="shared" si="7"/>
        <v>0</v>
      </c>
      <c r="N86" s="215">
        <f t="shared" si="8"/>
        <v>0</v>
      </c>
    </row>
    <row r="87" spans="1:14" ht="24" customHeight="1">
      <c r="A87" s="157"/>
      <c r="B87" s="234"/>
      <c r="C87" s="173"/>
      <c r="D87" s="173"/>
      <c r="E87" s="207"/>
      <c r="F87" s="208"/>
      <c r="G87" s="198"/>
      <c r="H87" s="200"/>
      <c r="I87" s="202"/>
      <c r="J87" s="203"/>
      <c r="K87" s="211"/>
      <c r="L87" s="211">
        <f t="shared" si="6"/>
        <v>0</v>
      </c>
      <c r="M87" s="247">
        <f t="shared" si="7"/>
        <v>0</v>
      </c>
      <c r="N87" s="215">
        <f t="shared" si="8"/>
        <v>0</v>
      </c>
    </row>
    <row r="88" spans="1:14" ht="24" customHeight="1">
      <c r="A88" s="157"/>
      <c r="B88" s="234"/>
      <c r="C88" s="173"/>
      <c r="D88" s="173"/>
      <c r="E88" s="207"/>
      <c r="F88" s="208"/>
      <c r="G88" s="198"/>
      <c r="H88" s="200"/>
      <c r="I88" s="202"/>
      <c r="J88" s="203"/>
      <c r="K88" s="211"/>
      <c r="L88" s="211">
        <f t="shared" si="6"/>
        <v>0</v>
      </c>
      <c r="M88" s="247">
        <f t="shared" si="7"/>
        <v>0</v>
      </c>
      <c r="N88" s="215">
        <f t="shared" si="8"/>
        <v>0</v>
      </c>
    </row>
    <row r="89" spans="1:14" ht="24" customHeight="1">
      <c r="A89" s="157"/>
      <c r="B89" s="234"/>
      <c r="C89" s="173"/>
      <c r="D89" s="173"/>
      <c r="E89" s="207"/>
      <c r="F89" s="208"/>
      <c r="G89" s="198"/>
      <c r="H89" s="200"/>
      <c r="I89" s="202"/>
      <c r="J89" s="203"/>
      <c r="K89" s="211"/>
      <c r="L89" s="211">
        <f t="shared" si="6"/>
        <v>0</v>
      </c>
      <c r="M89" s="247">
        <f t="shared" si="7"/>
        <v>0</v>
      </c>
      <c r="N89" s="215">
        <f t="shared" si="8"/>
        <v>0</v>
      </c>
    </row>
    <row r="90" spans="1:14" ht="24" customHeight="1">
      <c r="A90" s="157"/>
      <c r="B90" s="234"/>
      <c r="C90" s="173"/>
      <c r="D90" s="173"/>
      <c r="E90" s="207"/>
      <c r="F90" s="208"/>
      <c r="G90" s="198"/>
      <c r="H90" s="200"/>
      <c r="I90" s="202"/>
      <c r="J90" s="203"/>
      <c r="K90" s="211"/>
      <c r="L90" s="211">
        <f t="shared" si="6"/>
        <v>0</v>
      </c>
      <c r="M90" s="247">
        <f t="shared" si="7"/>
        <v>0</v>
      </c>
      <c r="N90" s="215">
        <f t="shared" si="8"/>
        <v>0</v>
      </c>
    </row>
    <row r="91" spans="1:14" ht="24" customHeight="1">
      <c r="A91" s="157"/>
      <c r="B91" s="234"/>
      <c r="C91" s="173"/>
      <c r="D91" s="173"/>
      <c r="E91" s="207"/>
      <c r="F91" s="208"/>
      <c r="G91" s="198"/>
      <c r="H91" s="200"/>
      <c r="I91" s="202"/>
      <c r="J91" s="203"/>
      <c r="K91" s="211"/>
      <c r="L91" s="211">
        <f t="shared" si="6"/>
        <v>0</v>
      </c>
      <c r="M91" s="247">
        <f t="shared" si="7"/>
        <v>0</v>
      </c>
      <c r="N91" s="215">
        <f t="shared" si="8"/>
        <v>0</v>
      </c>
    </row>
    <row r="92" spans="1:14" ht="24" customHeight="1">
      <c r="A92" s="157"/>
      <c r="B92" s="234"/>
      <c r="C92" s="173"/>
      <c r="D92" s="173"/>
      <c r="E92" s="207"/>
      <c r="F92" s="208"/>
      <c r="G92" s="198"/>
      <c r="H92" s="200"/>
      <c r="I92" s="202"/>
      <c r="J92" s="203"/>
      <c r="K92" s="211"/>
      <c r="L92" s="211">
        <f t="shared" si="6"/>
        <v>0</v>
      </c>
      <c r="M92" s="247">
        <f t="shared" si="7"/>
        <v>0</v>
      </c>
      <c r="N92" s="215">
        <f t="shared" si="8"/>
        <v>0</v>
      </c>
    </row>
    <row r="93" spans="1:14" ht="24" customHeight="1">
      <c r="A93" s="157"/>
      <c r="B93" s="234"/>
      <c r="C93" s="173"/>
      <c r="D93" s="173"/>
      <c r="E93" s="207"/>
      <c r="F93" s="208"/>
      <c r="G93" s="198"/>
      <c r="H93" s="200"/>
      <c r="I93" s="202"/>
      <c r="J93" s="203"/>
      <c r="K93" s="211"/>
      <c r="L93" s="211">
        <f t="shared" si="6"/>
        <v>0</v>
      </c>
      <c r="M93" s="247">
        <f t="shared" si="7"/>
        <v>0</v>
      </c>
      <c r="N93" s="215">
        <f t="shared" si="8"/>
        <v>0</v>
      </c>
    </row>
    <row r="94" spans="1:14" ht="24" customHeight="1">
      <c r="A94" s="157"/>
      <c r="B94" s="234"/>
      <c r="C94" s="173"/>
      <c r="D94" s="173"/>
      <c r="E94" s="207"/>
      <c r="F94" s="208"/>
      <c r="G94" s="198"/>
      <c r="H94" s="200"/>
      <c r="I94" s="202"/>
      <c r="J94" s="203"/>
      <c r="K94" s="211"/>
      <c r="L94" s="211">
        <f t="shared" si="6"/>
        <v>0</v>
      </c>
      <c r="M94" s="247">
        <f t="shared" si="7"/>
        <v>0</v>
      </c>
      <c r="N94" s="215">
        <f t="shared" si="8"/>
        <v>0</v>
      </c>
    </row>
    <row r="95" spans="1:14" ht="24" customHeight="1">
      <c r="A95" s="157"/>
      <c r="B95" s="234"/>
      <c r="C95" s="173"/>
      <c r="D95" s="173"/>
      <c r="E95" s="207"/>
      <c r="F95" s="208"/>
      <c r="G95" s="198"/>
      <c r="H95" s="200"/>
      <c r="I95" s="202"/>
      <c r="J95" s="203"/>
      <c r="K95" s="211"/>
      <c r="L95" s="211">
        <f t="shared" si="6"/>
        <v>0</v>
      </c>
      <c r="M95" s="247">
        <f t="shared" si="7"/>
        <v>0</v>
      </c>
      <c r="N95" s="215">
        <f t="shared" si="8"/>
        <v>0</v>
      </c>
    </row>
    <row r="96" spans="1:14" ht="24.75" customHeight="1">
      <c r="A96" s="157"/>
      <c r="B96" s="234"/>
      <c r="C96" s="173"/>
      <c r="D96" s="173"/>
      <c r="E96" s="207"/>
      <c r="F96" s="208"/>
      <c r="G96" s="198"/>
      <c r="H96" s="200"/>
      <c r="I96" s="202"/>
      <c r="J96" s="203"/>
      <c r="K96" s="211"/>
      <c r="L96" s="211">
        <f t="shared" si="6"/>
        <v>0</v>
      </c>
      <c r="M96" s="247">
        <f t="shared" si="7"/>
        <v>0</v>
      </c>
      <c r="N96" s="215">
        <f t="shared" si="8"/>
        <v>0</v>
      </c>
    </row>
    <row r="97" spans="1:18" ht="25.5" customHeight="1">
      <c r="A97" s="157"/>
      <c r="B97" s="234"/>
      <c r="C97" s="173"/>
      <c r="D97" s="173"/>
      <c r="E97" s="207"/>
      <c r="F97" s="208"/>
      <c r="G97" s="198"/>
      <c r="H97" s="200"/>
      <c r="I97" s="202"/>
      <c r="J97" s="203"/>
      <c r="K97" s="211"/>
      <c r="L97" s="211">
        <f t="shared" si="6"/>
        <v>0</v>
      </c>
      <c r="M97" s="247">
        <f t="shared" si="7"/>
        <v>0</v>
      </c>
      <c r="N97" s="215">
        <f t="shared" si="8"/>
        <v>0</v>
      </c>
    </row>
    <row r="98" spans="1:18" ht="25.5" customHeight="1">
      <c r="A98" s="157"/>
      <c r="B98" s="234"/>
      <c r="C98" s="173"/>
      <c r="D98" s="173"/>
      <c r="E98" s="207"/>
      <c r="F98" s="208"/>
      <c r="G98" s="198"/>
      <c r="H98" s="200"/>
      <c r="I98" s="202"/>
      <c r="J98" s="203"/>
      <c r="K98" s="211"/>
      <c r="L98" s="211">
        <f t="shared" si="6"/>
        <v>0</v>
      </c>
      <c r="M98" s="247">
        <f t="shared" si="7"/>
        <v>0</v>
      </c>
      <c r="N98" s="215">
        <f t="shared" si="8"/>
        <v>0</v>
      </c>
    </row>
    <row r="99" spans="1:18" ht="25.5" customHeight="1" thickBot="1">
      <c r="A99" s="157"/>
      <c r="B99" s="234"/>
      <c r="C99" s="173"/>
      <c r="D99" s="173"/>
      <c r="E99" s="207"/>
      <c r="F99" s="208"/>
      <c r="G99" s="198"/>
      <c r="H99" s="200"/>
      <c r="I99" s="202"/>
      <c r="J99" s="203"/>
      <c r="K99" s="211"/>
      <c r="L99" s="211">
        <f t="shared" si="6"/>
        <v>0</v>
      </c>
      <c r="M99" s="247">
        <f t="shared" si="7"/>
        <v>0</v>
      </c>
      <c r="N99" s="215">
        <f t="shared" si="8"/>
        <v>0</v>
      </c>
    </row>
    <row r="100" spans="1:18" s="150" customFormat="1" ht="25.5" customHeight="1">
      <c r="A100" s="158"/>
      <c r="B100" s="236"/>
      <c r="C100" s="237"/>
      <c r="D100" s="237"/>
      <c r="E100" s="244"/>
      <c r="F100" s="245"/>
      <c r="G100" s="238"/>
      <c r="H100" s="239">
        <f t="shared" ref="H100:M100" si="9">SUBTOTAL(9,H7:H99)</f>
        <v>0</v>
      </c>
      <c r="I100" s="239">
        <f t="shared" si="9"/>
        <v>0</v>
      </c>
      <c r="J100" s="242">
        <f t="shared" si="9"/>
        <v>0</v>
      </c>
      <c r="K100" s="246">
        <f t="shared" si="9"/>
        <v>0</v>
      </c>
      <c r="L100" s="246">
        <f t="shared" si="9"/>
        <v>0</v>
      </c>
      <c r="M100" s="248">
        <f t="shared" si="9"/>
        <v>0</v>
      </c>
      <c r="N100" s="239"/>
      <c r="P100" s="132"/>
      <c r="Q100" s="132"/>
      <c r="R100" s="132"/>
    </row>
  </sheetData>
  <sheetProtection algorithmName="SHA-512" hashValue="uuW7XyTvsZGWjslvJPxK/NI4BhRzLgO89C5NntY6/3b6aoI2N56j6QQbgWvjFtHt8Xt1KkrTzf4iIcGrywJ1/w==" saltValue="SNs1MrWCOrwf44+aliCXTw==" spinCount="100000" sheet="1" formatCells="0" formatRows="0" insertRows="0" deleteRows="0" autoFilter="0"/>
  <autoFilter ref="B6:M100" xr:uid="{00000000-0009-0000-0000-000005000000}"/>
  <mergeCells count="15">
    <mergeCell ref="H4:H5"/>
    <mergeCell ref="I4:I5"/>
    <mergeCell ref="N4:N5"/>
    <mergeCell ref="A4:A5"/>
    <mergeCell ref="B4:B5"/>
    <mergeCell ref="C4:C5"/>
    <mergeCell ref="D4:D5"/>
    <mergeCell ref="E4:F5"/>
    <mergeCell ref="G4:G5"/>
    <mergeCell ref="J1:K1"/>
    <mergeCell ref="L1:N1"/>
    <mergeCell ref="C2:D2"/>
    <mergeCell ref="F2:I2"/>
    <mergeCell ref="J2:K2"/>
    <mergeCell ref="L2:N2"/>
  </mergeCells>
  <phoneticPr fontId="1"/>
  <dataValidations count="6">
    <dataValidation type="list" allowBlank="1" showInputMessage="1" showErrorMessage="1" sqref="F7:F100" xr:uid="{00000000-0002-0000-0500-000000000000}">
      <formula1>INDIRECT($E7)</formula1>
    </dataValidation>
    <dataValidation type="list" allowBlank="1" showInputMessage="1" showErrorMessage="1" sqref="E7:E100" xr:uid="{00000000-0002-0000-0500-000001000000}">
      <formula1>経理区分</formula1>
    </dataValidation>
    <dataValidation type="list" allowBlank="1" showInputMessage="1" showErrorMessage="1" sqref="G7:G100" xr:uid="{00000000-0002-0000-0500-000002000000}">
      <formula1>種別</formula1>
    </dataValidation>
    <dataValidation type="custom" allowBlank="1" showInputMessage="1" showErrorMessage="1" sqref="L7:L99 M7:M99 N7:N99" xr:uid="{00000000-0002-0000-0500-000003000000}">
      <formula1>""</formula1>
    </dataValidation>
    <dataValidation type="list" allowBlank="1" showInputMessage="1" showErrorMessage="1" sqref="C2:D2" xr:uid="{00000000-0002-0000-0500-000004000000}">
      <formula1>助成区分</formula1>
    </dataValidation>
    <dataValidation type="list" allowBlank="1" showInputMessage="1" showErrorMessage="1" sqref="F2:I2" xr:uid="{00000000-0002-0000-0500-000005000000}">
      <formula1>INDIRECT(C2)</formula1>
    </dataValidation>
  </dataValidations>
  <printOptions horizontalCentered="1"/>
  <pageMargins left="0.39370078740157483" right="0.39370078740157483" top="0.78740157480314965" bottom="0.39370078740157483" header="0.51181102362204722" footer="0.19685039370078741"/>
  <pageSetup paperSize="9" scale="95" fitToHeight="0" orientation="landscape" horizontalDpi="1200" verticalDpi="1200" r:id="rId1"/>
  <headerFooter>
    <oddHeader>&amp;C&amp;"ＭＳ ゴシック,太字"&amp;16&amp;K000000スポーツ振興くじ助成事業収支簿</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108"/>
  <sheetViews>
    <sheetView showGridLines="0" view="pageBreakPreview" zoomScaleNormal="100" zoomScaleSheetLayoutView="100" workbookViewId="0">
      <pane ySplit="1" topLeftCell="A2" activePane="bottomLeft" state="frozen"/>
      <selection activeCell="L25" sqref="L25"/>
      <selection pane="bottomLeft" activeCell="C8" sqref="C8"/>
    </sheetView>
  </sheetViews>
  <sheetFormatPr defaultColWidth="9" defaultRowHeight="12"/>
  <cols>
    <col min="1" max="1" width="30.875" style="5" customWidth="1"/>
    <col min="2" max="2" width="31.375" style="5" customWidth="1"/>
    <col min="3" max="3" width="31.875" style="5" customWidth="1"/>
    <col min="4" max="4" width="16.875" style="5" customWidth="1"/>
    <col min="5" max="5" width="14.375" style="5" bestFit="1" customWidth="1"/>
    <col min="6" max="6" width="20.125" style="5" bestFit="1" customWidth="1"/>
    <col min="7" max="7" width="11.125" style="5" customWidth="1"/>
    <col min="8" max="8" width="10.5" style="5" customWidth="1"/>
    <col min="9" max="16384" width="9" style="5"/>
  </cols>
  <sheetData>
    <row r="1" spans="1:8" ht="13.5">
      <c r="A1" s="1" t="s">
        <v>53</v>
      </c>
      <c r="B1" s="1" t="s">
        <v>54</v>
      </c>
      <c r="C1" s="1" t="s">
        <v>55</v>
      </c>
      <c r="D1" s="1" t="s">
        <v>240</v>
      </c>
      <c r="E1" s="2"/>
      <c r="F1" s="3" t="s">
        <v>56</v>
      </c>
      <c r="G1" s="3" t="s">
        <v>57</v>
      </c>
      <c r="H1" s="4" t="s">
        <v>58</v>
      </c>
    </row>
    <row r="2" spans="1:8" ht="13.5">
      <c r="A2" s="12" t="s">
        <v>61</v>
      </c>
      <c r="B2" s="12" t="s">
        <v>260</v>
      </c>
      <c r="C2" s="12" t="s">
        <v>79</v>
      </c>
      <c r="D2" s="14">
        <f>2/3</f>
        <v>0.66666666666666663</v>
      </c>
      <c r="E2" s="2"/>
      <c r="F2" s="4" t="s">
        <v>59</v>
      </c>
      <c r="G2" s="6"/>
      <c r="H2" s="4" t="s">
        <v>60</v>
      </c>
    </row>
    <row r="3" spans="1:8" ht="13.5">
      <c r="A3" s="12" t="s">
        <v>64</v>
      </c>
      <c r="B3" s="12" t="s">
        <v>72</v>
      </c>
      <c r="C3" s="12" t="s">
        <v>267</v>
      </c>
      <c r="D3" s="14">
        <f t="shared" ref="D3:D8" si="0">9/10</f>
        <v>0.9</v>
      </c>
      <c r="E3" s="2"/>
      <c r="F3" s="7" t="s">
        <v>62</v>
      </c>
      <c r="G3" s="7"/>
      <c r="H3" s="4" t="s">
        <v>63</v>
      </c>
    </row>
    <row r="4" spans="1:8" ht="13.5">
      <c r="A4" s="12" t="s">
        <v>67</v>
      </c>
      <c r="B4" s="12" t="s">
        <v>75</v>
      </c>
      <c r="C4" s="12" t="s">
        <v>268</v>
      </c>
      <c r="D4" s="14">
        <f t="shared" si="0"/>
        <v>0.9</v>
      </c>
      <c r="E4" s="2"/>
      <c r="F4" s="7" t="s">
        <v>65</v>
      </c>
      <c r="G4" s="7"/>
      <c r="H4" s="4" t="s">
        <v>66</v>
      </c>
    </row>
    <row r="5" spans="1:8" ht="13.5">
      <c r="A5" s="12" t="s">
        <v>296</v>
      </c>
      <c r="B5" s="12" t="s">
        <v>77</v>
      </c>
      <c r="C5" s="12" t="s">
        <v>269</v>
      </c>
      <c r="D5" s="14">
        <f t="shared" si="0"/>
        <v>0.9</v>
      </c>
      <c r="E5" s="2"/>
      <c r="F5" s="4" t="s">
        <v>68</v>
      </c>
      <c r="G5" s="7"/>
      <c r="H5" s="4" t="s">
        <v>69</v>
      </c>
    </row>
    <row r="6" spans="1:8" ht="13.5">
      <c r="A6" s="12" t="s">
        <v>71</v>
      </c>
      <c r="B6" s="12" t="s">
        <v>81</v>
      </c>
      <c r="C6" s="12" t="s">
        <v>24</v>
      </c>
      <c r="D6" s="14">
        <f t="shared" si="0"/>
        <v>0.9</v>
      </c>
      <c r="E6" s="2"/>
      <c r="F6" s="4" t="s">
        <v>234</v>
      </c>
      <c r="G6" s="6"/>
      <c r="H6" s="4"/>
    </row>
    <row r="7" spans="1:8" ht="13.5">
      <c r="A7" s="12" t="s">
        <v>74</v>
      </c>
      <c r="B7" s="12" t="s">
        <v>83</v>
      </c>
      <c r="C7" s="12" t="s">
        <v>25</v>
      </c>
      <c r="D7" s="14">
        <f t="shared" si="0"/>
        <v>0.9</v>
      </c>
      <c r="E7" s="2"/>
      <c r="F7" s="4" t="s">
        <v>70</v>
      </c>
      <c r="G7" s="6"/>
      <c r="H7" s="4"/>
    </row>
    <row r="8" spans="1:8" ht="13.5">
      <c r="A8" s="226"/>
      <c r="B8" s="12" t="s">
        <v>85</v>
      </c>
      <c r="C8" s="227" t="s">
        <v>325</v>
      </c>
      <c r="D8" s="14">
        <f t="shared" si="0"/>
        <v>0.9</v>
      </c>
      <c r="E8" s="2"/>
      <c r="F8" s="4" t="s">
        <v>73</v>
      </c>
      <c r="G8" s="6"/>
      <c r="H8" s="4"/>
    </row>
    <row r="9" spans="1:8" ht="13.5">
      <c r="A9" s="226"/>
      <c r="B9" s="12" t="s">
        <v>87</v>
      </c>
      <c r="C9" s="227" t="s">
        <v>299</v>
      </c>
      <c r="D9" s="14">
        <f>4/5</f>
        <v>0.8</v>
      </c>
      <c r="E9" s="2"/>
      <c r="F9" s="4" t="s">
        <v>76</v>
      </c>
      <c r="G9" s="6"/>
      <c r="H9" s="4"/>
    </row>
    <row r="10" spans="1:8" ht="13.5">
      <c r="A10" s="12"/>
      <c r="B10" s="12" t="s">
        <v>317</v>
      </c>
      <c r="C10" s="12" t="s">
        <v>261</v>
      </c>
      <c r="D10" s="14">
        <f>4/5</f>
        <v>0.8</v>
      </c>
      <c r="E10" s="2"/>
      <c r="F10" s="7" t="s">
        <v>78</v>
      </c>
      <c r="G10" s="6"/>
      <c r="H10" s="4"/>
    </row>
    <row r="11" spans="1:8" ht="13.5">
      <c r="A11" s="12"/>
      <c r="B11" s="12" t="s">
        <v>90</v>
      </c>
      <c r="C11" s="12" t="s">
        <v>266</v>
      </c>
      <c r="D11" s="14">
        <f>4/5</f>
        <v>0.8</v>
      </c>
      <c r="E11" s="2"/>
      <c r="F11" s="7" t="s">
        <v>80</v>
      </c>
      <c r="G11" s="6"/>
      <c r="H11" s="4"/>
    </row>
    <row r="12" spans="1:8" ht="13.5">
      <c r="A12" s="13"/>
      <c r="B12" s="227" t="s">
        <v>286</v>
      </c>
      <c r="C12" s="12" t="s">
        <v>315</v>
      </c>
      <c r="D12" s="14">
        <f>4/5</f>
        <v>0.8</v>
      </c>
      <c r="E12" s="2"/>
      <c r="F12" s="4" t="s">
        <v>82</v>
      </c>
      <c r="G12" s="6"/>
      <c r="H12" s="4"/>
    </row>
    <row r="13" spans="1:8" ht="13.5">
      <c r="A13" s="13"/>
      <c r="B13" s="12" t="s">
        <v>93</v>
      </c>
      <c r="C13" s="12" t="s">
        <v>318</v>
      </c>
      <c r="D13" s="231">
        <f>4/5</f>
        <v>0.8</v>
      </c>
      <c r="E13" s="2"/>
      <c r="F13" s="4" t="s">
        <v>84</v>
      </c>
      <c r="G13" s="7"/>
      <c r="H13" s="4"/>
    </row>
    <row r="14" spans="1:8" ht="13.5">
      <c r="A14" s="13"/>
      <c r="B14" s="12" t="s">
        <v>95</v>
      </c>
      <c r="C14" s="227" t="s">
        <v>284</v>
      </c>
      <c r="D14" s="231">
        <f t="shared" ref="D14:D19" si="1">4/5</f>
        <v>0.8</v>
      </c>
      <c r="E14" s="2"/>
      <c r="F14" s="4" t="s">
        <v>86</v>
      </c>
      <c r="G14" s="7"/>
      <c r="H14" s="4"/>
    </row>
    <row r="15" spans="1:8" ht="13.5">
      <c r="A15" s="13"/>
      <c r="B15" s="12" t="s">
        <v>97</v>
      </c>
      <c r="C15" s="227" t="s">
        <v>287</v>
      </c>
      <c r="D15" s="231">
        <f t="shared" si="1"/>
        <v>0.8</v>
      </c>
      <c r="E15" s="2"/>
      <c r="F15" s="4" t="s">
        <v>88</v>
      </c>
      <c r="G15" s="6"/>
      <c r="H15" s="4"/>
    </row>
    <row r="16" spans="1:8" ht="13.5">
      <c r="A16" s="13"/>
      <c r="B16" s="12" t="s">
        <v>100</v>
      </c>
      <c r="C16" s="227" t="s">
        <v>298</v>
      </c>
      <c r="D16" s="231">
        <f t="shared" si="1"/>
        <v>0.8</v>
      </c>
      <c r="E16" s="2"/>
      <c r="F16" s="4" t="s">
        <v>89</v>
      </c>
      <c r="G16" s="6"/>
      <c r="H16" s="4"/>
    </row>
    <row r="17" spans="1:8" ht="13.5">
      <c r="A17" s="13"/>
      <c r="B17" s="12" t="s">
        <v>101</v>
      </c>
      <c r="C17" s="12" t="s">
        <v>262</v>
      </c>
      <c r="D17" s="14">
        <f t="shared" si="1"/>
        <v>0.8</v>
      </c>
      <c r="E17" s="2"/>
      <c r="F17" s="4" t="s">
        <v>91</v>
      </c>
      <c r="G17" s="6"/>
      <c r="H17" s="4"/>
    </row>
    <row r="18" spans="1:8" ht="13.5">
      <c r="A18" s="13"/>
      <c r="B18" s="12" t="s">
        <v>103</v>
      </c>
      <c r="C18" s="13" t="s">
        <v>263</v>
      </c>
      <c r="D18" s="14">
        <f t="shared" si="1"/>
        <v>0.8</v>
      </c>
      <c r="E18" s="2"/>
      <c r="F18" s="4" t="s">
        <v>92</v>
      </c>
      <c r="G18" s="6"/>
      <c r="H18" s="4"/>
    </row>
    <row r="19" spans="1:8" ht="13.5">
      <c r="A19" s="13"/>
      <c r="B19" s="12" t="s">
        <v>104</v>
      </c>
      <c r="C19" s="13" t="s">
        <v>277</v>
      </c>
      <c r="D19" s="14">
        <f t="shared" si="1"/>
        <v>0.8</v>
      </c>
      <c r="E19" s="2"/>
      <c r="F19" s="4" t="s">
        <v>94</v>
      </c>
      <c r="G19" s="6"/>
      <c r="H19" s="4"/>
    </row>
    <row r="20" spans="1:8" ht="13.5">
      <c r="A20" s="13"/>
      <c r="B20" s="226"/>
      <c r="C20" s="13" t="s">
        <v>28</v>
      </c>
      <c r="D20" s="14">
        <f>9/10</f>
        <v>0.9</v>
      </c>
      <c r="E20" s="2"/>
      <c r="F20" s="4" t="s">
        <v>96</v>
      </c>
      <c r="G20" s="6"/>
      <c r="H20" s="4"/>
    </row>
    <row r="21" spans="1:8" ht="13.5">
      <c r="A21" s="13"/>
      <c r="B21" s="166"/>
      <c r="C21" s="13" t="s">
        <v>29</v>
      </c>
      <c r="D21" s="14">
        <f>9/10</f>
        <v>0.9</v>
      </c>
      <c r="E21" s="2"/>
      <c r="F21" s="4" t="s">
        <v>99</v>
      </c>
      <c r="G21" s="7"/>
      <c r="H21" s="4"/>
    </row>
    <row r="22" spans="1:8" ht="13.5">
      <c r="A22" s="13"/>
      <c r="B22" s="166"/>
      <c r="C22" s="13" t="s">
        <v>30</v>
      </c>
      <c r="D22" s="14">
        <f>9/10</f>
        <v>0.9</v>
      </c>
      <c r="E22" s="2"/>
      <c r="F22" s="4" t="s">
        <v>235</v>
      </c>
      <c r="G22" s="7"/>
      <c r="H22" s="4"/>
    </row>
    <row r="23" spans="1:8" ht="13.5">
      <c r="A23" s="13"/>
      <c r="B23" s="13"/>
      <c r="C23" s="13" t="s">
        <v>258</v>
      </c>
      <c r="D23" s="14">
        <f>9/10</f>
        <v>0.9</v>
      </c>
      <c r="E23" s="2"/>
      <c r="F23" s="4" t="s">
        <v>102</v>
      </c>
      <c r="G23" s="6"/>
      <c r="H23" s="4"/>
    </row>
    <row r="24" spans="1:8" ht="13.5">
      <c r="A24" s="13"/>
      <c r="B24" s="13"/>
      <c r="C24" s="13" t="s">
        <v>319</v>
      </c>
      <c r="D24" s="14">
        <f>10/10</f>
        <v>1</v>
      </c>
      <c r="E24" s="2"/>
      <c r="F24" s="4"/>
      <c r="G24" s="6"/>
      <c r="H24" s="4"/>
    </row>
    <row r="25" spans="1:8" ht="13.5">
      <c r="A25" s="13"/>
      <c r="B25" s="13"/>
      <c r="C25" s="13" t="s">
        <v>31</v>
      </c>
      <c r="D25" s="14">
        <f>9/10</f>
        <v>0.9</v>
      </c>
      <c r="E25" s="2"/>
      <c r="F25" s="4"/>
      <c r="G25" s="6"/>
      <c r="H25" s="4"/>
    </row>
    <row r="26" spans="1:8" ht="13.5">
      <c r="A26" s="13"/>
      <c r="B26" s="13"/>
      <c r="C26" s="13" t="s">
        <v>32</v>
      </c>
      <c r="D26" s="14">
        <f>4/5</f>
        <v>0.8</v>
      </c>
      <c r="E26" s="2"/>
      <c r="F26" s="4"/>
      <c r="G26" s="6"/>
      <c r="H26" s="4"/>
    </row>
    <row r="27" spans="1:8" ht="13.5">
      <c r="A27" s="13"/>
      <c r="B27" s="13"/>
      <c r="C27" s="13" t="s">
        <v>33</v>
      </c>
      <c r="D27" s="14">
        <f>3/4</f>
        <v>0.75</v>
      </c>
      <c r="E27" s="2"/>
      <c r="F27" s="4"/>
      <c r="G27" s="6"/>
      <c r="H27" s="4"/>
    </row>
    <row r="28" spans="1:8" ht="13.5">
      <c r="A28" s="13"/>
      <c r="B28" s="13"/>
      <c r="C28" s="13" t="s">
        <v>34</v>
      </c>
      <c r="D28" s="14">
        <f>3/4</f>
        <v>0.75</v>
      </c>
      <c r="E28" s="2"/>
      <c r="F28" s="4"/>
      <c r="G28" s="6"/>
      <c r="H28" s="4"/>
    </row>
    <row r="29" spans="1:8" ht="13.5">
      <c r="A29" s="13"/>
      <c r="B29" s="13"/>
      <c r="C29" s="13" t="s">
        <v>35</v>
      </c>
      <c r="D29" s="14">
        <f>2/3</f>
        <v>0.66666666666666663</v>
      </c>
      <c r="E29" s="2"/>
      <c r="F29" s="4"/>
      <c r="G29" s="6"/>
      <c r="H29" s="4"/>
    </row>
    <row r="30" spans="1:8" ht="13.5">
      <c r="A30" s="13"/>
      <c r="B30" s="13"/>
      <c r="C30" s="228" t="s">
        <v>305</v>
      </c>
      <c r="D30" s="229">
        <v>1</v>
      </c>
      <c r="E30" s="2"/>
    </row>
    <row r="31" spans="1:8" s="255" customFormat="1" ht="13.5">
      <c r="A31" s="228"/>
      <c r="B31" s="228"/>
      <c r="C31" s="13" t="s">
        <v>105</v>
      </c>
      <c r="D31" s="15">
        <f>2/5</f>
        <v>0.4</v>
      </c>
      <c r="E31" s="254"/>
    </row>
    <row r="32" spans="1:8" ht="13.5">
      <c r="A32" s="13"/>
      <c r="B32" s="13"/>
      <c r="C32" s="13" t="s">
        <v>278</v>
      </c>
      <c r="D32" s="14">
        <f>4/5</f>
        <v>0.8</v>
      </c>
      <c r="E32" s="2"/>
    </row>
    <row r="33" spans="1:4" ht="13.5" customHeight="1">
      <c r="A33" s="13"/>
      <c r="B33" s="13"/>
      <c r="C33" s="13"/>
      <c r="D33" s="14"/>
    </row>
    <row r="34" spans="1:4" ht="13.5" customHeight="1">
      <c r="A34" s="13"/>
      <c r="B34" s="13"/>
      <c r="C34" s="166"/>
      <c r="D34" s="230"/>
    </row>
    <row r="35" spans="1:4" ht="13.5" customHeight="1">
      <c r="A35" s="13"/>
      <c r="B35" s="13"/>
      <c r="C35" s="166"/>
      <c r="D35" s="230"/>
    </row>
    <row r="36" spans="1:4" ht="13.5" customHeight="1">
      <c r="A36" s="13"/>
      <c r="B36" s="13"/>
      <c r="C36" s="166"/>
      <c r="D36" s="230"/>
    </row>
    <row r="37" spans="1:4" ht="13.5" customHeight="1">
      <c r="A37" s="13"/>
      <c r="B37" s="13"/>
      <c r="C37" s="166"/>
      <c r="D37" s="230"/>
    </row>
    <row r="38" spans="1:4" ht="13.5" customHeight="1">
      <c r="A38" s="13"/>
      <c r="B38" s="13"/>
      <c r="C38" s="166"/>
      <c r="D38" s="230"/>
    </row>
    <row r="39" spans="1:4" ht="13.5" customHeight="1">
      <c r="A39" s="13"/>
      <c r="B39" s="13"/>
      <c r="C39" s="13"/>
      <c r="D39" s="14"/>
    </row>
    <row r="40" spans="1:4" ht="13.5" customHeight="1">
      <c r="A40" s="13"/>
      <c r="B40" s="13"/>
      <c r="C40" s="13"/>
      <c r="D40" s="14"/>
    </row>
    <row r="41" spans="1:4" ht="13.5" customHeight="1">
      <c r="A41" s="13"/>
      <c r="B41" s="13"/>
      <c r="C41" s="13"/>
      <c r="D41" s="14"/>
    </row>
    <row r="42" spans="1:4" ht="13.5" customHeight="1">
      <c r="A42" s="13"/>
      <c r="B42" s="13"/>
      <c r="C42" s="13"/>
      <c r="D42" s="15"/>
    </row>
    <row r="43" spans="1:4" ht="13.5" customHeight="1">
      <c r="A43" s="13"/>
      <c r="B43" s="13"/>
      <c r="C43" s="13"/>
      <c r="D43" s="15"/>
    </row>
    <row r="44" spans="1:4" ht="13.5" customHeight="1">
      <c r="A44" s="13"/>
      <c r="B44" s="13"/>
      <c r="C44" s="13"/>
      <c r="D44" s="15"/>
    </row>
    <row r="45" spans="1:4" ht="13.5" customHeight="1">
      <c r="A45" s="13"/>
      <c r="B45" s="13"/>
      <c r="C45" s="13"/>
      <c r="D45" s="15"/>
    </row>
    <row r="46" spans="1:4" ht="13.5" customHeight="1">
      <c r="A46" s="13"/>
      <c r="B46" s="13"/>
      <c r="C46" s="13"/>
      <c r="D46" s="15"/>
    </row>
    <row r="47" spans="1:4" ht="13.5" customHeight="1">
      <c r="A47" s="13"/>
      <c r="B47" s="13"/>
      <c r="C47" s="13"/>
      <c r="D47" s="15"/>
    </row>
    <row r="48" spans="1:4" ht="13.5" customHeight="1">
      <c r="A48" s="13"/>
      <c r="B48" s="13"/>
      <c r="C48" s="13"/>
      <c r="D48" s="15"/>
    </row>
    <row r="49" spans="1:14" ht="13.5" customHeight="1">
      <c r="A49" s="13"/>
      <c r="B49" s="13"/>
      <c r="C49" s="13"/>
      <c r="D49" s="15"/>
    </row>
    <row r="50" spans="1:14" ht="13.5" customHeight="1">
      <c r="A50" s="13"/>
      <c r="B50" s="13"/>
      <c r="C50" s="13"/>
      <c r="D50" s="15"/>
    </row>
    <row r="51" spans="1:14" ht="13.5" customHeight="1">
      <c r="A51" s="13"/>
      <c r="B51" s="13"/>
      <c r="C51" s="13"/>
      <c r="D51" s="14"/>
    </row>
    <row r="52" spans="1:14" ht="13.5" customHeight="1">
      <c r="A52" s="13"/>
      <c r="B52" s="13"/>
      <c r="C52" s="13"/>
      <c r="D52" s="15"/>
    </row>
    <row r="53" spans="1:14" ht="13.5" customHeight="1">
      <c r="A53" s="13"/>
      <c r="B53" s="13"/>
      <c r="C53" s="13"/>
      <c r="D53" s="15"/>
    </row>
    <row r="54" spans="1:14" ht="13.5" customHeight="1">
      <c r="A54" s="63"/>
      <c r="C54" s="162"/>
      <c r="D54" s="162"/>
    </row>
    <row r="55" spans="1:14" s="163" customFormat="1" ht="13.5">
      <c r="A55" s="162" t="s">
        <v>56</v>
      </c>
      <c r="B55" s="162" t="s">
        <v>106</v>
      </c>
      <c r="C55" s="162" t="s">
        <v>107</v>
      </c>
      <c r="D55" s="162" t="s">
        <v>108</v>
      </c>
      <c r="E55" s="162" t="s">
        <v>109</v>
      </c>
      <c r="F55" s="162" t="s">
        <v>110</v>
      </c>
      <c r="G55" s="162" t="s">
        <v>111</v>
      </c>
      <c r="H55" s="162" t="s">
        <v>112</v>
      </c>
      <c r="I55" s="162" t="s">
        <v>113</v>
      </c>
      <c r="J55" s="162" t="s">
        <v>114</v>
      </c>
      <c r="K55" s="162" t="s">
        <v>115</v>
      </c>
      <c r="L55" s="162" t="s">
        <v>116</v>
      </c>
      <c r="M55" s="162" t="s">
        <v>117</v>
      </c>
      <c r="N55" s="162" t="s">
        <v>207</v>
      </c>
    </row>
    <row r="56" spans="1:14" s="163" customFormat="1" ht="13.5">
      <c r="A56" s="13" t="s">
        <v>118</v>
      </c>
      <c r="B56" s="164" t="s">
        <v>119</v>
      </c>
      <c r="C56" s="164" t="s">
        <v>120</v>
      </c>
      <c r="D56" s="165"/>
      <c r="E56" s="13"/>
      <c r="F56" s="13"/>
      <c r="G56" s="13"/>
      <c r="H56" s="13"/>
      <c r="I56" s="13"/>
      <c r="J56" s="13"/>
      <c r="K56" s="13"/>
      <c r="L56" s="13"/>
      <c r="M56" s="13"/>
      <c r="N56" s="13"/>
    </row>
    <row r="57" spans="1:14" s="163" customFormat="1" ht="13.5">
      <c r="A57" s="165" t="s">
        <v>62</v>
      </c>
      <c r="B57" s="164" t="s">
        <v>121</v>
      </c>
      <c r="C57" s="164" t="s">
        <v>122</v>
      </c>
      <c r="D57" s="165" t="s">
        <v>123</v>
      </c>
      <c r="E57" s="13" t="s">
        <v>124</v>
      </c>
      <c r="F57" s="13"/>
      <c r="G57" s="13"/>
      <c r="H57" s="13"/>
      <c r="I57" s="13"/>
      <c r="J57" s="13"/>
      <c r="K57" s="13"/>
      <c r="L57" s="13"/>
      <c r="M57" s="13"/>
      <c r="N57" s="13"/>
    </row>
    <row r="58" spans="1:14" s="163" customFormat="1" ht="13.5" customHeight="1">
      <c r="A58" s="165" t="s">
        <v>65</v>
      </c>
      <c r="B58" s="165" t="s">
        <v>125</v>
      </c>
      <c r="C58" s="13" t="s">
        <v>124</v>
      </c>
      <c r="D58" s="165"/>
      <c r="E58" s="13"/>
      <c r="F58" s="13"/>
      <c r="G58" s="13"/>
      <c r="H58" s="13"/>
      <c r="I58" s="13"/>
      <c r="J58" s="13"/>
      <c r="K58" s="13"/>
      <c r="L58" s="13"/>
      <c r="M58" s="13"/>
      <c r="N58" s="13"/>
    </row>
    <row r="59" spans="1:14" s="163" customFormat="1" ht="13.5">
      <c r="A59" s="13" t="s">
        <v>68</v>
      </c>
      <c r="B59" s="165" t="s">
        <v>126</v>
      </c>
      <c r="C59" s="165" t="s">
        <v>127</v>
      </c>
      <c r="D59" s="164" t="s">
        <v>124</v>
      </c>
      <c r="E59" s="13"/>
      <c r="F59" s="13"/>
      <c r="G59" s="13"/>
      <c r="H59" s="13"/>
      <c r="I59" s="13"/>
      <c r="J59" s="13"/>
      <c r="K59" s="13"/>
      <c r="L59" s="13"/>
      <c r="M59" s="13"/>
      <c r="N59" s="13"/>
    </row>
    <row r="60" spans="1:14" s="163" customFormat="1" ht="13.5">
      <c r="A60" s="13" t="s">
        <v>232</v>
      </c>
      <c r="B60" s="165" t="s">
        <v>128</v>
      </c>
      <c r="C60" s="165" t="s">
        <v>208</v>
      </c>
      <c r="D60" s="165" t="s">
        <v>209</v>
      </c>
      <c r="E60" s="164" t="s">
        <v>102</v>
      </c>
      <c r="F60" s="13"/>
      <c r="G60" s="13"/>
      <c r="H60" s="13"/>
      <c r="I60" s="13"/>
      <c r="J60" s="13"/>
      <c r="K60" s="13"/>
      <c r="L60" s="13"/>
      <c r="M60" s="13"/>
      <c r="N60" s="13"/>
    </row>
    <row r="61" spans="1:14" s="163" customFormat="1" ht="13.5">
      <c r="A61" s="13" t="s">
        <v>70</v>
      </c>
      <c r="B61" s="164" t="s">
        <v>129</v>
      </c>
      <c r="C61" s="164" t="s">
        <v>130</v>
      </c>
      <c r="D61" s="164" t="s">
        <v>131</v>
      </c>
      <c r="E61" s="164" t="s">
        <v>132</v>
      </c>
      <c r="F61" s="13" t="s">
        <v>124</v>
      </c>
      <c r="G61" s="13"/>
      <c r="H61" s="13"/>
      <c r="I61" s="13"/>
      <c r="J61" s="13"/>
      <c r="K61" s="13"/>
      <c r="L61" s="13"/>
      <c r="M61" s="13"/>
      <c r="N61" s="13"/>
    </row>
    <row r="62" spans="1:14" s="163" customFormat="1" ht="13.5">
      <c r="A62" s="13" t="s">
        <v>73</v>
      </c>
      <c r="B62" s="164" t="s">
        <v>133</v>
      </c>
      <c r="C62" s="164" t="s">
        <v>134</v>
      </c>
      <c r="D62" s="164" t="s">
        <v>279</v>
      </c>
      <c r="E62" s="13" t="s">
        <v>280</v>
      </c>
      <c r="F62" s="164" t="s">
        <v>135</v>
      </c>
      <c r="G62" s="164" t="s">
        <v>136</v>
      </c>
      <c r="H62" s="164" t="s">
        <v>137</v>
      </c>
      <c r="I62" s="164" t="s">
        <v>138</v>
      </c>
      <c r="J62" s="13" t="s">
        <v>210</v>
      </c>
      <c r="K62" s="13" t="s">
        <v>281</v>
      </c>
      <c r="L62" s="13" t="s">
        <v>124</v>
      </c>
      <c r="M62" s="13"/>
      <c r="N62" s="13"/>
    </row>
    <row r="63" spans="1:14" s="163" customFormat="1" ht="13.5">
      <c r="A63" s="13" t="s">
        <v>139</v>
      </c>
      <c r="B63" s="164" t="s">
        <v>140</v>
      </c>
      <c r="C63" s="13" t="s">
        <v>141</v>
      </c>
      <c r="D63" s="13" t="s">
        <v>276</v>
      </c>
      <c r="E63" s="13" t="s">
        <v>274</v>
      </c>
      <c r="F63" s="13" t="s">
        <v>275</v>
      </c>
      <c r="G63" s="13" t="s">
        <v>124</v>
      </c>
      <c r="H63" s="13"/>
      <c r="I63" s="13"/>
      <c r="J63" s="13"/>
      <c r="K63" s="13"/>
      <c r="L63" s="13"/>
      <c r="M63" s="13"/>
      <c r="N63" s="13"/>
    </row>
    <row r="64" spans="1:14" s="163" customFormat="1" ht="13.5">
      <c r="A64" s="165" t="s">
        <v>78</v>
      </c>
      <c r="B64" s="164" t="s">
        <v>140</v>
      </c>
      <c r="C64" s="165" t="s">
        <v>142</v>
      </c>
      <c r="D64" s="164" t="s">
        <v>124</v>
      </c>
      <c r="E64" s="13"/>
      <c r="F64" s="13"/>
      <c r="G64" s="13"/>
      <c r="H64" s="13"/>
      <c r="I64" s="13"/>
      <c r="J64" s="13"/>
      <c r="K64" s="13"/>
      <c r="L64" s="13"/>
      <c r="M64" s="13"/>
      <c r="N64" s="13"/>
    </row>
    <row r="65" spans="1:14" s="163" customFormat="1" ht="13.5">
      <c r="A65" s="165" t="s">
        <v>80</v>
      </c>
      <c r="B65" s="164" t="s">
        <v>143</v>
      </c>
      <c r="C65" s="165" t="s">
        <v>141</v>
      </c>
      <c r="D65" s="164" t="s">
        <v>124</v>
      </c>
      <c r="E65" s="13"/>
      <c r="F65" s="13"/>
      <c r="G65" s="13"/>
      <c r="H65" s="13"/>
      <c r="I65" s="13"/>
      <c r="J65" s="13"/>
      <c r="K65" s="13"/>
      <c r="L65" s="13"/>
      <c r="M65" s="13"/>
      <c r="N65" s="13"/>
    </row>
    <row r="66" spans="1:14" s="163" customFormat="1" ht="13.5">
      <c r="A66" s="13" t="s">
        <v>82</v>
      </c>
      <c r="B66" s="164" t="s">
        <v>144</v>
      </c>
      <c r="C66" s="13" t="s">
        <v>145</v>
      </c>
      <c r="D66" s="13" t="s">
        <v>146</v>
      </c>
      <c r="E66" s="164" t="s">
        <v>147</v>
      </c>
      <c r="F66" s="13" t="s">
        <v>148</v>
      </c>
      <c r="G66" s="13" t="s">
        <v>124</v>
      </c>
      <c r="H66" s="13"/>
      <c r="I66" s="13"/>
      <c r="J66" s="13"/>
      <c r="K66" s="13"/>
      <c r="L66" s="13"/>
      <c r="M66" s="13"/>
      <c r="N66" s="13"/>
    </row>
    <row r="67" spans="1:14" s="163" customFormat="1" ht="13.5">
      <c r="A67" s="13" t="s">
        <v>84</v>
      </c>
      <c r="B67" s="164" t="s">
        <v>149</v>
      </c>
      <c r="C67" s="13" t="s">
        <v>150</v>
      </c>
      <c r="D67" s="165" t="s">
        <v>151</v>
      </c>
      <c r="E67" s="13" t="s">
        <v>152</v>
      </c>
      <c r="F67" s="13" t="s">
        <v>124</v>
      </c>
      <c r="G67" s="13"/>
      <c r="H67" s="13"/>
      <c r="I67" s="13"/>
      <c r="J67" s="13"/>
      <c r="K67" s="13"/>
      <c r="L67" s="13"/>
      <c r="M67" s="13"/>
      <c r="N67" s="13"/>
    </row>
    <row r="68" spans="1:14" s="163" customFormat="1" ht="13.5" customHeight="1">
      <c r="A68" s="13" t="s">
        <v>86</v>
      </c>
      <c r="B68" s="165" t="s">
        <v>153</v>
      </c>
      <c r="C68" s="13" t="s">
        <v>154</v>
      </c>
      <c r="D68" s="165" t="s">
        <v>155</v>
      </c>
      <c r="E68" s="13" t="s">
        <v>156</v>
      </c>
      <c r="F68" s="13" t="s">
        <v>124</v>
      </c>
      <c r="G68" s="13"/>
      <c r="H68" s="13"/>
      <c r="I68" s="13"/>
      <c r="J68" s="13"/>
      <c r="K68" s="13"/>
      <c r="L68" s="13"/>
      <c r="M68" s="13"/>
      <c r="N68" s="13"/>
    </row>
    <row r="69" spans="1:14" s="163" customFormat="1" ht="13.5" customHeight="1">
      <c r="A69" s="13" t="s">
        <v>88</v>
      </c>
      <c r="B69" s="165" t="s">
        <v>157</v>
      </c>
      <c r="C69" s="13" t="s">
        <v>158</v>
      </c>
      <c r="D69" s="13" t="s">
        <v>124</v>
      </c>
      <c r="E69" s="13"/>
      <c r="F69" s="13"/>
      <c r="G69" s="13"/>
      <c r="H69" s="13"/>
      <c r="I69" s="13"/>
      <c r="J69" s="13"/>
      <c r="K69" s="13"/>
      <c r="L69" s="13"/>
      <c r="M69" s="13"/>
      <c r="N69" s="13"/>
    </row>
    <row r="70" spans="1:14" s="163" customFormat="1" ht="13.5">
      <c r="A70" s="13" t="s">
        <v>89</v>
      </c>
      <c r="B70" s="164" t="s">
        <v>159</v>
      </c>
      <c r="C70" s="164" t="s">
        <v>160</v>
      </c>
      <c r="D70" s="164" t="s">
        <v>161</v>
      </c>
      <c r="E70" s="13" t="s">
        <v>124</v>
      </c>
      <c r="F70" s="13"/>
      <c r="G70" s="13"/>
      <c r="H70" s="13"/>
      <c r="I70" s="13"/>
      <c r="J70" s="13"/>
      <c r="K70" s="13"/>
      <c r="L70" s="13"/>
      <c r="M70" s="13"/>
      <c r="N70" s="13"/>
    </row>
    <row r="71" spans="1:14" s="163" customFormat="1" ht="13.5">
      <c r="A71" s="13" t="s">
        <v>91</v>
      </c>
      <c r="B71" s="164" t="s">
        <v>162</v>
      </c>
      <c r="C71" s="13" t="s">
        <v>163</v>
      </c>
      <c r="D71" s="13" t="s">
        <v>164</v>
      </c>
      <c r="E71" s="13" t="s">
        <v>124</v>
      </c>
      <c r="F71" s="13"/>
      <c r="G71" s="13"/>
      <c r="H71" s="13"/>
      <c r="I71" s="13"/>
      <c r="J71" s="13"/>
      <c r="K71" s="13"/>
      <c r="L71" s="13"/>
      <c r="M71" s="13"/>
      <c r="N71" s="13"/>
    </row>
    <row r="72" spans="1:14" s="163" customFormat="1" ht="13.5">
      <c r="A72" s="13" t="s">
        <v>92</v>
      </c>
      <c r="B72" s="164" t="s">
        <v>165</v>
      </c>
      <c r="C72" s="13" t="s">
        <v>166</v>
      </c>
      <c r="D72" s="164" t="s">
        <v>167</v>
      </c>
      <c r="E72" s="13" t="s">
        <v>168</v>
      </c>
      <c r="F72" s="13" t="s">
        <v>124</v>
      </c>
      <c r="G72" s="13"/>
      <c r="H72" s="13"/>
      <c r="I72" s="13"/>
      <c r="J72" s="13"/>
      <c r="K72" s="13"/>
      <c r="L72" s="13"/>
      <c r="M72" s="13"/>
      <c r="N72" s="13"/>
    </row>
    <row r="73" spans="1:14" s="163" customFormat="1" ht="13.5">
      <c r="A73" s="13" t="s">
        <v>169</v>
      </c>
      <c r="B73" s="164" t="s">
        <v>170</v>
      </c>
      <c r="C73" s="164" t="s">
        <v>171</v>
      </c>
      <c r="D73" s="164" t="s">
        <v>273</v>
      </c>
      <c r="E73" s="164" t="s">
        <v>124</v>
      </c>
      <c r="F73" s="13"/>
      <c r="G73" s="13"/>
      <c r="H73" s="13"/>
      <c r="I73" s="13"/>
      <c r="J73" s="13"/>
      <c r="K73" s="13"/>
      <c r="L73" s="13"/>
      <c r="M73" s="13"/>
      <c r="N73" s="13"/>
    </row>
    <row r="74" spans="1:14" s="163" customFormat="1" ht="13.5">
      <c r="A74" s="13" t="s">
        <v>96</v>
      </c>
      <c r="B74" s="164" t="s">
        <v>172</v>
      </c>
      <c r="C74" s="13" t="s">
        <v>124</v>
      </c>
      <c r="D74" s="164"/>
      <c r="E74" s="13"/>
      <c r="F74" s="13"/>
      <c r="G74" s="13"/>
      <c r="H74" s="13"/>
      <c r="I74" s="13"/>
      <c r="J74" s="13"/>
      <c r="K74" s="13"/>
      <c r="L74" s="13"/>
      <c r="M74" s="13"/>
      <c r="N74" s="13"/>
    </row>
    <row r="75" spans="1:14" s="163" customFormat="1" ht="13.5">
      <c r="A75" s="13" t="s">
        <v>99</v>
      </c>
      <c r="B75" s="13" t="s">
        <v>173</v>
      </c>
      <c r="C75" s="164" t="s">
        <v>174</v>
      </c>
      <c r="D75" s="13" t="s">
        <v>175</v>
      </c>
      <c r="E75" s="165" t="s">
        <v>176</v>
      </c>
      <c r="F75" s="13" t="s">
        <v>177</v>
      </c>
      <c r="G75" s="13" t="s">
        <v>178</v>
      </c>
      <c r="H75" s="13" t="s">
        <v>179</v>
      </c>
      <c r="I75" s="13" t="s">
        <v>180</v>
      </c>
      <c r="J75" s="13" t="s">
        <v>181</v>
      </c>
      <c r="K75" s="13" t="s">
        <v>182</v>
      </c>
      <c r="L75" s="13" t="s">
        <v>183</v>
      </c>
      <c r="M75" s="13" t="s">
        <v>184</v>
      </c>
      <c r="N75" s="13" t="s">
        <v>124</v>
      </c>
    </row>
    <row r="76" spans="1:14" s="163" customFormat="1" ht="13.5" customHeight="1">
      <c r="A76" s="13" t="s">
        <v>235</v>
      </c>
      <c r="B76" s="165" t="s">
        <v>166</v>
      </c>
      <c r="C76" s="13" t="s">
        <v>185</v>
      </c>
      <c r="D76" s="165" t="s">
        <v>124</v>
      </c>
      <c r="E76" s="13"/>
      <c r="F76" s="13"/>
      <c r="G76" s="13"/>
      <c r="H76" s="13"/>
      <c r="I76" s="13"/>
      <c r="J76" s="13"/>
      <c r="K76" s="13"/>
      <c r="L76" s="13"/>
      <c r="M76" s="13"/>
      <c r="N76" s="13"/>
    </row>
    <row r="77" spans="1:14" s="163" customFormat="1" ht="13.5" customHeight="1">
      <c r="A77" s="13" t="s">
        <v>102</v>
      </c>
      <c r="B77" s="165" t="s">
        <v>186</v>
      </c>
      <c r="C77" s="13" t="s">
        <v>320</v>
      </c>
      <c r="D77" s="13" t="s">
        <v>321</v>
      </c>
      <c r="E77" s="13" t="s">
        <v>187</v>
      </c>
      <c r="F77" s="13" t="s">
        <v>188</v>
      </c>
      <c r="G77" s="13" t="s">
        <v>189</v>
      </c>
      <c r="H77" s="13" t="s">
        <v>190</v>
      </c>
      <c r="I77" s="13"/>
      <c r="J77" s="13"/>
      <c r="K77" s="165"/>
      <c r="L77" s="13"/>
      <c r="M77" s="13"/>
      <c r="N77" s="13"/>
    </row>
    <row r="78" spans="1:14" s="163" customFormat="1" ht="13.5">
      <c r="A78" s="13"/>
      <c r="B78" s="164"/>
      <c r="C78" s="13"/>
      <c r="D78" s="13"/>
      <c r="E78" s="13"/>
      <c r="F78" s="13"/>
      <c r="G78" s="13"/>
      <c r="H78" s="13"/>
      <c r="I78" s="13"/>
      <c r="J78" s="13"/>
      <c r="K78" s="13"/>
      <c r="L78" s="13"/>
      <c r="M78" s="13"/>
      <c r="N78" s="13"/>
    </row>
    <row r="79" spans="1:14" s="163" customFormat="1" ht="13.5">
      <c r="A79" s="13"/>
      <c r="B79" s="164"/>
      <c r="C79" s="13"/>
      <c r="D79" s="13"/>
      <c r="E79" s="13"/>
      <c r="F79" s="13"/>
      <c r="G79" s="13"/>
      <c r="H79" s="13"/>
      <c r="I79" s="13"/>
      <c r="J79" s="13"/>
      <c r="K79" s="13"/>
      <c r="L79" s="13"/>
      <c r="M79" s="13"/>
      <c r="N79" s="13"/>
    </row>
    <row r="80" spans="1:14" s="163" customFormat="1" ht="13.5">
      <c r="A80" s="13"/>
      <c r="B80" s="164"/>
      <c r="C80" s="5"/>
      <c r="D80" s="5"/>
      <c r="E80" s="13"/>
      <c r="F80" s="13"/>
      <c r="G80" s="13"/>
      <c r="H80" s="13"/>
      <c r="I80" s="13"/>
      <c r="J80" s="13"/>
      <c r="K80" s="13"/>
      <c r="L80" s="13"/>
      <c r="M80" s="13"/>
      <c r="N80" s="13"/>
    </row>
    <row r="81" spans="1:7" ht="13.5" customHeight="1"/>
    <row r="82" spans="1:7" ht="13.5" customHeight="1"/>
    <row r="83" spans="1:7" ht="13.5" customHeight="1">
      <c r="B83" s="5">
        <v>0</v>
      </c>
    </row>
    <row r="84" spans="1:7" ht="13.5" customHeight="1">
      <c r="C84" s="4" t="s">
        <v>193</v>
      </c>
      <c r="D84" s="4" t="s">
        <v>194</v>
      </c>
    </row>
    <row r="85" spans="1:7" ht="13.5" customHeight="1">
      <c r="A85" s="4" t="s">
        <v>191</v>
      </c>
      <c r="B85" s="4" t="s">
        <v>192</v>
      </c>
      <c r="C85" s="8">
        <f>SUMIF(収支簿_助成事業者用!$E$7:$E$3097,$A86,収支簿_助成事業者用!$I$7:$I$3097)</f>
        <v>0</v>
      </c>
      <c r="D85" s="8">
        <f>SUMIF(収支簿_助成事業者用!$E$7:$E$3097,$A86,収支簿_助成事業者用!$J$7:$J$3097)</f>
        <v>0</v>
      </c>
      <c r="E85" s="4" t="s">
        <v>195</v>
      </c>
      <c r="F85" s="4" t="s">
        <v>196</v>
      </c>
      <c r="G85" s="4" t="s">
        <v>197</v>
      </c>
    </row>
    <row r="86" spans="1:7" ht="13.5" customHeight="1">
      <c r="A86" s="4" t="s">
        <v>118</v>
      </c>
      <c r="B86" s="8">
        <f>SUMIF(収支簿_助成事業者用!$E$7:$E$3097,$A86,収支簿_助成事業者用!$H$7:$H$3097)</f>
        <v>0</v>
      </c>
      <c r="C86" s="8">
        <f>SUMIF(収支簿_助成事業者用!$E$7:$E$3097,$A87,収支簿_助成事業者用!$I$7:$I$3097)</f>
        <v>0</v>
      </c>
      <c r="D86" s="8">
        <f>SUMIF(収支簿_助成事業者用!$E$7:$E$3097,$A87,収支簿_助成事業者用!$J$7:$J$3097)</f>
        <v>0</v>
      </c>
      <c r="E86" s="8">
        <f>SUMIF(収支簿_助成事業者用!$E$7:$E$3097,$A86,収支簿_助成事業者用!$K$7:$K$3097)</f>
        <v>0</v>
      </c>
      <c r="F86" s="8">
        <f>SUMIF(収支簿_助成事業者用!$E$7:$E$3097,$A86,収支簿_助成事業者用!$L$7:$L$3097)</f>
        <v>0</v>
      </c>
      <c r="G86" s="8">
        <f>SUMIF(収支簿_助成事業者用!$E$7:$E$3097,$A86,収支簿_助成事業者用!$M$7:$M$3097)</f>
        <v>0</v>
      </c>
    </row>
    <row r="87" spans="1:7" ht="13.5" customHeight="1">
      <c r="A87" s="4" t="s">
        <v>62</v>
      </c>
      <c r="B87" s="8">
        <f>SUMIF(収支簿_助成事業者用!$E$7:$E$3097,$A87,収支簿_助成事業者用!$H$7:$H$3097)</f>
        <v>0</v>
      </c>
      <c r="C87" s="8">
        <f>SUMIF(収支簿_助成事業者用!$E$7:$E$3097,$A88,収支簿_助成事業者用!$I$7:$I$3097)</f>
        <v>0</v>
      </c>
      <c r="D87" s="8">
        <f>SUMIF(収支簿_助成事業者用!$E$7:$E$3097,$A88,収支簿_助成事業者用!$J$7:$J$3097)</f>
        <v>0</v>
      </c>
      <c r="E87" s="8">
        <f>SUMIF(収支簿_助成事業者用!$E$7:$E$3097,$A87,収支簿_助成事業者用!$K$7:$K$3097)</f>
        <v>0</v>
      </c>
      <c r="F87" s="8">
        <f>SUMIF(収支簿_助成事業者用!$E$7:$E$3097,$A87,収支簿_助成事業者用!$L$7:$L$3097)</f>
        <v>0</v>
      </c>
      <c r="G87" s="8">
        <f>SUMIF(収支簿_助成事業者用!$E$7:$E$3097,$A87,収支簿_助成事業者用!$M$7:$M$3097)</f>
        <v>0</v>
      </c>
    </row>
    <row r="88" spans="1:7" ht="13.5" customHeight="1">
      <c r="A88" s="4" t="s">
        <v>65</v>
      </c>
      <c r="B88" s="8">
        <f>SUMIF(収支簿_助成事業者用!$E$7:$E$3097,$A88,収支簿_助成事業者用!$H$7:$H$3097)</f>
        <v>0</v>
      </c>
      <c r="C88" s="8">
        <f>SUMIF(収支簿_助成事業者用!$E$7:$E$3097,$A89,収支簿_助成事業者用!$I$7:$I$3097)</f>
        <v>0</v>
      </c>
      <c r="D88" s="8">
        <f>SUMIF(収支簿_助成事業者用!$E$7:$E$3097,$A89,収支簿_助成事業者用!$J$7:$J$3097)</f>
        <v>0</v>
      </c>
      <c r="E88" s="8">
        <f>SUMIF(収支簿_助成事業者用!$E$7:$E$3097,$A88,収支簿_助成事業者用!$K$7:$K$3097)</f>
        <v>0</v>
      </c>
      <c r="F88" s="8">
        <f>SUMIF(収支簿_助成事業者用!$E$7:$E$3097,$A88,収支簿_助成事業者用!$L$7:$L$3097)</f>
        <v>0</v>
      </c>
      <c r="G88" s="8">
        <f>SUMIF(収支簿_助成事業者用!$E$7:$E$3097,$A88,収支簿_助成事業者用!$M$7:$M$3097)</f>
        <v>0</v>
      </c>
    </row>
    <row r="89" spans="1:7" ht="13.5" customHeight="1">
      <c r="A89" s="4" t="s">
        <v>68</v>
      </c>
      <c r="B89" s="8">
        <f>SUMIF(収支簿_助成事業者用!$E$7:$E$3097,$A89,収支簿_助成事業者用!$H$7:$H$3097)</f>
        <v>0</v>
      </c>
      <c r="C89" s="8">
        <f>SUMIF(収支簿_助成事業者用!$E$7:$E$3097,$A90,収支簿_助成事業者用!$I$7:$I$3097)</f>
        <v>0</v>
      </c>
      <c r="D89" s="8">
        <f>SUMIF(収支簿_助成事業者用!$E$7:$E$3097,$A90,収支簿_助成事業者用!$J$7:$J$3097)</f>
        <v>0</v>
      </c>
      <c r="E89" s="8">
        <f>SUMIF(収支簿_助成事業者用!$E$7:$E$3097,$A89,収支簿_助成事業者用!$K$7:$K$3097)</f>
        <v>0</v>
      </c>
      <c r="F89" s="8">
        <f>SUMIF(収支簿_助成事業者用!$E$7:$E$3097,$A89,収支簿_助成事業者用!$L$7:$L$3097)</f>
        <v>0</v>
      </c>
      <c r="G89" s="8">
        <f>SUMIF(収支簿_助成事業者用!$E$7:$E$3097,$A89,収支簿_助成事業者用!$M$7:$M$3097)</f>
        <v>0</v>
      </c>
    </row>
    <row r="90" spans="1:7" ht="13.5" customHeight="1">
      <c r="A90" s="4" t="s">
        <v>232</v>
      </c>
      <c r="B90" s="8">
        <f>SUMIF(収支簿_助成事業者用!$E$7:$E$3097,$A90,収支簿_助成事業者用!$H$7:$H$3097)</f>
        <v>0</v>
      </c>
      <c r="C90" s="8">
        <f>SUMIF(収支簿_助成事業者用!$E$7:$E$3097,$A91,収支簿_助成事業者用!$I$7:$I$3097)</f>
        <v>0</v>
      </c>
      <c r="D90" s="8">
        <f>SUMIF(収支簿_助成事業者用!$E$7:$E$3097,$A91,収支簿_助成事業者用!$J$7:$J$3097)</f>
        <v>0</v>
      </c>
      <c r="E90" s="8">
        <f>SUMIF(収支簿_助成事業者用!$E$7:$E$3097,$A90,収支簿_助成事業者用!$K$7:$K$3097)</f>
        <v>0</v>
      </c>
      <c r="F90" s="8">
        <f>SUMIF(収支簿_助成事業者用!$E$7:$E$3097,$A90,収支簿_助成事業者用!$L$7:$L$3097)</f>
        <v>0</v>
      </c>
      <c r="G90" s="8">
        <f>SUMIF(収支簿_助成事業者用!$E$7:$E$3097,$A90,収支簿_助成事業者用!$M$7:$M$3097)</f>
        <v>0</v>
      </c>
    </row>
    <row r="91" spans="1:7" ht="13.5" customHeight="1">
      <c r="A91" s="4" t="s">
        <v>70</v>
      </c>
      <c r="B91" s="8">
        <f>SUMIF(収支簿_助成事業者用!$E$7:$E$3097,$A91,収支簿_助成事業者用!$H$7:$H$3097)</f>
        <v>0</v>
      </c>
      <c r="C91" s="8">
        <f>SUMIF(収支簿_助成事業者用!$E$7:$E$3097,$A92,収支簿_助成事業者用!$I$7:$I$3097)</f>
        <v>0</v>
      </c>
      <c r="D91" s="8">
        <f>SUMIF(収支簿_助成事業者用!$E$7:$E$3097,$A92,収支簿_助成事業者用!$J$7:$J$3097)</f>
        <v>0</v>
      </c>
      <c r="E91" s="8">
        <f>SUMIF(収支簿_助成事業者用!$E$7:$E$3097,$A91,収支簿_助成事業者用!$K$7:$K$3097)</f>
        <v>0</v>
      </c>
      <c r="F91" s="8">
        <f>SUMIF(収支簿_助成事業者用!$E$7:$E$3097,$A91,収支簿_助成事業者用!$L$7:$L$3097)</f>
        <v>0</v>
      </c>
      <c r="G91" s="8">
        <f>SUMIF(収支簿_助成事業者用!$E$7:$E$3097,$A91,収支簿_助成事業者用!$M$7:$M$3097)</f>
        <v>0</v>
      </c>
    </row>
    <row r="92" spans="1:7" ht="13.5" customHeight="1">
      <c r="A92" s="4" t="s">
        <v>73</v>
      </c>
      <c r="B92" s="8">
        <f>SUMIF(収支簿_助成事業者用!$E$7:$E$3097,$A92,収支簿_助成事業者用!$H$7:$H$3097)</f>
        <v>0</v>
      </c>
      <c r="C92" s="8">
        <f>SUMIF(収支簿_助成事業者用!$E$7:$E$3097,$A93,収支簿_助成事業者用!$I$7:$I$3097)</f>
        <v>0</v>
      </c>
      <c r="D92" s="8">
        <f>SUMIF(収支簿_助成事業者用!$E$7:$E$3097,$A93,収支簿_助成事業者用!$J$7:$J$3097)</f>
        <v>0</v>
      </c>
      <c r="E92" s="8">
        <f>SUMIF(収支簿_助成事業者用!$E$7:$E$3097,$A92,収支簿_助成事業者用!$K$7:$K$3097)</f>
        <v>0</v>
      </c>
      <c r="F92" s="8">
        <f>SUMIF(収支簿_助成事業者用!$E$7:$E$3097,$A92,収支簿_助成事業者用!$L$7:$L$3097)</f>
        <v>0</v>
      </c>
      <c r="G92" s="8">
        <f>SUMIF(収支簿_助成事業者用!$E$7:$E$3097,$A92,収支簿_助成事業者用!$M$7:$M$3097)</f>
        <v>0</v>
      </c>
    </row>
    <row r="93" spans="1:7" ht="13.5" customHeight="1">
      <c r="A93" s="4" t="s">
        <v>139</v>
      </c>
      <c r="B93" s="8">
        <f>SUMIF(収支簿_助成事業者用!$E$7:$E$3097,$A93,収支簿_助成事業者用!$H$7:$H$3097)</f>
        <v>0</v>
      </c>
      <c r="C93" s="8">
        <f>SUMIF(収支簿_助成事業者用!$E$7:$E$3097,$A94,収支簿_助成事業者用!$I$7:$I$3097)</f>
        <v>0</v>
      </c>
      <c r="D93" s="8">
        <f>SUMIF(収支簿_助成事業者用!$E$7:$E$3097,$A94,収支簿_助成事業者用!$J$7:$J$3097)</f>
        <v>0</v>
      </c>
      <c r="E93" s="8">
        <f>SUMIF(収支簿_助成事業者用!$E$7:$E$3097,$A93,収支簿_助成事業者用!$K$7:$K$3097)</f>
        <v>0</v>
      </c>
      <c r="F93" s="8">
        <f>SUMIF(収支簿_助成事業者用!$E$7:$E$3097,$A93,収支簿_助成事業者用!$L$7:$L$3097)</f>
        <v>0</v>
      </c>
      <c r="G93" s="8">
        <f>SUMIF(収支簿_助成事業者用!$E$7:$E$3097,$A93,収支簿_助成事業者用!$M$7:$M$3097)</f>
        <v>0</v>
      </c>
    </row>
    <row r="94" spans="1:7" ht="13.5" customHeight="1">
      <c r="A94" s="4" t="s">
        <v>78</v>
      </c>
      <c r="B94" s="8">
        <f>SUMIF(収支簿_助成事業者用!$E$7:$E$3097,$A94,収支簿_助成事業者用!$H$7:$H$3097)</f>
        <v>0</v>
      </c>
      <c r="C94" s="8">
        <f>SUMIF(収支簿_助成事業者用!$E$7:$E$3097,$A95,収支簿_助成事業者用!$I$7:$I$3097)</f>
        <v>0</v>
      </c>
      <c r="D94" s="8">
        <f>SUMIF(収支簿_助成事業者用!$E$7:$E$3097,$A95,収支簿_助成事業者用!$J$7:$J$3097)</f>
        <v>0</v>
      </c>
      <c r="E94" s="8">
        <f>SUMIF(収支簿_助成事業者用!$E$7:$E$3097,$A94,収支簿_助成事業者用!$K$7:$K$3097)</f>
        <v>0</v>
      </c>
      <c r="F94" s="8">
        <f>SUMIF(収支簿_助成事業者用!$E$7:$E$3097,$A94,収支簿_助成事業者用!$L$7:$L$3097)</f>
        <v>0</v>
      </c>
      <c r="G94" s="8">
        <f>SUMIF(収支簿_助成事業者用!$E$7:$E$3097,$A94,収支簿_助成事業者用!$M$7:$M$3097)</f>
        <v>0</v>
      </c>
    </row>
    <row r="95" spans="1:7" ht="13.5" customHeight="1">
      <c r="A95" s="4" t="s">
        <v>80</v>
      </c>
      <c r="B95" s="8">
        <f>SUMIF(収支簿_助成事業者用!$E$7:$E$3097,$A95,収支簿_助成事業者用!$H$7:$H$3097)</f>
        <v>0</v>
      </c>
      <c r="C95" s="8">
        <f>SUMIF(収支簿_助成事業者用!$E$7:$E$3097,$A96,収支簿_助成事業者用!$I$7:$I$3097)</f>
        <v>0</v>
      </c>
      <c r="D95" s="8">
        <f>SUMIF(収支簿_助成事業者用!$E$7:$E$3097,$A96,収支簿_助成事業者用!$J$7:$J$3097)</f>
        <v>0</v>
      </c>
      <c r="E95" s="8">
        <f>SUMIF(収支簿_助成事業者用!$E$7:$E$3097,$A95,収支簿_助成事業者用!$K$7:$K$3097)</f>
        <v>0</v>
      </c>
      <c r="F95" s="8">
        <f>SUMIF(収支簿_助成事業者用!$E$7:$E$3097,$A95,収支簿_助成事業者用!$L$7:$L$3097)</f>
        <v>0</v>
      </c>
      <c r="G95" s="8">
        <f>SUMIF(収支簿_助成事業者用!$E$7:$E$3097,$A95,収支簿_助成事業者用!$M$7:$M$3097)</f>
        <v>0</v>
      </c>
    </row>
    <row r="96" spans="1:7" ht="13.5" customHeight="1">
      <c r="A96" s="4" t="s">
        <v>82</v>
      </c>
      <c r="B96" s="8">
        <f>SUMIF(収支簿_助成事業者用!$E$7:$E$3097,$A96,収支簿_助成事業者用!$H$7:$H$3097)</f>
        <v>0</v>
      </c>
      <c r="C96" s="8">
        <f>SUMIF(収支簿_助成事業者用!$E$7:$E$3097,$A97,収支簿_助成事業者用!$I$7:$I$3097)</f>
        <v>0</v>
      </c>
      <c r="D96" s="8">
        <f>SUMIF(収支簿_助成事業者用!$E$7:$E$3097,$A97,収支簿_助成事業者用!$J$7:$J$3097)</f>
        <v>0</v>
      </c>
      <c r="E96" s="8">
        <f>SUMIF(収支簿_助成事業者用!$E$7:$E$3097,$A96,収支簿_助成事業者用!$K$7:$K$3097)</f>
        <v>0</v>
      </c>
      <c r="F96" s="8">
        <f>SUMIF(収支簿_助成事業者用!$E$7:$E$3097,$A96,収支簿_助成事業者用!$L$7:$L$3097)</f>
        <v>0</v>
      </c>
      <c r="G96" s="8">
        <f>SUMIF(収支簿_助成事業者用!$E$7:$E$3097,$A96,収支簿_助成事業者用!$M$7:$M$3097)</f>
        <v>0</v>
      </c>
    </row>
    <row r="97" spans="1:8" ht="13.5" customHeight="1">
      <c r="A97" s="4" t="s">
        <v>84</v>
      </c>
      <c r="B97" s="8">
        <f>SUMIF(収支簿_助成事業者用!$E$7:$E$3097,$A97,収支簿_助成事業者用!$H$7:$H$3097)</f>
        <v>0</v>
      </c>
      <c r="C97" s="8">
        <f>SUMIF(収支簿_助成事業者用!$E$7:$E$3097,$A98,収支簿_助成事業者用!$I$7:$I$3097)</f>
        <v>0</v>
      </c>
      <c r="D97" s="8">
        <f>SUMIF(収支簿_助成事業者用!$E$7:$E$3097,$A98,収支簿_助成事業者用!$J$7:$J$3097)</f>
        <v>0</v>
      </c>
      <c r="E97" s="8">
        <f>SUMIF(収支簿_助成事業者用!$E$7:$E$3097,$A97,収支簿_助成事業者用!$K$7:$K$3097)</f>
        <v>0</v>
      </c>
      <c r="F97" s="8">
        <f>SUMIF(収支簿_助成事業者用!$E$7:$E$3097,$A97,収支簿_助成事業者用!$L$7:$L$3097)</f>
        <v>0</v>
      </c>
      <c r="G97" s="8">
        <f>SUMIF(収支簿_助成事業者用!$E$7:$E$3097,$A97,収支簿_助成事業者用!$M$7:$M$3097)</f>
        <v>0</v>
      </c>
    </row>
    <row r="98" spans="1:8" ht="13.5" customHeight="1">
      <c r="A98" s="4" t="s">
        <v>86</v>
      </c>
      <c r="B98" s="8">
        <f>SUMIF(収支簿_助成事業者用!$E$7:$E$3097,$A98,収支簿_助成事業者用!$H$7:$H$3097)</f>
        <v>0</v>
      </c>
      <c r="C98" s="8">
        <f>SUMIF(収支簿_助成事業者用!$E$7:$E$3097,$A99,収支簿_助成事業者用!$I$7:$I$3097)</f>
        <v>0</v>
      </c>
      <c r="D98" s="8">
        <f>SUMIF(収支簿_助成事業者用!$E$7:$E$3097,$A99,収支簿_助成事業者用!$J$7:$J$3097)</f>
        <v>0</v>
      </c>
      <c r="E98" s="8">
        <f>SUMIF(収支簿_助成事業者用!$E$7:$E$3097,$A98,収支簿_助成事業者用!$K$7:$K$3097)</f>
        <v>0</v>
      </c>
      <c r="F98" s="8">
        <f>SUMIF(収支簿_助成事業者用!$E$7:$E$3097,$A98,収支簿_助成事業者用!$L$7:$L$3097)</f>
        <v>0</v>
      </c>
      <c r="G98" s="8">
        <f>SUMIF(収支簿_助成事業者用!$E$7:$E$3097,$A98,収支簿_助成事業者用!$M$7:$M$3097)</f>
        <v>0</v>
      </c>
    </row>
    <row r="99" spans="1:8" ht="13.5" customHeight="1">
      <c r="A99" s="4" t="s">
        <v>88</v>
      </c>
      <c r="B99" s="8">
        <f>SUMIF(収支簿_助成事業者用!$E$7:$E$3097,$A99,収支簿_助成事業者用!$H$7:$H$3097)</f>
        <v>0</v>
      </c>
      <c r="C99" s="8">
        <f>SUMIF(収支簿_助成事業者用!$E$7:$E$3097,$A100,収支簿_助成事業者用!$I$7:$I$3097)</f>
        <v>0</v>
      </c>
      <c r="D99" s="8">
        <f>SUMIF(収支簿_助成事業者用!$E$7:$E$3097,$A100,収支簿_助成事業者用!$J$7:$J$3097)</f>
        <v>0</v>
      </c>
      <c r="E99" s="8">
        <f>SUMIF(収支簿_助成事業者用!$E$7:$E$3097,$A99,収支簿_助成事業者用!$K$7:$K$3097)</f>
        <v>0</v>
      </c>
      <c r="F99" s="8">
        <f>SUMIF(収支簿_助成事業者用!$E$7:$E$3097,$A99,収支簿_助成事業者用!$L$7:$L$3097)</f>
        <v>0</v>
      </c>
      <c r="G99" s="8">
        <f>SUMIF(収支簿_助成事業者用!$E$7:$E$3097,$A99,収支簿_助成事業者用!$M$7:$M$3097)</f>
        <v>0</v>
      </c>
    </row>
    <row r="100" spans="1:8" ht="13.5" customHeight="1">
      <c r="A100" s="4" t="s">
        <v>89</v>
      </c>
      <c r="B100" s="8">
        <f>SUMIF(収支簿_助成事業者用!$E$7:$E$3097,$A100,収支簿_助成事業者用!$H$7:$H$3097)</f>
        <v>0</v>
      </c>
      <c r="C100" s="8">
        <f>SUMIF(収支簿_助成事業者用!$E$7:$E$3097,$A101,収支簿_助成事業者用!$I$7:$I$3097)</f>
        <v>0</v>
      </c>
      <c r="D100" s="8">
        <f>SUMIF(収支簿_助成事業者用!$E$7:$E$3097,$A101,収支簿_助成事業者用!$J$7:$J$3097)</f>
        <v>0</v>
      </c>
      <c r="E100" s="8">
        <f>SUMIF(収支簿_助成事業者用!$E$7:$E$3097,$A100,収支簿_助成事業者用!$K$7:$K$3097)</f>
        <v>0</v>
      </c>
      <c r="F100" s="8">
        <f>SUMIF(収支簿_助成事業者用!$E$7:$E$3097,$A100,収支簿_助成事業者用!$L$7:$L$3097)</f>
        <v>0</v>
      </c>
      <c r="G100" s="8">
        <f>SUMIF(収支簿_助成事業者用!$E$7:$E$3097,$A100,収支簿_助成事業者用!$M$7:$M$3097)</f>
        <v>0</v>
      </c>
    </row>
    <row r="101" spans="1:8" ht="13.5" customHeight="1">
      <c r="A101" s="4" t="s">
        <v>91</v>
      </c>
      <c r="B101" s="8">
        <f>SUMIF(収支簿_助成事業者用!$E$7:$E$3097,$A101,収支簿_助成事業者用!$H$7:$H$3097)</f>
        <v>0</v>
      </c>
      <c r="C101" s="8">
        <f>SUMIF(収支簿_助成事業者用!$E$7:$E$3097,$A102,収支簿_助成事業者用!$I$7:$I$3097)</f>
        <v>0</v>
      </c>
      <c r="D101" s="8">
        <f>SUMIF(収支簿_助成事業者用!$E$7:$E$3097,$A102,収支簿_助成事業者用!$J$7:$J$3097)</f>
        <v>0</v>
      </c>
      <c r="E101" s="8">
        <f>SUMIF(収支簿_助成事業者用!$E$7:$E$3097,$A101,収支簿_助成事業者用!$K$7:$K$3097)</f>
        <v>0</v>
      </c>
      <c r="F101" s="8">
        <f>SUMIF(収支簿_助成事業者用!$E$7:$E$3097,$A101,収支簿_助成事業者用!$L$7:$L$3097)</f>
        <v>0</v>
      </c>
      <c r="G101" s="8">
        <f>SUMIF(収支簿_助成事業者用!$E$7:$E$3097,$A101,収支簿_助成事業者用!$M$7:$M$3097)</f>
        <v>0</v>
      </c>
    </row>
    <row r="102" spans="1:8" ht="13.5" customHeight="1">
      <c r="A102" s="4" t="s">
        <v>92</v>
      </c>
      <c r="B102" s="8">
        <f>SUMIF(収支簿_助成事業者用!$E$7:$E$3097,$A102,収支簿_助成事業者用!$H$7:$H$3097)</f>
        <v>0</v>
      </c>
      <c r="C102" s="8">
        <f>SUMIF(収支簿_助成事業者用!$E$7:$E$3097,$A103,収支簿_助成事業者用!$I$7:$I$3097)</f>
        <v>0</v>
      </c>
      <c r="D102" s="8">
        <f>SUMIF(収支簿_助成事業者用!$E$7:$E$3097,$A103,収支簿_助成事業者用!$J$7:$J$3097)</f>
        <v>0</v>
      </c>
      <c r="E102" s="8">
        <f>SUMIF(収支簿_助成事業者用!$E$7:$E$3097,$A102,収支簿_助成事業者用!$K$7:$K$3097)</f>
        <v>0</v>
      </c>
      <c r="F102" s="8">
        <f>SUMIF(収支簿_助成事業者用!$E$7:$E$3097,$A102,収支簿_助成事業者用!$L$7:$L$3097)</f>
        <v>0</v>
      </c>
      <c r="G102" s="8">
        <f>SUMIF(収支簿_助成事業者用!$E$7:$E$3097,$A102,収支簿_助成事業者用!$M$7:$M$3097)</f>
        <v>0</v>
      </c>
    </row>
    <row r="103" spans="1:8" ht="13.5" customHeight="1">
      <c r="A103" s="4" t="s">
        <v>169</v>
      </c>
      <c r="B103" s="8">
        <f>SUMIF(収支簿_助成事業者用!$E$7:$E$3097,$A103,収支簿_助成事業者用!$H$7:$H$3097)</f>
        <v>0</v>
      </c>
      <c r="C103" s="8">
        <f>SUMIF(収支簿_助成事業者用!$E$7:$E$3097,$A104,収支簿_助成事業者用!$I$7:$I$3097)</f>
        <v>0</v>
      </c>
      <c r="D103" s="8">
        <f>SUMIF(収支簿_助成事業者用!$E$7:$E$3097,$A104,収支簿_助成事業者用!$J$7:$J$3097)</f>
        <v>0</v>
      </c>
      <c r="E103" s="8">
        <f>SUMIF(収支簿_助成事業者用!$E$7:$E$3097,$A103,収支簿_助成事業者用!$K$7:$K$3097)</f>
        <v>0</v>
      </c>
      <c r="F103" s="8">
        <f>SUMIF(収支簿_助成事業者用!$E$7:$E$3097,$A103,収支簿_助成事業者用!$L$7:$L$3097)</f>
        <v>0</v>
      </c>
      <c r="G103" s="8">
        <f>SUMIF(収支簿_助成事業者用!$E$7:$E$3097,$A103,収支簿_助成事業者用!$M$7:$M$3097)</f>
        <v>0</v>
      </c>
    </row>
    <row r="104" spans="1:8" ht="13.5" customHeight="1">
      <c r="A104" s="4" t="s">
        <v>96</v>
      </c>
      <c r="B104" s="8">
        <f>SUMIF(収支簿_助成事業者用!$E$7:$E$3097,$A104,収支簿_助成事業者用!$H$7:$H$3097)</f>
        <v>0</v>
      </c>
      <c r="C104" s="8">
        <f>SUMIF(収支簿_助成事業者用!$E$7:$E$3097,$A105,収支簿_助成事業者用!$I$7:$I$3097)</f>
        <v>0</v>
      </c>
      <c r="D104" s="8">
        <f>SUMIF(収支簿_助成事業者用!$E$7:$E$3097,$A105,収支簿_助成事業者用!$J$7:$J$3097)</f>
        <v>0</v>
      </c>
      <c r="E104" s="8">
        <f>SUMIF(収支簿_助成事業者用!$E$7:$E$3097,$A104,収支簿_助成事業者用!$K$7:$K$3097)</f>
        <v>0</v>
      </c>
      <c r="F104" s="8">
        <f>SUMIF(収支簿_助成事業者用!$E$7:$E$3097,$A104,収支簿_助成事業者用!$L$7:$L$3097)</f>
        <v>0</v>
      </c>
      <c r="G104" s="8">
        <f>SUMIF(収支簿_助成事業者用!$E$7:$E$3097,$A104,収支簿_助成事業者用!$M$7:$M$3097)</f>
        <v>0</v>
      </c>
    </row>
    <row r="105" spans="1:8" ht="13.5" customHeight="1">
      <c r="A105" s="4" t="s">
        <v>99</v>
      </c>
      <c r="B105" s="8">
        <f>SUMIF(収支簿_助成事業者用!$E$7:$E$3097,$A105,収支簿_助成事業者用!$H$7:$H$3097)</f>
        <v>0</v>
      </c>
      <c r="C105" s="8">
        <f>SUMIF(収支簿_助成事業者用!$E$7:$E$3097,$A106,収支簿_助成事業者用!$I$7:$I$3097)</f>
        <v>0</v>
      </c>
      <c r="D105" s="8">
        <f>SUMIF(収支簿_助成事業者用!$E$7:$E$3097,$A106,収支簿_助成事業者用!$J$7:$J$3097)</f>
        <v>0</v>
      </c>
      <c r="E105" s="8">
        <f>SUMIF(収支簿_助成事業者用!$E$7:$E$3097,$A105,収支簿_助成事業者用!$K$7:$K$3097)</f>
        <v>0</v>
      </c>
      <c r="F105" s="8">
        <f>SUMIF(収支簿_助成事業者用!$E$7:$E$3097,$A105,収支簿_助成事業者用!$L$7:$L$3097)</f>
        <v>0</v>
      </c>
      <c r="G105" s="8">
        <f>SUMIF(収支簿_助成事業者用!$E$7:$E$3097,$A105,収支簿_助成事業者用!$M$7:$M$3097)</f>
        <v>0</v>
      </c>
    </row>
    <row r="106" spans="1:8" ht="13.5" customHeight="1" thickBot="1">
      <c r="A106" s="4" t="s">
        <v>235</v>
      </c>
      <c r="B106" s="8">
        <f>SUMIF(収支簿_助成事業者用!$E$7:$E$3097,$A106,収支簿_助成事業者用!$H$7:$H$3097)</f>
        <v>0</v>
      </c>
      <c r="C106" s="8">
        <f>SUMIF(収支簿_助成事業者用!$E$7:$E$3097,$A107,収支簿_助成事業者用!$I$7:$I$3097)</f>
        <v>0</v>
      </c>
      <c r="D106" s="8">
        <f>SUMIF(収支簿_助成事業者用!$E$7:$E$3097,$A107,収支簿_助成事業者用!$J$7:$J$3097)</f>
        <v>0</v>
      </c>
      <c r="E106" s="8">
        <f>SUMIF(収支簿_助成事業者用!$E$7:$E$3097,$A106,収支簿_助成事業者用!$K$7:$K$3097)</f>
        <v>0</v>
      </c>
      <c r="F106" s="8">
        <f>SUMIF(収支簿_助成事業者用!$E$7:$E$3097,$A106,収支簿_助成事業者用!$L$7:$L$3097)</f>
        <v>0</v>
      </c>
      <c r="G106" s="8">
        <f>SUMIF(収支簿_助成事業者用!$E$7:$E$3097,$A106,収支簿_助成事業者用!$M$7:$M$3097)</f>
        <v>0</v>
      </c>
    </row>
    <row r="107" spans="1:8" ht="13.5" customHeight="1" thickTop="1" thickBot="1">
      <c r="A107" s="4" t="s">
        <v>102</v>
      </c>
      <c r="B107" s="8">
        <f>SUMIF(収支簿_助成事業者用!$E$7:$E$3097,$A107,収支簿_助成事業者用!$H$7:$H$3097)</f>
        <v>0</v>
      </c>
      <c r="C107" s="10">
        <f t="shared" ref="B107:G108" si="2">SUBTOTAL(109,C85:C106)</f>
        <v>0</v>
      </c>
      <c r="D107" s="10">
        <f t="shared" si="2"/>
        <v>0</v>
      </c>
      <c r="E107" s="8">
        <f>SUMIF(収支簿_助成事業者用!$E$7:$E$3097,$A107,収支簿_助成事業者用!$K$7:$K$3097)</f>
        <v>0</v>
      </c>
      <c r="F107" s="8">
        <f>SUMIF(収支簿_助成事業者用!$E$7:$E$3097,$A107,収支簿_助成事業者用!$L$7:$L$3097)</f>
        <v>0</v>
      </c>
      <c r="G107" s="8">
        <f>SUMIF(収支簿_助成事業者用!$E$7:$E$3097,$A107,収支簿_助成事業者用!$M$7:$M$3097)</f>
        <v>0</v>
      </c>
      <c r="H107" s="5" t="s">
        <v>249</v>
      </c>
    </row>
    <row r="108" spans="1:8" ht="13.5" customHeight="1" thickTop="1">
      <c r="A108" s="9" t="s">
        <v>198</v>
      </c>
      <c r="B108" s="10">
        <f t="shared" si="2"/>
        <v>0</v>
      </c>
      <c r="E108" s="10">
        <f t="shared" si="2"/>
        <v>0</v>
      </c>
      <c r="F108" s="10">
        <f t="shared" si="2"/>
        <v>0</v>
      </c>
      <c r="G108" s="10">
        <f t="shared" si="2"/>
        <v>0</v>
      </c>
      <c r="H108" s="11">
        <f>C107-B108</f>
        <v>0</v>
      </c>
    </row>
  </sheetData>
  <sheetProtection algorithmName="SHA-512" hashValue="9OXGAElOGBS8YBiKtvgkV1yNF7WbzzsdoDYjHFeJ2hKKDm4CwtZWCepSqY3XZobTO74IfSaus8egaYRyGozrLw==" saltValue="mE34n/9mPHJuYZ9J0/f6mQ==" spinCount="100000" sheet="1" selectLockedCells="1" selectUnlockedCells="1"/>
  <dataConsolidate/>
  <phoneticPr fontId="1"/>
  <conditionalFormatting sqref="H108">
    <cfRule type="expression" dxfId="0" priority="1" stopIfTrue="1">
      <formula>$H$108&lt;0</formula>
    </cfRule>
  </conditionalFormatting>
  <pageMargins left="0.70866141732283472" right="0.70866141732283472" top="0.74803149606299213" bottom="0.74803149606299213" header="0.31496062992125984" footer="0.31496062992125984"/>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44</vt:i4>
      </vt:variant>
    </vt:vector>
  </HeadingPairs>
  <TitlesOfParts>
    <vt:vector size="51" baseType="lpstr">
      <vt:lpstr>収支計算書記載例</vt:lpstr>
      <vt:lpstr>収支簿記載例</vt:lpstr>
      <vt:lpstr>収支計算書_助成事業者用</vt:lpstr>
      <vt:lpstr>収支簿_助成事業者用</vt:lpstr>
      <vt:lpstr>収支計算書_委任先用</vt:lpstr>
      <vt:lpstr>収支簿_委任先用</vt:lpstr>
      <vt:lpstr>【削除禁止】収支簿データ</vt:lpstr>
      <vt:lpstr>【削除禁止】収支簿データ!Print_Area</vt:lpstr>
      <vt:lpstr>収支計算書_委任先用!Print_Area</vt:lpstr>
      <vt:lpstr>収支計算書_助成事業者用!Print_Area</vt:lpstr>
      <vt:lpstr>収支計算書記載例!Print_Area</vt:lpstr>
      <vt:lpstr>収支簿_委任先用!Print_Area</vt:lpstr>
      <vt:lpstr>収支簿_助成事業者用!Print_Area</vt:lpstr>
      <vt:lpstr>収支簿記載例!Print_Area</vt:lpstr>
      <vt:lpstr>収支簿_委任先用!Print_Titles</vt:lpstr>
      <vt:lpstr>収支簿_助成事業者用!Print_Titles</vt:lpstr>
      <vt:lpstr>収支簿記載例!Print_Titles</vt:lpstr>
      <vt:lpstr>くじ助成金収入</vt:lpstr>
      <vt:lpstr>スポーツ団体スポーツ活動助成</vt:lpstr>
      <vt:lpstr>スポーツ用具費</vt:lpstr>
      <vt:lpstr>その他</vt:lpstr>
      <vt:lpstr>その他収入</vt:lpstr>
      <vt:lpstr>委託費</vt:lpstr>
      <vt:lpstr>印刷製本費</vt:lpstr>
      <vt:lpstr>会議費</vt:lpstr>
      <vt:lpstr>協賛金収入</vt:lpstr>
      <vt:lpstr>経理区分</vt:lpstr>
      <vt:lpstr>国際競技大会開催助成</vt:lpstr>
      <vt:lpstr>雑役務費</vt:lpstr>
      <vt:lpstr>参加料収入</vt:lpstr>
      <vt:lpstr>借料及び損料</vt:lpstr>
      <vt:lpstr>種別</vt:lpstr>
      <vt:lpstr>諸謝金</vt:lpstr>
      <vt:lpstr>助成区分</vt:lpstr>
      <vt:lpstr>助成事業細目名</vt:lpstr>
      <vt:lpstr>助成事業名</vt:lpstr>
      <vt:lpstr>将来性を有する競技者の発掘及び育成活動助成</vt:lpstr>
      <vt:lpstr>消耗品費</vt:lpstr>
      <vt:lpstr>総合型地域スポーツクラブ活動助成</vt:lpstr>
      <vt:lpstr>滞在費</vt:lpstr>
      <vt:lpstr>地域スポーツ施設整備助成</vt:lpstr>
      <vt:lpstr>地方公共団体スポーツ活動助成</vt:lpstr>
      <vt:lpstr>賃金</vt:lpstr>
      <vt:lpstr>通信運搬費</vt:lpstr>
      <vt:lpstr>渡航費</vt:lpstr>
      <vt:lpstr>内訳</vt:lpstr>
      <vt:lpstr>入場料収入</vt:lpstr>
      <vt:lpstr>備品費</vt:lpstr>
      <vt:lpstr>補助金・委託金等収入</vt:lpstr>
      <vt:lpstr>補助金･交付金</vt:lpstr>
      <vt:lpstr>旅費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2018-07-09T04:39:14Z</dcterms:created>
  <dcterms:modified xsi:type="dcterms:W3CDTF">2024-03-22T10:24:09Z</dcterms:modified>
</cp:coreProperties>
</file>