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DAB54E68-4AE3-47FD-A992-840223D472DB}" xr6:coauthVersionLast="47" xr6:coauthVersionMax="47" xr10:uidLastSave="{00000000-0000-0000-0000-000000000000}"/>
  <workbookProtection workbookAlgorithmName="SHA-512" workbookHashValue="A+2Pnnfvy7yL/Rh5kurem2OAG5DZqBub692U2J7RDmBibR68dUIrEILp+BHB3WpyVniQ5jLO2Kgycd7nSlD0bw==" workbookSaltValue="bI/K36z7nrzPhaY0lWOoBA==" workbookSpinCount="100000" lockStructure="1"/>
  <bookViews>
    <workbookView xWindow="28680" yWindow="-120" windowWidth="29040" windowHeight="15720" tabRatio="647" xr2:uid="{00000000-000D-0000-FFFF-FFFF00000000}"/>
  </bookViews>
  <sheets>
    <sheet name="収支計算書記載例" sheetId="8" r:id="rId1"/>
    <sheet name="収支簿記載例" sheetId="7" r:id="rId2"/>
    <sheet name="収支計算書" sheetId="10" r:id="rId3"/>
    <sheet name="収支簿" sheetId="1" r:id="rId4"/>
    <sheet name="【削除禁止】収支簿データ" sheetId="3" r:id="rId5"/>
  </sheets>
  <definedNames>
    <definedName name="_xlnm._FilterDatabase" localSheetId="3" hidden="1">収支簿!$C$6:$AJ$22</definedName>
    <definedName name="_xlnm._FilterDatabase" localSheetId="1" hidden="1">収支簿記載例!$C$6:$AJ$23</definedName>
    <definedName name="_xlnm.Print_Area" localSheetId="4">【削除禁止】収支簿データ!$A$1:$K$24</definedName>
    <definedName name="_xlnm.Print_Area" localSheetId="2">収支計算書!$A$1:$J$23</definedName>
    <definedName name="_xlnm.Print_Area" localSheetId="0">収支計算書記載例!$A$1:$J$29</definedName>
    <definedName name="_xlnm.Print_Area" localSheetId="3">収支簿!$A$1:$AN$22</definedName>
    <definedName name="_xlnm.Print_Area" localSheetId="1">収支簿記載例!$A$1:$AN$23</definedName>
    <definedName name="_xlnm.Print_Titles" localSheetId="3">収支簿!$4:$5</definedName>
    <definedName name="_xlnm.Print_Titles" localSheetId="1">収支簿記載例!$4:$5</definedName>
    <definedName name="くじ助成金収入">【削除禁止】収支簿データ!$B$19:$C$19</definedName>
    <definedName name="その他収入">【削除禁止】収支簿データ!$B$20:$D$20</definedName>
    <definedName name="経理区分">【削除禁止】収支簿データ!$A$19:$A$24</definedName>
    <definedName name="工事費">【削除禁止】収支簿データ!$B$22:$F$22</definedName>
    <definedName name="種別" localSheetId="3">【削除禁止】収支簿データ!$H$2:$H$5</definedName>
    <definedName name="助成区分">【削除禁止】収支簿データ!$A$2:$A$4</definedName>
    <definedName name="助成事業細目名">【削除禁止】収支簿データ!$C$2:$C$16</definedName>
    <definedName name="助成事業名">【削除禁止】収支簿データ!$B$2:$B$16</definedName>
    <definedName name="設計監理費">【削除禁止】収支簿データ!$B$23:$E$23</definedName>
    <definedName name="大規模スポーツ施設整備助成">【削除禁止】収支簿データ!$C$2</definedName>
    <definedName name="地域スポーツ施設整備助成">【削除禁止】収支簿データ!$C$3:$C$9</definedName>
    <definedName name="東京オリンピック・パラリンピック競技大会開催助成">【削除禁止】収支簿データ!$C$10:$C$12</definedName>
    <definedName name="内訳">【削除禁止】収支簿データ!$G$2:$G$14</definedName>
    <definedName name="附帯設備費">【削除禁止】収支簿データ!$B$24:$C$24</definedName>
    <definedName name="補助金･交付金">【削除禁止】収支簿データ!$B$21:$D$21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1" i="1" l="1"/>
  <c r="AD20" i="1"/>
  <c r="AD19" i="1"/>
  <c r="AD18" i="1"/>
  <c r="AD17" i="1"/>
  <c r="AD16" i="1"/>
  <c r="AD15" i="1"/>
  <c r="AD14" i="1"/>
  <c r="AD13" i="1"/>
  <c r="AD12" i="1"/>
  <c r="AD11" i="1"/>
  <c r="AD10" i="1"/>
  <c r="AD9" i="1"/>
  <c r="AD8" i="1"/>
  <c r="AD7" i="1"/>
  <c r="AD22" i="7"/>
  <c r="AD21" i="7"/>
  <c r="AD20" i="7"/>
  <c r="AD19" i="7"/>
  <c r="AD18" i="7"/>
  <c r="AD17" i="7"/>
  <c r="AD16" i="7"/>
  <c r="AD15" i="7"/>
  <c r="AD14" i="7"/>
  <c r="AD13" i="7"/>
  <c r="AD12" i="7"/>
  <c r="AD11" i="7"/>
  <c r="AD10" i="7"/>
  <c r="AD9" i="7"/>
  <c r="AD8" i="7"/>
  <c r="AD7" i="7"/>
  <c r="AA22" i="1" l="1"/>
  <c r="AG9" i="1"/>
  <c r="D9" i="3" l="1"/>
  <c r="D8" i="3"/>
  <c r="D7" i="3"/>
  <c r="D6" i="3"/>
  <c r="D5" i="3"/>
  <c r="D4" i="3"/>
  <c r="D3" i="3"/>
  <c r="D2" i="3"/>
  <c r="AJ18" i="1"/>
  <c r="AG18" i="1"/>
  <c r="AJ8" i="1"/>
  <c r="AJ9" i="1"/>
  <c r="AJ10" i="1"/>
  <c r="AJ11" i="1"/>
  <c r="AJ12" i="1"/>
  <c r="AJ13" i="1"/>
  <c r="G27" i="3" s="1"/>
  <c r="AJ14" i="1"/>
  <c r="AJ15" i="1"/>
  <c r="AJ16" i="1"/>
  <c r="AJ17" i="1"/>
  <c r="AJ19" i="1"/>
  <c r="AJ20" i="1"/>
  <c r="AJ21" i="1"/>
  <c r="AG8" i="1"/>
  <c r="AG10" i="1"/>
  <c r="AG11" i="1"/>
  <c r="AG12" i="1"/>
  <c r="F30" i="3" s="1"/>
  <c r="AG13" i="1"/>
  <c r="AG14" i="1"/>
  <c r="AG15" i="1"/>
  <c r="AG16" i="1"/>
  <c r="AG17" i="1"/>
  <c r="AG19" i="1"/>
  <c r="AG20" i="1"/>
  <c r="AG21" i="1"/>
  <c r="F27" i="3" s="1"/>
  <c r="AJ17" i="7"/>
  <c r="AG17" i="7"/>
  <c r="AJ8" i="7"/>
  <c r="AJ9" i="7"/>
  <c r="AJ10" i="7"/>
  <c r="H19" i="8" s="1"/>
  <c r="AJ11" i="7"/>
  <c r="AJ12" i="7"/>
  <c r="AJ13" i="7"/>
  <c r="AJ14" i="7"/>
  <c r="AJ15" i="7"/>
  <c r="AJ16" i="7"/>
  <c r="AJ18" i="7"/>
  <c r="AJ19" i="7"/>
  <c r="AJ20" i="7"/>
  <c r="AJ21" i="7"/>
  <c r="AJ22" i="7"/>
  <c r="AG8" i="7"/>
  <c r="AG9" i="7"/>
  <c r="AG10" i="7"/>
  <c r="AG11" i="7"/>
  <c r="AG12" i="7"/>
  <c r="AG13" i="7"/>
  <c r="AG14" i="7"/>
  <c r="AG15" i="7"/>
  <c r="AG16" i="7"/>
  <c r="AG18" i="7"/>
  <c r="AG19" i="7"/>
  <c r="AG20" i="7"/>
  <c r="AG21" i="7"/>
  <c r="AG22" i="7"/>
  <c r="H11" i="10"/>
  <c r="H11" i="8"/>
  <c r="B21" i="10"/>
  <c r="E21" i="10" s="1"/>
  <c r="G20" i="10"/>
  <c r="F20" i="10"/>
  <c r="E20" i="10"/>
  <c r="D20" i="10" s="1"/>
  <c r="G19" i="10"/>
  <c r="F19" i="10"/>
  <c r="E19" i="10"/>
  <c r="D19" i="10" s="1"/>
  <c r="E12" i="10"/>
  <c r="D12" i="10" s="1"/>
  <c r="E11" i="10"/>
  <c r="D11" i="10" s="1"/>
  <c r="E10" i="10"/>
  <c r="C5" i="10"/>
  <c r="C4" i="10"/>
  <c r="C3" i="10"/>
  <c r="C22" i="10"/>
  <c r="C14" i="10"/>
  <c r="C5" i="8"/>
  <c r="B21" i="8"/>
  <c r="E21" i="8" s="1"/>
  <c r="D21" i="8" s="1"/>
  <c r="F21" i="8"/>
  <c r="E20" i="8"/>
  <c r="D20" i="8" s="1"/>
  <c r="E19" i="8"/>
  <c r="D19" i="8" s="1"/>
  <c r="G20" i="8"/>
  <c r="F20" i="8"/>
  <c r="G19" i="8"/>
  <c r="F19" i="8"/>
  <c r="E12" i="8"/>
  <c r="D12" i="8" s="1"/>
  <c r="E11" i="8"/>
  <c r="D11" i="8" s="1"/>
  <c r="E10" i="8"/>
  <c r="D10" i="8" s="1"/>
  <c r="H12" i="8"/>
  <c r="C4" i="8"/>
  <c r="C3" i="8"/>
  <c r="C22" i="8"/>
  <c r="C14" i="8"/>
  <c r="AD23" i="7"/>
  <c r="AA23" i="7"/>
  <c r="X23" i="7"/>
  <c r="U23" i="7"/>
  <c r="AM7" i="7"/>
  <c r="AM8" i="7" s="1"/>
  <c r="AM9" i="7" s="1"/>
  <c r="AM10" i="7" s="1"/>
  <c r="AM11" i="7" s="1"/>
  <c r="AM12" i="7" s="1"/>
  <c r="AM13" i="7" s="1"/>
  <c r="AM14" i="7" s="1"/>
  <c r="AM15" i="7" s="1"/>
  <c r="AM16" i="7" s="1"/>
  <c r="AM17" i="7" s="1"/>
  <c r="AM18" i="7" s="1"/>
  <c r="AM19" i="7" s="1"/>
  <c r="AM20" i="7" s="1"/>
  <c r="AM21" i="7" s="1"/>
  <c r="AM22" i="7" s="1"/>
  <c r="AJ7" i="7"/>
  <c r="H20" i="8"/>
  <c r="AG7" i="7"/>
  <c r="AD22" i="1"/>
  <c r="X22" i="1"/>
  <c r="U22" i="1"/>
  <c r="C27" i="3"/>
  <c r="C28" i="3"/>
  <c r="C29" i="3"/>
  <c r="C30" i="3"/>
  <c r="C31" i="3"/>
  <c r="C32" i="3"/>
  <c r="D27" i="3"/>
  <c r="D28" i="3"/>
  <c r="D29" i="3"/>
  <c r="D30" i="3"/>
  <c r="D31" i="3"/>
  <c r="D32" i="3"/>
  <c r="E27" i="3"/>
  <c r="E28" i="3"/>
  <c r="E29" i="3"/>
  <c r="E30" i="3"/>
  <c r="E31" i="3"/>
  <c r="E32" i="3"/>
  <c r="AG7" i="1"/>
  <c r="F28" i="3" s="1"/>
  <c r="F29" i="3"/>
  <c r="F31" i="3"/>
  <c r="F32" i="3"/>
  <c r="AJ7" i="1"/>
  <c r="G29" i="3"/>
  <c r="G32" i="3"/>
  <c r="B27" i="3"/>
  <c r="B28" i="3"/>
  <c r="B29" i="3"/>
  <c r="B30" i="3"/>
  <c r="B31" i="3"/>
  <c r="B32" i="3"/>
  <c r="AM7" i="1"/>
  <c r="AM8" i="1" s="1"/>
  <c r="G30" i="3"/>
  <c r="AJ23" i="7" l="1"/>
  <c r="G21" i="8"/>
  <c r="G22" i="8" s="1"/>
  <c r="K10" i="8" s="1"/>
  <c r="F22" i="8"/>
  <c r="AM9" i="1"/>
  <c r="AM10" i="1" s="1"/>
  <c r="AM11" i="1" s="1"/>
  <c r="AM12" i="1" s="1"/>
  <c r="AM13" i="1" s="1"/>
  <c r="AM14" i="1" s="1"/>
  <c r="AM15" i="1" s="1"/>
  <c r="AM16" i="1" s="1"/>
  <c r="AM17" i="1" s="1"/>
  <c r="AM18" i="1" s="1"/>
  <c r="AM19" i="1" s="1"/>
  <c r="AM20" i="1" s="1"/>
  <c r="AM21" i="1" s="1"/>
  <c r="H21" i="8"/>
  <c r="H22" i="8" s="1"/>
  <c r="C24" i="8"/>
  <c r="AG23" i="7"/>
  <c r="C25" i="10"/>
  <c r="H20" i="10"/>
  <c r="H19" i="10"/>
  <c r="AJ22" i="1"/>
  <c r="G31" i="3"/>
  <c r="E33" i="3"/>
  <c r="G28" i="3"/>
  <c r="AG22" i="1"/>
  <c r="B33" i="3"/>
  <c r="F33" i="3"/>
  <c r="D33" i="3"/>
  <c r="C33" i="3"/>
  <c r="D21" i="10"/>
  <c r="D22" i="10" s="1"/>
  <c r="E22" i="10"/>
  <c r="E13" i="10" s="1"/>
  <c r="D13" i="10" s="1"/>
  <c r="H21" i="10"/>
  <c r="G21" i="10"/>
  <c r="G22" i="10" s="1"/>
  <c r="K10" i="10" s="1"/>
  <c r="F21" i="10"/>
  <c r="F22" i="10" s="1"/>
  <c r="D22" i="8"/>
  <c r="D10" i="10"/>
  <c r="E22" i="8"/>
  <c r="E13" i="8" s="1"/>
  <c r="H12" i="10"/>
  <c r="H22" i="10" l="1"/>
  <c r="G33" i="3"/>
  <c r="H33" i="3"/>
  <c r="D14" i="10"/>
  <c r="D25" i="10" s="1"/>
  <c r="E14" i="10"/>
  <c r="E25" i="10" s="1"/>
  <c r="E14" i="8"/>
  <c r="E24" i="8" s="1"/>
  <c r="D13" i="8"/>
  <c r="D14" i="8" s="1"/>
  <c r="D2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000-000002000000}">
      <text>
        <r>
          <rPr>
            <b/>
            <sz val="9"/>
            <color indexed="8"/>
            <rFont val="ＭＳ Ｐゴシック"/>
            <family val="3"/>
            <charset val="128"/>
          </rPr>
          <t>・既定予算額欄には、交付決定（変更交付決定）時の収支予算書に記載されている収入予算額を入力してください。</t>
        </r>
      </text>
    </comment>
    <comment ref="E10" authorId="0" shapeId="0" xr:uid="{00000000-0006-0000-0000-000003000000}">
      <text>
        <r>
          <rPr>
            <b/>
            <sz val="9"/>
            <color indexed="8"/>
            <rFont val="ＭＳ Ｐゴシック"/>
            <family val="3"/>
            <charset val="128"/>
          </rPr>
          <t>・くじ助成金収入額の計欄が、「助成対象経費 うち限度額」の合計額×助成割合、を超える場合は、紫色に変わります。
→紫色に変わらないよう、収支簿シート上で、くじ助成金収入の額【くじ助成金（精算払）】を削減してください。
・くじ助成金収入額の計欄が、既定予算額を超える場合は、水色に変わります。
→水色に変わらないよう、収支簿シート上で、くじ助成金収入の額を削減してください。</t>
        </r>
      </text>
    </comment>
    <comment ref="H12" authorId="0" shapeId="0" xr:uid="{00000000-0006-0000-0000-000005000000}">
      <text>
        <r>
          <rPr>
            <b/>
            <sz val="9"/>
            <color indexed="8"/>
            <rFont val="ＭＳ Ｐゴシック"/>
            <family val="3"/>
            <charset val="128"/>
          </rPr>
          <t>・精算払額が
  マイナス（△）と
  なり、他事業で
  精算払額がある
  場合は相殺と
  なります。
  相殺後の金額も
  マイナスになる
  場合は返還が
  発生します。</t>
        </r>
      </text>
    </comment>
    <comment ref="E13" authorId="0" shapeId="0" xr:uid="{00000000-0006-0000-0000-000006000000}">
      <text>
        <r>
          <rPr>
            <b/>
            <sz val="9"/>
            <color indexed="8"/>
            <rFont val="ＭＳ Ｐゴシック"/>
            <family val="3"/>
            <charset val="128"/>
          </rPr>
          <t>・（収入）計欄の合計額が、（支出）計欄の合計額を上回った場合、
  自己負担金の計欄がマイナスの値になり、赤色に変わります。
→赤色に変わらないよう、収入総額と支出総額の差額（1,000円未満切上げ）を、
  収支簿シート上のくじ助成金収入の額から削減してください。
 （※数式が入力されているため、（収入）計欄には直接入力しないようにしてください。）</t>
        </r>
      </text>
    </comment>
    <comment ref="C17" authorId="0" shapeId="0" xr:uid="{00000000-0006-0000-0000-000007000000}">
      <text>
        <r>
          <rPr>
            <b/>
            <sz val="9"/>
            <color indexed="8"/>
            <rFont val="ＭＳ Ｐゴシック"/>
            <family val="3"/>
            <charset val="128"/>
          </rPr>
          <t>・既定予算額欄には、交付決定（変更交付決定）時の収支予算書に記載されている支出予算額を入力してください。</t>
        </r>
      </text>
    </comment>
    <comment ref="B21" authorId="0" shapeId="0" xr:uid="{00000000-0006-0000-0000-000008000000}">
      <text>
        <r>
          <rPr>
            <b/>
            <sz val="9"/>
            <color indexed="81"/>
            <rFont val="ＭＳ Ｐゴシック"/>
            <family val="3"/>
            <charset val="128"/>
          </rPr>
          <t>・国民</t>
        </r>
        <r>
          <rPr>
            <b/>
            <sz val="9"/>
            <color indexed="81"/>
            <rFont val="ＭＳ Ｐゴシック"/>
            <family val="3"/>
            <charset val="128"/>
          </rPr>
          <t>スポーツ大会冬季大会競技会場整備
・競技会場新設、競技会場改修・改造
のみ附帯設備費の計上が可能。</t>
        </r>
      </text>
    </comment>
    <comment ref="F22" authorId="0" shapeId="0" xr:uid="{00000000-0006-0000-0000-000009000000}">
      <text>
        <r>
          <rPr>
            <b/>
            <sz val="9"/>
            <color indexed="81"/>
            <rFont val="ＭＳ Ｐゴシック"/>
            <family val="3"/>
            <charset val="128"/>
          </rPr>
          <t>「スポーツ競技施設等の整備」「学校開放事業によるスポーツ活動に供する施設等の整備」で10,000千円を下回った場合 及び 「スポーツ競技施設の大規模改修等」で30,000千円を下回った場合はセルが赤色に変わります。
→赤色に変わった場合は助成対象事業の要件を満たさないことになりますので、事前にJSCまでご連絡ください（バリアフリー化事業を除く）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100-000001000000}">
      <text>
        <r>
          <rPr>
            <b/>
            <sz val="9"/>
            <color indexed="81"/>
            <rFont val="ＭＳ Ｐゴシック"/>
            <family val="3"/>
            <charset val="128"/>
          </rPr>
          <t>団体名の途中でスペースを入力しないこと。
（正）○○県○○市
（誤）○○県＿○○市</t>
        </r>
      </text>
    </comment>
    <comment ref="AG2" authorId="0" shapeId="0" xr:uid="{00000000-0006-0000-0100-000002000000}">
      <text>
        <r>
          <rPr>
            <b/>
            <sz val="9"/>
            <color indexed="81"/>
            <rFont val="ＭＳ Ｐゴシック"/>
            <family val="3"/>
            <charset val="128"/>
          </rPr>
          <t>事業名には、交付決定通知書に記載されている事業名を記入すること。</t>
        </r>
      </text>
    </comment>
  </commentList>
</comments>
</file>

<file path=xl/sharedStrings.xml><?xml version="1.0" encoding="utf-8"?>
<sst xmlns="http://schemas.openxmlformats.org/spreadsheetml/2006/main" count="216" uniqueCount="126">
  <si>
    <t>助成区分</t>
    <rPh sb="0" eb="2">
      <t>ジョセイ</t>
    </rPh>
    <rPh sb="2" eb="4">
      <t>クブン</t>
    </rPh>
    <phoneticPr fontId="4"/>
  </si>
  <si>
    <t>助成事業名</t>
    <rPh sb="0" eb="2">
      <t>ジョセイ</t>
    </rPh>
    <rPh sb="2" eb="4">
      <t>ジギョウ</t>
    </rPh>
    <rPh sb="4" eb="5">
      <t>メイ</t>
    </rPh>
    <phoneticPr fontId="4"/>
  </si>
  <si>
    <t>助成事業細目名</t>
    <rPh sb="0" eb="2">
      <t>ジョセイ</t>
    </rPh>
    <rPh sb="2" eb="4">
      <t>ジギョウ</t>
    </rPh>
    <rPh sb="4" eb="6">
      <t>サイモク</t>
    </rPh>
    <rPh sb="6" eb="7">
      <t>メイ</t>
    </rPh>
    <phoneticPr fontId="4"/>
  </si>
  <si>
    <t>地域スポーツ施設整備助成</t>
    <rPh sb="0" eb="2">
      <t>チイキ</t>
    </rPh>
    <rPh sb="6" eb="8">
      <t>シセツ</t>
    </rPh>
    <rPh sb="8" eb="10">
      <t>セイビ</t>
    </rPh>
    <rPh sb="10" eb="12">
      <t>ジョセイ</t>
    </rPh>
    <phoneticPr fontId="4"/>
  </si>
  <si>
    <t>入出金日付</t>
    <rPh sb="0" eb="3">
      <t>ニュウシュツキン</t>
    </rPh>
    <rPh sb="3" eb="5">
      <t>ヒヅケ</t>
    </rPh>
    <phoneticPr fontId="1"/>
  </si>
  <si>
    <t xml:space="preserve"> </t>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</si>
  <si>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</si>
  <si>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</si>
  <si>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</si>
  <si>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</si>
  <si>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</si>
  <si>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</si>
  <si>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</si>
  <si>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内訳</t>
    <rPh sb="0" eb="2">
      <t>ウチワケ</t>
    </rPh>
    <phoneticPr fontId="1"/>
  </si>
  <si>
    <t>その他収入</t>
    <rPh sb="2" eb="3">
      <t>タ</t>
    </rPh>
    <rPh sb="3" eb="5">
      <t>シュウニュウ</t>
    </rPh>
    <phoneticPr fontId="1"/>
  </si>
  <si>
    <t>助成金収入</t>
    <rPh sb="0" eb="3">
      <t>ジョセイキン</t>
    </rPh>
    <rPh sb="3" eb="5">
      <t>シュウニュウ</t>
    </rPh>
    <phoneticPr fontId="1"/>
  </si>
  <si>
    <t>差引残高</t>
    <rPh sb="0" eb="2">
      <t>サシヒキ</t>
    </rPh>
    <rPh sb="2" eb="4">
      <t>ザンダカ</t>
    </rPh>
    <phoneticPr fontId="1"/>
  </si>
  <si>
    <t>NO.</t>
    <phoneticPr fontId="1"/>
  </si>
  <si>
    <t>限度額との差</t>
    <rPh sb="0" eb="3">
      <t>ゲンドガク</t>
    </rPh>
    <rPh sb="5" eb="6">
      <t>サ</t>
    </rPh>
    <phoneticPr fontId="1"/>
  </si>
  <si>
    <t>種別</t>
    <rPh sb="0" eb="2">
      <t>シュベツ</t>
    </rPh>
    <phoneticPr fontId="1"/>
  </si>
  <si>
    <t>大規模スポーツ施設整備助成</t>
    <rPh sb="0" eb="3">
      <t>ダイキボ</t>
    </rPh>
    <phoneticPr fontId="4"/>
  </si>
  <si>
    <t>工事費</t>
    <rPh sb="0" eb="3">
      <t>コウジヒ</t>
    </rPh>
    <phoneticPr fontId="1"/>
  </si>
  <si>
    <t>設計監理費</t>
    <rPh sb="0" eb="2">
      <t>セッケイ</t>
    </rPh>
    <rPh sb="2" eb="4">
      <t>カンリ</t>
    </rPh>
    <rPh sb="4" eb="5">
      <t>ヒ</t>
    </rPh>
    <phoneticPr fontId="1"/>
  </si>
  <si>
    <t>天然芝生化新設</t>
  </si>
  <si>
    <t>人工芝生化新設</t>
  </si>
  <si>
    <t>天然芝生化改設</t>
  </si>
  <si>
    <t>人工芝生化改設</t>
  </si>
  <si>
    <t>グラウンド芝生化事業</t>
  </si>
  <si>
    <t>スポーツ施設等整備事業</t>
  </si>
  <si>
    <t>助成事業
細目名</t>
    <rPh sb="0" eb="2">
      <t>ジョセイ</t>
    </rPh>
    <rPh sb="2" eb="4">
      <t>ジギョウ</t>
    </rPh>
    <rPh sb="5" eb="7">
      <t>サイモク</t>
    </rPh>
    <rPh sb="7" eb="8">
      <t>メイ</t>
    </rPh>
    <phoneticPr fontId="1"/>
  </si>
  <si>
    <t>事業名</t>
    <rPh sb="0" eb="2">
      <t>ジギョウ</t>
    </rPh>
    <rPh sb="2" eb="3">
      <t>メイ</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</si>
  <si>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</si>
  <si>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</si>
  <si>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</si>
  <si>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</si>
  <si>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</si>
  <si>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その他助成金</t>
    <rPh sb="2" eb="3">
      <t>タ</t>
    </rPh>
    <rPh sb="3" eb="6">
      <t>ジョセイキン</t>
    </rPh>
    <phoneticPr fontId="1"/>
  </si>
  <si>
    <t>補助金･交付金</t>
    <rPh sb="0" eb="3">
      <t>ホジョキン</t>
    </rPh>
    <rPh sb="4" eb="7">
      <t>コウフキン</t>
    </rPh>
    <phoneticPr fontId="1"/>
  </si>
  <si>
    <t>附帯設備費</t>
    <rPh sb="0" eb="2">
      <t>フタイ</t>
    </rPh>
    <rPh sb="2" eb="5">
      <t>セツビヒ</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</si>
  <si>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</si>
  <si>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</si>
  <si>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</si>
  <si>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</si>
  <si>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</si>
  <si>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</si>
  <si>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</si>
  <si>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</si>
  <si>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</si>
  <si>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</si>
  <si>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くじ助成金収入</t>
    <rPh sb="2" eb="5">
      <t>ジョセイキン</t>
    </rPh>
    <rPh sb="5" eb="7">
      <t>シュウニュウ</t>
    </rPh>
    <phoneticPr fontId="1"/>
  </si>
  <si>
    <t>その他補助金</t>
    <rPh sb="2" eb="3">
      <t>ホカ</t>
    </rPh>
    <rPh sb="3" eb="6">
      <t>ホジョキン</t>
    </rPh>
    <phoneticPr fontId="1"/>
  </si>
  <si>
    <t>スポーツ競技施設等の整備</t>
  </si>
  <si>
    <t>スポーツ競技施設の大規模改修等</t>
  </si>
  <si>
    <t>助成区分</t>
    <rPh sb="0" eb="2">
      <t>ジョセイ</t>
    </rPh>
    <rPh sb="2" eb="4">
      <t>クブン</t>
    </rPh>
    <phoneticPr fontId="1"/>
  </si>
  <si>
    <t>実施設計費</t>
    <rPh sb="0" eb="2">
      <t>ジッシ</t>
    </rPh>
    <rPh sb="2" eb="4">
      <t>セッケイ</t>
    </rPh>
    <rPh sb="4" eb="5">
      <t>ヒ</t>
    </rPh>
    <phoneticPr fontId="1"/>
  </si>
  <si>
    <t>工事監理費</t>
    <rPh sb="0" eb="2">
      <t>コウジ</t>
    </rPh>
    <rPh sb="2" eb="4">
      <t>カンリ</t>
    </rPh>
    <rPh sb="4" eb="5">
      <t>ヒ</t>
    </rPh>
    <phoneticPr fontId="1"/>
  </si>
  <si>
    <t>補助金</t>
    <rPh sb="0" eb="3">
      <t>ホジョキン</t>
    </rPh>
    <phoneticPr fontId="1"/>
  </si>
  <si>
    <t>交付金</t>
    <rPh sb="0" eb="3">
      <t>コウフキン</t>
    </rPh>
    <phoneticPr fontId="1"/>
  </si>
  <si>
    <t>その他</t>
    <rPh sb="2" eb="3">
      <t>ホカ</t>
    </rPh>
    <phoneticPr fontId="1"/>
  </si>
  <si>
    <t>実施設計・工事監理費</t>
    <rPh sb="0" eb="2">
      <t>ジッシ</t>
    </rPh>
    <rPh sb="2" eb="4">
      <t>セッケイ</t>
    </rPh>
    <rPh sb="5" eb="7">
      <t>コウジ</t>
    </rPh>
    <rPh sb="7" eb="9">
      <t>カンリ</t>
    </rPh>
    <rPh sb="9" eb="10">
      <t>ヒ</t>
    </rPh>
    <phoneticPr fontId="1"/>
  </si>
  <si>
    <t>看板代</t>
    <rPh sb="0" eb="2">
      <t>カンバン</t>
    </rPh>
    <rPh sb="2" eb="3">
      <t>ダイ</t>
    </rPh>
    <phoneticPr fontId="1"/>
  </si>
  <si>
    <t>本工事費</t>
    <rPh sb="0" eb="1">
      <t>ホン</t>
    </rPh>
    <rPh sb="1" eb="4">
      <t>コウジヒ</t>
    </rPh>
    <phoneticPr fontId="1"/>
  </si>
  <si>
    <t>附帯工事費</t>
    <rPh sb="0" eb="2">
      <t>フタイ</t>
    </rPh>
    <rPh sb="2" eb="5">
      <t>コウジヒ</t>
    </rPh>
    <phoneticPr fontId="1"/>
  </si>
  <si>
    <t>その他</t>
    <rPh sb="2" eb="3">
      <t>ホカ</t>
    </rPh>
    <phoneticPr fontId="1"/>
  </si>
  <si>
    <t>自治体補助金等</t>
    <rPh sb="0" eb="3">
      <t>ジチタイ</t>
    </rPh>
    <rPh sb="3" eb="6">
      <t>ホジョキン</t>
    </rPh>
    <rPh sb="6" eb="7">
      <t>トウ</t>
    </rPh>
    <phoneticPr fontId="1"/>
  </si>
  <si>
    <t>内訳11</t>
    <rPh sb="0" eb="2">
      <t>ウチワケ</t>
    </rPh>
    <phoneticPr fontId="1"/>
  </si>
  <si>
    <t>内訳12</t>
    <rPh sb="0" eb="2">
      <t>ウチワケ</t>
    </rPh>
    <phoneticPr fontId="1"/>
  </si>
  <si>
    <t>くじ助成金(概算払)</t>
    <rPh sb="2" eb="5">
      <t>ジョセイキン</t>
    </rPh>
    <rPh sb="6" eb="8">
      <t>ガイサン</t>
    </rPh>
    <rPh sb="8" eb="9">
      <t>ハラ</t>
    </rPh>
    <phoneticPr fontId="1"/>
  </si>
  <si>
    <t>くじ助成金(精算払)</t>
    <rPh sb="2" eb="5">
      <t>ジョセイキン</t>
    </rPh>
    <rPh sb="6" eb="8">
      <t>セイサン</t>
    </rPh>
    <rPh sb="8" eb="9">
      <t>ハラ</t>
    </rPh>
    <phoneticPr fontId="1"/>
  </si>
  <si>
    <t>天然芝の原材料費</t>
    <rPh sb="0" eb="2">
      <t>テンネン</t>
    </rPh>
    <rPh sb="4" eb="7">
      <t>ゲンザイリョウ</t>
    </rPh>
    <rPh sb="7" eb="8">
      <t>ヒ</t>
    </rPh>
    <phoneticPr fontId="1"/>
  </si>
  <si>
    <t>附帯設備費</t>
    <rPh sb="0" eb="2">
      <t>フタイ</t>
    </rPh>
    <rPh sb="2" eb="4">
      <t>セツビ</t>
    </rPh>
    <rPh sb="4" eb="5">
      <t>ヒ</t>
    </rPh>
    <phoneticPr fontId="1"/>
  </si>
  <si>
    <t>内容</t>
    <rPh sb="0" eb="2">
      <t>ナイヨウ</t>
    </rPh>
    <phoneticPr fontId="1"/>
  </si>
  <si>
    <t>収支科目</t>
    <rPh sb="0" eb="2">
      <t>シュウシ</t>
    </rPh>
    <rPh sb="2" eb="4">
      <t>カモク</t>
    </rPh>
    <phoneticPr fontId="1"/>
  </si>
  <si>
    <t>団体名</t>
    <rPh sb="0" eb="2">
      <t>ダンタイ</t>
    </rPh>
    <rPh sb="2" eb="3">
      <t>メイ</t>
    </rPh>
    <phoneticPr fontId="1"/>
  </si>
  <si>
    <t>経理区分</t>
    <rPh sb="0" eb="2">
      <t>ケイリ</t>
    </rPh>
    <rPh sb="2" eb="4">
      <t>クブン</t>
    </rPh>
    <phoneticPr fontId="1"/>
  </si>
  <si>
    <t>収入額</t>
    <rPh sb="0" eb="2">
      <t>シュウニュウ</t>
    </rPh>
    <rPh sb="2" eb="3">
      <t>ガク</t>
    </rPh>
    <phoneticPr fontId="1"/>
  </si>
  <si>
    <t>支出額</t>
    <rPh sb="0" eb="3">
      <t>シシュツガク</t>
    </rPh>
    <phoneticPr fontId="1"/>
  </si>
  <si>
    <t>対象経費</t>
    <rPh sb="0" eb="2">
      <t>タイショウ</t>
    </rPh>
    <rPh sb="2" eb="4">
      <t>ケイヒ</t>
    </rPh>
    <phoneticPr fontId="1"/>
  </si>
  <si>
    <t>うち限度額</t>
    <rPh sb="2" eb="4">
      <t>ゲンド</t>
    </rPh>
    <rPh sb="4" eb="5">
      <t>ガク</t>
    </rPh>
    <phoneticPr fontId="1"/>
  </si>
  <si>
    <t>限度額との差</t>
    <rPh sb="0" eb="2">
      <t>ゲンド</t>
    </rPh>
    <rPh sb="2" eb="3">
      <t>ガク</t>
    </rPh>
    <rPh sb="5" eb="6">
      <t>サ</t>
    </rPh>
    <phoneticPr fontId="1"/>
  </si>
  <si>
    <t>対象外経費</t>
    <rPh sb="0" eb="3">
      <t>タイショウガイ</t>
    </rPh>
    <rPh sb="3" eb="5">
      <t>ケイヒ</t>
    </rPh>
    <phoneticPr fontId="1"/>
  </si>
  <si>
    <t>合計</t>
    <rPh sb="0" eb="2">
      <t>ゴウケイ</t>
    </rPh>
    <phoneticPr fontId="1"/>
  </si>
  <si>
    <t>自己負担金</t>
    <rPh sb="0" eb="2">
      <t>ジコ</t>
    </rPh>
    <rPh sb="2" eb="5">
      <t>フタンキン</t>
    </rPh>
    <phoneticPr fontId="1"/>
  </si>
  <si>
    <t>既定予算額</t>
    <rPh sb="0" eb="2">
      <t>キテイ</t>
    </rPh>
    <rPh sb="2" eb="5">
      <t>ヨサンガク</t>
    </rPh>
    <phoneticPr fontId="4"/>
  </si>
  <si>
    <t>団体名</t>
    <rPh sb="0" eb="2">
      <t>ダンタイ</t>
    </rPh>
    <rPh sb="2" eb="3">
      <t>メイ</t>
    </rPh>
    <phoneticPr fontId="4"/>
  </si>
  <si>
    <t>事業細目名</t>
    <rPh sb="0" eb="2">
      <t>ジギョウ</t>
    </rPh>
    <rPh sb="2" eb="4">
      <t>サイモク</t>
    </rPh>
    <rPh sb="4" eb="5">
      <t>メイ</t>
    </rPh>
    <phoneticPr fontId="4"/>
  </si>
  <si>
    <t>（単位：円）</t>
    <rPh sb="1" eb="3">
      <t>タンイ</t>
    </rPh>
    <rPh sb="4" eb="5">
      <t>エン</t>
    </rPh>
    <phoneticPr fontId="4"/>
  </si>
  <si>
    <t>科　　　目</t>
    <rPh sb="0" eb="1">
      <t>カ</t>
    </rPh>
    <rPh sb="4" eb="5">
      <t>メ</t>
    </rPh>
    <phoneticPr fontId="4"/>
  </si>
  <si>
    <t>計</t>
    <rPh sb="0" eb="1">
      <t>ケイ</t>
    </rPh>
    <phoneticPr fontId="4"/>
  </si>
  <si>
    <t>自己負担金</t>
    <rPh sb="0" eb="2">
      <t>ジコ</t>
    </rPh>
    <rPh sb="2" eb="5">
      <t>フタンキン</t>
    </rPh>
    <phoneticPr fontId="4"/>
  </si>
  <si>
    <t>合計</t>
    <rPh sb="0" eb="2">
      <t>ゴウケイ</t>
    </rPh>
    <phoneticPr fontId="4"/>
  </si>
  <si>
    <t>科目</t>
    <rPh sb="0" eb="2">
      <t>カモク</t>
    </rPh>
    <phoneticPr fontId="4"/>
  </si>
  <si>
    <t>助成対象外経費</t>
    <rPh sb="0" eb="2">
      <t>ジョセイ</t>
    </rPh>
    <rPh sb="2" eb="4">
      <t>タイショウ</t>
    </rPh>
    <rPh sb="4" eb="5">
      <t>ガイ</t>
    </rPh>
    <rPh sb="5" eb="7">
      <t>ケイヒ</t>
    </rPh>
    <phoneticPr fontId="4"/>
  </si>
  <si>
    <t>工事費</t>
    <rPh sb="0" eb="3">
      <t>コウジヒ</t>
    </rPh>
    <phoneticPr fontId="4"/>
  </si>
  <si>
    <t>設計監理費</t>
    <rPh sb="0" eb="2">
      <t>セッケイ</t>
    </rPh>
    <rPh sb="2" eb="4">
      <t>カンリ</t>
    </rPh>
    <rPh sb="4" eb="5">
      <t>ヒ</t>
    </rPh>
    <phoneticPr fontId="4"/>
  </si>
  <si>
    <t>○○設計事務所</t>
    <rPh sb="2" eb="4">
      <t>セッケイ</t>
    </rPh>
    <rPh sb="4" eb="6">
      <t>ジム</t>
    </rPh>
    <rPh sb="6" eb="7">
      <t>ショ</t>
    </rPh>
    <phoneticPr fontId="1"/>
  </si>
  <si>
    <t>△△施設(株)</t>
    <rPh sb="2" eb="4">
      <t>シセツ</t>
    </rPh>
    <rPh sb="5" eb="6">
      <t>カブ</t>
    </rPh>
    <phoneticPr fontId="1"/>
  </si>
  <si>
    <t>(独)日本スポーツ振興センター</t>
    <rPh sb="1" eb="2">
      <t>ドク</t>
    </rPh>
    <rPh sb="3" eb="5">
      <t>ニホン</t>
    </rPh>
    <rPh sb="9" eb="11">
      <t>シンコウ</t>
    </rPh>
    <phoneticPr fontId="1"/>
  </si>
  <si>
    <t>設計委託</t>
    <rPh sb="0" eb="2">
      <t>セッケイ</t>
    </rPh>
    <rPh sb="2" eb="4">
      <t>イタク</t>
    </rPh>
    <phoneticPr fontId="1"/>
  </si>
  <si>
    <t>○○市立グラウンド天然芝生化事業</t>
    <phoneticPr fontId="1"/>
  </si>
  <si>
    <t>くじ助成金収入</t>
    <rPh sb="2" eb="5">
      <t>ジョセイキン</t>
    </rPh>
    <rPh sb="5" eb="7">
      <t>シュウニュウ</t>
    </rPh>
    <phoneticPr fontId="4"/>
  </si>
  <si>
    <t>増△減額</t>
    <rPh sb="0" eb="1">
      <t>マ</t>
    </rPh>
    <rPh sb="2" eb="4">
      <t>ゲンガク</t>
    </rPh>
    <phoneticPr fontId="4"/>
  </si>
  <si>
    <t>補助金･交付金</t>
    <phoneticPr fontId="1"/>
  </si>
  <si>
    <t>助成率</t>
    <rPh sb="0" eb="2">
      <t>ジョセイ</t>
    </rPh>
    <rPh sb="2" eb="3">
      <t>リツ</t>
    </rPh>
    <phoneticPr fontId="1"/>
  </si>
  <si>
    <t>B総額×助成率</t>
    <rPh sb="1" eb="3">
      <t>ソウガク</t>
    </rPh>
    <rPh sb="4" eb="6">
      <t>ジョセイ</t>
    </rPh>
    <rPh sb="6" eb="7">
      <t>リツ</t>
    </rPh>
    <phoneticPr fontId="4"/>
  </si>
  <si>
    <t>事業名</t>
    <rPh sb="0" eb="2">
      <t>ジギョウ</t>
    </rPh>
    <rPh sb="2" eb="3">
      <t>メイ</t>
    </rPh>
    <phoneticPr fontId="4"/>
  </si>
  <si>
    <t>総額</t>
    <rPh sb="0" eb="2">
      <t>ソウガク</t>
    </rPh>
    <phoneticPr fontId="4"/>
  </si>
  <si>
    <t>うち限度額</t>
    <rPh sb="2" eb="4">
      <t>ゲンド</t>
    </rPh>
    <rPh sb="4" eb="5">
      <t>ガク</t>
    </rPh>
    <phoneticPr fontId="4"/>
  </si>
  <si>
    <t>助　成　対　象　経　費</t>
    <rPh sb="0" eb="1">
      <t>ジョ</t>
    </rPh>
    <rPh sb="2" eb="3">
      <t>ナル</t>
    </rPh>
    <rPh sb="4" eb="5">
      <t>ツイ</t>
    </rPh>
    <rPh sb="6" eb="7">
      <t>ゾウ</t>
    </rPh>
    <rPh sb="8" eb="9">
      <t>ケイ</t>
    </rPh>
    <rPh sb="10" eb="11">
      <t>ヒ</t>
    </rPh>
    <phoneticPr fontId="4"/>
  </si>
  <si>
    <t>(単位：円)</t>
  </si>
  <si>
    <t>概算払</t>
    <rPh sb="0" eb="3">
      <t>ガイサンバライ</t>
    </rPh>
    <phoneticPr fontId="4"/>
  </si>
  <si>
    <t>概算払受入日</t>
    <phoneticPr fontId="4"/>
  </si>
  <si>
    <t>概算払受入済額</t>
    <rPh sb="5" eb="6">
      <t>ス</t>
    </rPh>
    <rPh sb="6" eb="7">
      <t>ガク</t>
    </rPh>
    <phoneticPr fontId="4"/>
  </si>
  <si>
    <t>精算払額</t>
    <rPh sb="0" eb="2">
      <t>セイサン</t>
    </rPh>
    <rPh sb="2" eb="3">
      <t>バラ</t>
    </rPh>
    <rPh sb="3" eb="4">
      <t>ガク</t>
    </rPh>
    <phoneticPr fontId="4"/>
  </si>
  <si>
    <t>学校開放事業によるスポーツ活動に供する施設等の整備</t>
    <rPh sb="19" eb="21">
      <t>シセツ</t>
    </rPh>
    <rPh sb="21" eb="22">
      <t>トウ</t>
    </rPh>
    <phoneticPr fontId="1"/>
  </si>
  <si>
    <t>○○県○○市</t>
    <rPh sb="2" eb="3">
      <t>ケン</t>
    </rPh>
    <rPh sb="5" eb="6">
      <t>シ</t>
    </rPh>
    <phoneticPr fontId="1"/>
  </si>
  <si>
    <t>くじ助成金概算払</t>
    <rPh sb="2" eb="4">
      <t>ジョセイ</t>
    </rPh>
    <rPh sb="4" eb="5">
      <t>キン</t>
    </rPh>
    <rPh sb="5" eb="7">
      <t>ガイサン</t>
    </rPh>
    <rPh sb="7" eb="8">
      <t>バラ</t>
    </rPh>
    <phoneticPr fontId="1"/>
  </si>
  <si>
    <t>くじ助成金精算払</t>
    <rPh sb="2" eb="4">
      <t>ジョセイ</t>
    </rPh>
    <rPh sb="4" eb="5">
      <t>キン</t>
    </rPh>
    <rPh sb="5" eb="7">
      <t>セイサン</t>
    </rPh>
    <rPh sb="7" eb="8">
      <t>バラ</t>
    </rPh>
    <phoneticPr fontId="1"/>
  </si>
  <si>
    <t>工事費前払</t>
    <rPh sb="0" eb="2">
      <t>コウジ</t>
    </rPh>
    <rPh sb="2" eb="3">
      <t>ヒ</t>
    </rPh>
    <rPh sb="3" eb="5">
      <t>マエバラ</t>
    </rPh>
    <phoneticPr fontId="1"/>
  </si>
  <si>
    <t>工事費精算払</t>
    <rPh sb="0" eb="2">
      <t>コウジ</t>
    </rPh>
    <rPh sb="2" eb="3">
      <t>ヒ</t>
    </rPh>
    <rPh sb="3" eb="5">
      <t>セイサン</t>
    </rPh>
    <rPh sb="5" eb="6">
      <t>バラ</t>
    </rPh>
    <phoneticPr fontId="1"/>
  </si>
  <si>
    <t>（収入）</t>
    <rPh sb="1" eb="3">
      <t>シュウニュウ</t>
    </rPh>
    <phoneticPr fontId="1"/>
  </si>
  <si>
    <t>（支出）</t>
    <rPh sb="1" eb="3">
      <t>シシュツ</t>
    </rPh>
    <phoneticPr fontId="1"/>
  </si>
  <si>
    <t>収支差額⇒</t>
    <rPh sb="0" eb="5">
      <t>シュウシサガクミギ</t>
    </rPh>
    <phoneticPr fontId="1"/>
  </si>
  <si>
    <t>令和６年度 収支計算書</t>
    <rPh sb="0" eb="2">
      <t>レイワ</t>
    </rPh>
    <rPh sb="3" eb="5">
      <t>ネンド</t>
    </rPh>
    <phoneticPr fontId="4"/>
  </si>
  <si>
    <t>国民スポーツ大会冬季大会競技会場整備事業</t>
    <phoneticPr fontId="1"/>
  </si>
  <si>
    <t>国民スポーツ大会冬季大会競技会場整備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</si>
</sst>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00_ "/>
    <numFmt numFmtId="179" formatCode="#,##0_ &quot;円&quot;"/>
    <numFmt numFmtId="180" formatCode="m&quot;月&quot;d&quot;日&quot;;@"/>
  </numFmts>
  <fonts count="26" x14ac:knownFonts="1">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9"/>
      <name val="ＭＳ 明朝"/>
      <family val="1"/>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b/>
      <sz val="9"/>
      <color indexed="8"/>
      <name val="ＭＳ Ｐゴシック"/>
      <family val="3"/>
      <charset val="128"/>
    </font>
    <font>
      <sz val="10"/>
      <color theme="1"/>
      <name val="ＭＳ ゴシック"/>
      <family val="3"/>
      <charset val="128"/>
    </font>
    <font>
      <sz val="13"/>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7"/>
      <color theme="1"/>
      <name val="ＭＳ 明朝"/>
      <family val="1"/>
      <charset val="128"/>
    </font>
    <font>
      <sz val="8"/>
      <color theme="1"/>
      <name val="ＭＳ 明朝"/>
      <family val="1"/>
      <charset val="128"/>
    </font>
    <font>
      <sz val="8"/>
      <color theme="1"/>
      <name val="ＭＳ ゴシック"/>
      <family val="3"/>
      <charset val="128"/>
    </font>
    <font>
      <sz val="9"/>
      <color theme="1"/>
      <name val="ＭＳ ゴシック"/>
      <family val="3"/>
      <charset val="128"/>
    </font>
    <font>
      <sz val="10"/>
      <color rgb="FF00B0F0"/>
      <name val="ＭＳ ゴシック"/>
      <family val="3"/>
      <charset val="128"/>
    </font>
    <font>
      <strike/>
      <sz val="10"/>
      <color rgb="FF0070C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xf numFmtId="0" fontId="2" fillId="0" borderId="0"/>
    <xf numFmtId="0" fontId="2" fillId="0" borderId="0"/>
    <xf numFmtId="0" fontId="2" fillId="0" borderId="0">
      <alignment vertical="center"/>
    </xf>
  </cellStyleXfs>
  <cellXfs count="455">
    <xf numFmtId="0" fontId="0" fillId="0" borderId="0" xfId="0">
      <alignment vertical="center"/>
    </xf>
    <xf numFmtId="0" fontId="5" fillId="0" borderId="0" xfId="6"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8" fillId="0" borderId="0" xfId="0" applyFont="1" applyAlignment="1" applyProtection="1">
      <alignment vertical="center"/>
      <protection locked="0"/>
    </xf>
    <xf numFmtId="178" fontId="15" fillId="0" borderId="1" xfId="5" applyNumberFormat="1" applyFont="1" applyFill="1" applyBorder="1" applyAlignment="1">
      <alignment vertical="center" shrinkToFit="1"/>
    </xf>
    <xf numFmtId="0" fontId="15" fillId="0" borderId="1" xfId="5" applyFont="1" applyFill="1" applyBorder="1" applyAlignment="1">
      <alignment vertical="center" shrinkToFit="1"/>
    </xf>
    <xf numFmtId="0" fontId="8" fillId="0" borderId="2"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distributed"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176" fontId="9" fillId="2" borderId="4" xfId="1" applyNumberFormat="1" applyFont="1" applyFill="1" applyBorder="1" applyAlignment="1" applyProtection="1">
      <alignment vertical="center" shrinkToFit="1"/>
      <protection locked="0"/>
    </xf>
    <xf numFmtId="176" fontId="9" fillId="0" borderId="5" xfId="1" applyNumberFormat="1" applyFont="1" applyFill="1" applyBorder="1" applyAlignment="1" applyProtection="1">
      <alignment vertical="center" shrinkToFit="1"/>
    </xf>
    <xf numFmtId="176" fontId="9" fillId="0" borderId="6" xfId="1" applyNumberFormat="1" applyFont="1" applyFill="1" applyBorder="1" applyAlignment="1" applyProtection="1">
      <alignment vertical="center" shrinkToFit="1"/>
    </xf>
    <xf numFmtId="176" fontId="9" fillId="2" borderId="7" xfId="1" applyNumberFormat="1" applyFont="1" applyFill="1" applyBorder="1" applyAlignment="1" applyProtection="1">
      <alignment vertical="center" shrinkToFit="1"/>
      <protection locked="0"/>
    </xf>
    <xf numFmtId="176" fontId="9" fillId="0" borderId="8" xfId="1" applyNumberFormat="1" applyFont="1" applyFill="1" applyBorder="1" applyAlignment="1" applyProtection="1">
      <alignment vertical="center" shrinkToFit="1"/>
    </xf>
    <xf numFmtId="176" fontId="9" fillId="0" borderId="9" xfId="1" applyNumberFormat="1" applyFont="1" applyFill="1" applyBorder="1" applyAlignment="1" applyProtection="1">
      <alignment vertical="center" shrinkToFit="1"/>
    </xf>
    <xf numFmtId="176" fontId="9" fillId="0" borderId="10" xfId="1" applyNumberFormat="1" applyFont="1" applyFill="1" applyBorder="1" applyAlignment="1" applyProtection="1">
      <alignment vertical="center" shrinkToFit="1"/>
    </xf>
    <xf numFmtId="176" fontId="9" fillId="0" borderId="11" xfId="1" applyNumberFormat="1" applyFont="1" applyFill="1" applyBorder="1" applyAlignment="1" applyProtection="1">
      <alignment vertical="center" shrinkToFit="1"/>
    </xf>
    <xf numFmtId="176" fontId="9" fillId="0" borderId="12" xfId="1"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14" xfId="0" applyNumberFormat="1" applyFont="1" applyFill="1" applyBorder="1" applyAlignment="1" applyProtection="1">
      <alignment vertical="center" shrinkToFit="1"/>
    </xf>
    <xf numFmtId="0" fontId="9" fillId="0"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0" fontId="9" fillId="0" borderId="16" xfId="0" applyFont="1" applyBorder="1" applyAlignment="1" applyProtection="1">
      <alignment horizontal="distributed" vertical="center"/>
      <protection locked="0"/>
    </xf>
    <xf numFmtId="0" fontId="9" fillId="0" borderId="17" xfId="0" applyFont="1" applyBorder="1" applyAlignment="1" applyProtection="1">
      <alignment horizontal="distributed" vertical="center" shrinkToFit="1"/>
      <protection locked="0"/>
    </xf>
    <xf numFmtId="0" fontId="9" fillId="0" borderId="17" xfId="0" applyFont="1" applyBorder="1" applyAlignment="1" applyProtection="1">
      <alignment horizontal="distributed" vertical="center"/>
      <protection locked="0"/>
    </xf>
    <xf numFmtId="0" fontId="9" fillId="0" borderId="18" xfId="0" applyFont="1" applyBorder="1" applyAlignment="1" applyProtection="1">
      <alignment horizontal="distributed" vertical="center"/>
      <protection locked="0"/>
    </xf>
    <xf numFmtId="0" fontId="9" fillId="0" borderId="19" xfId="0" applyFont="1" applyBorder="1" applyAlignment="1" applyProtection="1">
      <alignment horizontal="distributed" vertical="center"/>
      <protection locked="0"/>
    </xf>
    <xf numFmtId="0" fontId="10" fillId="0" borderId="0" xfId="0" applyFont="1" applyAlignment="1">
      <alignment vertical="center"/>
    </xf>
    <xf numFmtId="0" fontId="15" fillId="0" borderId="1" xfId="4" applyFont="1" applyFill="1" applyBorder="1" applyAlignment="1">
      <alignment vertical="center" shrinkToFit="1"/>
    </xf>
    <xf numFmtId="176" fontId="9" fillId="0" borderId="20"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0" fontId="9" fillId="0" borderId="0" xfId="0" applyFont="1" applyAlignment="1" applyProtection="1">
      <alignment horizontal="center" vertical="center"/>
    </xf>
    <xf numFmtId="0" fontId="9" fillId="0" borderId="0" xfId="0" applyFont="1" applyBorder="1" applyAlignment="1" applyProtection="1">
      <alignment horizontal="right" vertical="center"/>
    </xf>
    <xf numFmtId="3" fontId="9" fillId="0" borderId="22" xfId="0" applyNumberFormat="1" applyFont="1" applyBorder="1" applyAlignment="1" applyProtection="1">
      <alignment horizontal="right" vertical="center"/>
    </xf>
    <xf numFmtId="3" fontId="11" fillId="0" borderId="22" xfId="0" applyNumberFormat="1" applyFont="1" applyBorder="1" applyAlignment="1" applyProtection="1">
      <alignment horizontal="right" vertical="center"/>
    </xf>
    <xf numFmtId="0" fontId="12" fillId="0" borderId="15" xfId="0" applyNumberFormat="1" applyFont="1" applyBorder="1" applyAlignment="1" applyProtection="1">
      <alignment horizontal="distributed" vertical="center"/>
    </xf>
    <xf numFmtId="0" fontId="12" fillId="0" borderId="23" xfId="0" applyNumberFormat="1" applyFont="1" applyBorder="1" applyAlignment="1" applyProtection="1">
      <alignment horizontal="distributed" vertical="center"/>
    </xf>
    <xf numFmtId="17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xf>
    <xf numFmtId="180" fontId="9" fillId="0" borderId="0" xfId="0" applyNumberFormat="1" applyFont="1" applyBorder="1" applyAlignment="1" applyProtection="1">
      <alignment horizontal="right" vertical="center"/>
    </xf>
    <xf numFmtId="0" fontId="9" fillId="0" borderId="22"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78" fontId="15" fillId="3" borderId="1" xfId="5" applyNumberFormat="1" applyFont="1" applyFill="1" applyBorder="1" applyAlignment="1">
      <alignment vertical="center" shrinkToFit="1"/>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176" fontId="9" fillId="0" borderId="4" xfId="0" applyNumberFormat="1" applyFont="1" applyFill="1" applyBorder="1" applyAlignment="1" applyProtection="1">
      <alignment vertical="center" shrinkToFit="1"/>
    </xf>
    <xf numFmtId="176" fontId="9" fillId="0" borderId="7" xfId="0" applyNumberFormat="1" applyFont="1" applyFill="1" applyBorder="1" applyAlignment="1" applyProtection="1">
      <alignment vertical="center" shrinkToFit="1"/>
    </xf>
    <xf numFmtId="176" fontId="3" fillId="0" borderId="24" xfId="0" applyNumberFormat="1" applyFont="1" applyBorder="1" applyProtection="1">
      <alignment vertical="center"/>
      <protection locked="0"/>
    </xf>
    <xf numFmtId="176" fontId="3" fillId="4" borderId="24" xfId="0" applyNumberFormat="1" applyFont="1" applyFill="1" applyBorder="1" applyProtection="1">
      <alignment vertical="center"/>
      <protection locked="0"/>
    </xf>
    <xf numFmtId="176" fontId="3" fillId="5" borderId="24" xfId="0" applyNumberFormat="1" applyFont="1" applyFill="1" applyBorder="1" applyProtection="1">
      <alignment vertical="center"/>
      <protection locked="0"/>
    </xf>
    <xf numFmtId="176" fontId="3" fillId="0" borderId="24" xfId="0" applyNumberFormat="1"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177" fontId="3" fillId="0" borderId="25" xfId="0" applyNumberFormat="1" applyFont="1" applyBorder="1" applyProtection="1">
      <alignment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horizontal="right" vertical="center"/>
    </xf>
    <xf numFmtId="3" fontId="18" fillId="0" borderId="22" xfId="0" applyNumberFormat="1" applyFont="1" applyBorder="1" applyAlignment="1" applyProtection="1">
      <alignment horizontal="right" vertical="center"/>
    </xf>
    <xf numFmtId="176" fontId="18" fillId="2" borderId="4" xfId="1" applyNumberFormat="1" applyFont="1" applyFill="1" applyBorder="1" applyAlignment="1" applyProtection="1">
      <alignment vertical="center" shrinkToFit="1"/>
      <protection locked="0"/>
    </xf>
    <xf numFmtId="176" fontId="18" fillId="0" borderId="5" xfId="1" applyNumberFormat="1" applyFont="1" applyFill="1" applyBorder="1" applyAlignment="1" applyProtection="1">
      <alignment vertical="center" shrinkToFit="1"/>
    </xf>
    <xf numFmtId="3" fontId="20" fillId="0" borderId="22" xfId="0" applyNumberFormat="1" applyFont="1" applyBorder="1" applyAlignment="1" applyProtection="1">
      <alignment horizontal="right" vertical="center"/>
    </xf>
    <xf numFmtId="0" fontId="21" fillId="0" borderId="15" xfId="0" applyNumberFormat="1" applyFont="1" applyBorder="1" applyAlignment="1" applyProtection="1">
      <alignment horizontal="distributed" vertical="center"/>
    </xf>
    <xf numFmtId="0" fontId="21" fillId="0" borderId="23" xfId="0" applyNumberFormat="1" applyFont="1" applyBorder="1" applyAlignment="1" applyProtection="1">
      <alignment horizontal="distributed" vertical="center"/>
    </xf>
    <xf numFmtId="0" fontId="18" fillId="0" borderId="18" xfId="0" applyFont="1" applyBorder="1" applyAlignment="1" applyProtection="1">
      <alignment horizontal="distributed" vertical="center"/>
      <protection locked="0"/>
    </xf>
    <xf numFmtId="176" fontId="18" fillId="2" borderId="7" xfId="1" applyNumberFormat="1" applyFont="1" applyFill="1" applyBorder="1" applyAlignment="1" applyProtection="1">
      <alignment vertical="center" shrinkToFit="1"/>
      <protection locked="0"/>
    </xf>
    <xf numFmtId="176" fontId="18" fillId="0" borderId="8" xfId="1" applyNumberFormat="1" applyFont="1" applyFill="1" applyBorder="1" applyAlignment="1" applyProtection="1">
      <alignment vertical="center" shrinkToFit="1"/>
    </xf>
    <xf numFmtId="179"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80" fontId="18" fillId="0" borderId="0" xfId="0" applyNumberFormat="1" applyFont="1" applyBorder="1" applyAlignment="1" applyProtection="1">
      <alignment horizontal="right" vertical="center"/>
    </xf>
    <xf numFmtId="176" fontId="18" fillId="0" borderId="10" xfId="1" applyNumberFormat="1" applyFont="1" applyFill="1" applyBorder="1" applyAlignment="1" applyProtection="1">
      <alignment vertical="center" shrinkToFit="1"/>
    </xf>
    <xf numFmtId="176" fontId="18" fillId="0" borderId="11" xfId="1" applyNumberFormat="1" applyFont="1" applyFill="1" applyBorder="1" applyAlignment="1" applyProtection="1">
      <alignment vertical="center" shrinkToFit="1"/>
    </xf>
    <xf numFmtId="176" fontId="18" fillId="0" borderId="12" xfId="1" applyNumberFormat="1" applyFont="1" applyFill="1" applyBorder="1" applyAlignment="1" applyProtection="1">
      <alignment vertical="center" shrinkToFit="1"/>
    </xf>
    <xf numFmtId="0" fontId="18" fillId="0" borderId="22"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center" vertical="center"/>
    </xf>
    <xf numFmtId="176" fontId="18" fillId="0" borderId="6" xfId="1" applyNumberFormat="1" applyFont="1" applyFill="1" applyBorder="1" applyAlignment="1" applyProtection="1">
      <alignment vertical="center" shrinkToFit="1"/>
    </xf>
    <xf numFmtId="176" fontId="18" fillId="0" borderId="4" xfId="0" applyNumberFormat="1" applyFont="1" applyFill="1" applyBorder="1" applyAlignment="1" applyProtection="1">
      <alignment vertical="center" shrinkToFit="1"/>
    </xf>
    <xf numFmtId="176" fontId="18" fillId="0" borderId="9" xfId="1" applyNumberFormat="1" applyFont="1" applyFill="1" applyBorder="1" applyAlignment="1" applyProtection="1">
      <alignment vertical="center" shrinkToFit="1"/>
    </xf>
    <xf numFmtId="176" fontId="18" fillId="0" borderId="7" xfId="0" applyNumberFormat="1" applyFont="1" applyFill="1" applyBorder="1" applyAlignment="1" applyProtection="1">
      <alignment vertical="center" shrinkToFit="1"/>
    </xf>
    <xf numFmtId="176" fontId="18" fillId="0" borderId="14" xfId="0" applyNumberFormat="1" applyFont="1" applyFill="1" applyBorder="1" applyAlignment="1" applyProtection="1">
      <alignment vertical="center" shrinkToFit="1"/>
    </xf>
    <xf numFmtId="176" fontId="18" fillId="0" borderId="20" xfId="0" applyNumberFormat="1" applyFont="1" applyFill="1" applyBorder="1" applyAlignment="1" applyProtection="1">
      <alignment vertical="center" shrinkToFit="1"/>
    </xf>
    <xf numFmtId="57" fontId="0" fillId="0" borderId="24" xfId="0" applyNumberFormat="1" applyFont="1" applyBorder="1" applyProtection="1">
      <alignment vertical="center"/>
      <protection locked="0"/>
    </xf>
    <xf numFmtId="0" fontId="22" fillId="0" borderId="24" xfId="0" applyFont="1" applyBorder="1" applyAlignment="1" applyProtection="1">
      <alignment vertical="center" wrapText="1"/>
      <protection locked="0"/>
    </xf>
    <xf numFmtId="176" fontId="0" fillId="0" borderId="24" xfId="0" applyNumberFormat="1" applyFont="1" applyFill="1" applyBorder="1" applyAlignment="1" applyProtection="1">
      <alignment horizontal="center" vertical="center"/>
      <protection locked="0"/>
    </xf>
    <xf numFmtId="0" fontId="3" fillId="0" borderId="17" xfId="0" applyFont="1" applyBorder="1" applyProtection="1">
      <alignment vertical="center"/>
      <protection locked="0"/>
    </xf>
    <xf numFmtId="0" fontId="3" fillId="0" borderId="24" xfId="0" applyFont="1" applyBorder="1" applyProtection="1">
      <alignment vertical="center"/>
      <protection locked="0"/>
    </xf>
    <xf numFmtId="0" fontId="3" fillId="0" borderId="26" xfId="0" applyFont="1" applyBorder="1" applyProtection="1">
      <alignment vertical="center"/>
      <protection locked="0"/>
    </xf>
    <xf numFmtId="0" fontId="3" fillId="0" borderId="27" xfId="0" applyFont="1" applyBorder="1" applyProtection="1">
      <alignment vertical="center"/>
      <protection locked="0"/>
    </xf>
    <xf numFmtId="0" fontId="3" fillId="0" borderId="24" xfId="0" applyFont="1" applyFill="1" applyBorder="1" applyProtection="1">
      <alignment vertical="center"/>
      <protection locked="0"/>
    </xf>
    <xf numFmtId="0" fontId="3" fillId="5" borderId="24" xfId="0" applyFont="1" applyFill="1" applyBorder="1" applyProtection="1">
      <alignment vertical="center"/>
      <protection locked="0"/>
    </xf>
    <xf numFmtId="176" fontId="3" fillId="4" borderId="17" xfId="0" applyNumberFormat="1" applyFont="1" applyFill="1" applyBorder="1" applyProtection="1">
      <alignment vertical="center"/>
      <protection locked="0"/>
    </xf>
    <xf numFmtId="176" fontId="3" fillId="0" borderId="17" xfId="0" applyNumberFormat="1" applyFont="1" applyBorder="1" applyProtection="1">
      <alignment vertical="center"/>
      <protection locked="0"/>
    </xf>
    <xf numFmtId="176" fontId="3" fillId="0" borderId="26" xfId="0" applyNumberFormat="1" applyFont="1" applyBorder="1" applyProtection="1">
      <alignment vertical="center"/>
      <protection locked="0"/>
    </xf>
    <xf numFmtId="176" fontId="3" fillId="0" borderId="28" xfId="0" applyNumberFormat="1" applyFont="1" applyBorder="1" applyProtection="1">
      <alignment vertical="center"/>
      <protection locked="0"/>
    </xf>
    <xf numFmtId="0" fontId="0" fillId="0" borderId="17" xfId="0" applyFont="1" applyBorder="1" applyProtection="1">
      <alignment vertical="center"/>
      <protection locked="0"/>
    </xf>
    <xf numFmtId="0" fontId="0" fillId="0" borderId="24" xfId="0" applyFont="1" applyBorder="1" applyProtection="1">
      <alignment vertical="center"/>
      <protection locked="0"/>
    </xf>
    <xf numFmtId="0" fontId="0" fillId="0" borderId="26" xfId="0" applyFont="1" applyBorder="1" applyProtection="1">
      <alignment vertical="center"/>
      <protection locked="0"/>
    </xf>
    <xf numFmtId="0" fontId="0" fillId="0" borderId="27" xfId="0" applyFont="1" applyBorder="1" applyProtection="1">
      <alignment vertical="center"/>
      <protection locked="0"/>
    </xf>
    <xf numFmtId="0" fontId="0" fillId="0" borderId="24"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3" fillId="0" borderId="0" xfId="3" applyFont="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2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3" fillId="0" borderId="30" xfId="0" applyFont="1" applyBorder="1" applyProtection="1">
      <alignment vertical="center"/>
      <protection locked="0"/>
    </xf>
    <xf numFmtId="0" fontId="3" fillId="0" borderId="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distributed"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distributed" vertical="center"/>
      <protection locked="0"/>
    </xf>
    <xf numFmtId="0" fontId="3" fillId="4" borderId="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0" xfId="0" applyFont="1" applyFill="1" applyBorder="1" applyAlignment="1" applyProtection="1">
      <alignment horizontal="distributed" vertical="center"/>
      <protection locked="0"/>
    </xf>
    <xf numFmtId="0" fontId="3" fillId="6" borderId="42" xfId="0" applyFont="1" applyFill="1" applyBorder="1" applyAlignment="1" applyProtection="1">
      <alignment horizontal="center" vertical="center"/>
      <protection locked="0"/>
    </xf>
    <xf numFmtId="0" fontId="3" fillId="6" borderId="17" xfId="0" applyFont="1" applyFill="1" applyBorder="1" applyProtection="1">
      <alignment vertical="center"/>
      <protection locked="0"/>
    </xf>
    <xf numFmtId="176" fontId="3" fillId="6" borderId="24" xfId="0" applyNumberFormat="1" applyFont="1" applyFill="1" applyBorder="1" applyProtection="1">
      <alignment vertical="center"/>
      <protection locked="0"/>
    </xf>
    <xf numFmtId="0" fontId="3" fillId="6" borderId="27" xfId="0" applyFont="1" applyFill="1" applyBorder="1" applyProtection="1">
      <alignment vertical="center"/>
      <protection locked="0"/>
    </xf>
    <xf numFmtId="177" fontId="3" fillId="7" borderId="45" xfId="0" applyNumberFormat="1" applyFont="1" applyFill="1" applyBorder="1" applyProtection="1">
      <alignment vertical="center"/>
    </xf>
    <xf numFmtId="0" fontId="3" fillId="7" borderId="46" xfId="0" applyFont="1" applyFill="1" applyBorder="1" applyProtection="1">
      <alignment vertical="center"/>
    </xf>
    <xf numFmtId="0" fontId="3" fillId="7" borderId="47" xfId="0" applyFont="1" applyFill="1" applyBorder="1" applyProtection="1">
      <alignment vertical="center"/>
    </xf>
    <xf numFmtId="0" fontId="7" fillId="7" borderId="47" xfId="0" applyFont="1" applyFill="1" applyBorder="1" applyAlignment="1" applyProtection="1">
      <alignment vertical="center" wrapText="1"/>
    </xf>
    <xf numFmtId="0" fontId="3" fillId="7" borderId="48" xfId="0" applyFont="1" applyFill="1" applyBorder="1" applyProtection="1">
      <alignment vertical="center"/>
    </xf>
    <xf numFmtId="0" fontId="3" fillId="7" borderId="49" xfId="0" applyFont="1" applyFill="1" applyBorder="1" applyProtection="1">
      <alignment vertical="center"/>
    </xf>
    <xf numFmtId="176" fontId="3" fillId="7" borderId="47" xfId="0" applyNumberFormat="1" applyFont="1" applyFill="1" applyBorder="1" applyAlignment="1" applyProtection="1">
      <alignment horizontal="center" vertical="center"/>
    </xf>
    <xf numFmtId="176" fontId="3" fillId="7" borderId="47" xfId="0" applyNumberFormat="1" applyFont="1" applyFill="1" applyBorder="1" applyAlignment="1" applyProtection="1">
      <alignment horizontal="right" vertical="center"/>
    </xf>
    <xf numFmtId="176" fontId="3" fillId="7" borderId="46" xfId="0" applyNumberFormat="1" applyFont="1" applyFill="1" applyBorder="1" applyAlignment="1" applyProtection="1">
      <alignment horizontal="right" vertical="center"/>
    </xf>
    <xf numFmtId="176" fontId="3" fillId="7" borderId="47" xfId="0" applyNumberFormat="1" applyFont="1" applyFill="1" applyBorder="1" applyProtection="1">
      <alignment vertical="center"/>
    </xf>
    <xf numFmtId="176" fontId="3" fillId="7" borderId="48" xfId="0" applyNumberFormat="1" applyFont="1" applyFill="1" applyBorder="1" applyProtection="1">
      <alignment vertical="center"/>
    </xf>
    <xf numFmtId="176" fontId="3" fillId="7" borderId="50" xfId="0" applyNumberFormat="1" applyFont="1" applyFill="1" applyBorder="1" applyProtection="1">
      <alignment vertical="center"/>
    </xf>
    <xf numFmtId="176" fontId="3" fillId="7" borderId="46" xfId="0" applyNumberFormat="1" applyFont="1" applyFill="1" applyBorder="1" applyProtection="1">
      <alignment vertical="center"/>
    </xf>
    <xf numFmtId="0" fontId="3" fillId="7" borderId="51" xfId="0" applyFont="1" applyFill="1" applyBorder="1" applyProtection="1">
      <alignment vertical="center"/>
    </xf>
    <xf numFmtId="0" fontId="0" fillId="0" borderId="0" xfId="0" applyFo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29" xfId="0" applyFont="1" applyBorder="1" applyProtection="1">
      <alignment vertical="center"/>
      <protection locked="0"/>
    </xf>
    <xf numFmtId="0" fontId="0" fillId="0" borderId="0" xfId="0" applyFont="1" applyBorder="1" applyProtection="1">
      <alignment vertical="center"/>
      <protection locked="0"/>
    </xf>
    <xf numFmtId="0" fontId="23" fillId="0" borderId="0" xfId="0" applyFont="1" applyBorder="1" applyAlignment="1" applyProtection="1">
      <alignment vertical="center" wrapText="1"/>
      <protection locked="0"/>
    </xf>
    <xf numFmtId="0" fontId="0" fillId="0" borderId="30" xfId="0" applyFont="1" applyBorder="1" applyProtection="1">
      <alignment vertical="center"/>
      <protection locked="0"/>
    </xf>
    <xf numFmtId="0" fontId="0" fillId="0" borderId="2"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4" borderId="30"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protection locked="0"/>
    </xf>
    <xf numFmtId="0" fontId="0" fillId="0" borderId="33" xfId="0" applyFont="1" applyBorder="1" applyProtection="1">
      <alignment vertical="center"/>
      <protection locked="0"/>
    </xf>
    <xf numFmtId="0" fontId="0" fillId="0" borderId="3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35"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0"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5"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distributed" vertical="center"/>
      <protection locked="0"/>
    </xf>
    <xf numFmtId="0" fontId="0" fillId="4" borderId="3" xfId="0" applyFont="1" applyFill="1" applyBorder="1" applyAlignment="1" applyProtection="1">
      <alignment horizontal="center" vertical="center"/>
      <protection locked="0"/>
    </xf>
    <xf numFmtId="0" fontId="0" fillId="4" borderId="0" xfId="0" applyFont="1" applyFill="1" applyBorder="1" applyAlignment="1" applyProtection="1">
      <alignment horizontal="distributed" vertical="center"/>
      <protection locked="0"/>
    </xf>
    <xf numFmtId="0" fontId="0" fillId="4" borderId="0"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6" borderId="0" xfId="0" applyFont="1" applyFill="1" applyBorder="1" applyAlignment="1" applyProtection="1">
      <alignment horizontal="distributed" vertical="center"/>
      <protection locked="0"/>
    </xf>
    <xf numFmtId="0" fontId="0" fillId="6" borderId="42" xfId="0" applyFont="1" applyFill="1" applyBorder="1" applyAlignment="1" applyProtection="1">
      <alignment horizontal="center" vertical="center"/>
      <protection locked="0"/>
    </xf>
    <xf numFmtId="0" fontId="0" fillId="7" borderId="46" xfId="0" applyFont="1" applyFill="1" applyBorder="1" applyProtection="1">
      <alignment vertical="center"/>
    </xf>
    <xf numFmtId="57" fontId="0" fillId="7" borderId="47" xfId="0" applyNumberFormat="1" applyFont="1" applyFill="1" applyBorder="1" applyProtection="1">
      <alignment vertical="center"/>
    </xf>
    <xf numFmtId="0" fontId="0" fillId="7" borderId="47" xfId="0" applyFont="1" applyFill="1" applyBorder="1" applyProtection="1">
      <alignment vertical="center"/>
    </xf>
    <xf numFmtId="0" fontId="22" fillId="7" borderId="47" xfId="0" applyFont="1" applyFill="1" applyBorder="1" applyAlignment="1" applyProtection="1">
      <alignment vertical="center" wrapText="1"/>
    </xf>
    <xf numFmtId="0" fontId="0" fillId="7" borderId="48" xfId="0" applyFont="1" applyFill="1" applyBorder="1" applyProtection="1">
      <alignment vertical="center"/>
    </xf>
    <xf numFmtId="0" fontId="0" fillId="7" borderId="49" xfId="0" applyFont="1" applyFill="1" applyBorder="1" applyProtection="1">
      <alignment vertical="center"/>
    </xf>
    <xf numFmtId="176" fontId="0" fillId="7" borderId="47" xfId="0" applyNumberFormat="1" applyFont="1" applyFill="1" applyBorder="1" applyAlignment="1" applyProtection="1">
      <alignment horizontal="center" vertical="center"/>
    </xf>
    <xf numFmtId="0" fontId="0" fillId="5" borderId="24" xfId="0" applyFont="1" applyFill="1" applyBorder="1" applyAlignment="1" applyProtection="1">
      <alignment vertical="center" shrinkToFit="1"/>
      <protection locked="0"/>
    </xf>
    <xf numFmtId="176" fontId="0" fillId="5" borderId="24" xfId="0" applyNumberFormat="1" applyFont="1" applyFill="1" applyBorder="1" applyAlignment="1" applyProtection="1">
      <alignment vertical="center" shrinkToFit="1"/>
      <protection locked="0"/>
    </xf>
    <xf numFmtId="176" fontId="0" fillId="4" borderId="17" xfId="0" applyNumberFormat="1" applyFont="1" applyFill="1" applyBorder="1" applyAlignment="1" applyProtection="1">
      <alignment vertical="center" shrinkToFit="1"/>
      <protection locked="0"/>
    </xf>
    <xf numFmtId="176" fontId="0" fillId="4" borderId="24" xfId="0" applyNumberFormat="1" applyFont="1" applyFill="1" applyBorder="1" applyAlignment="1" applyProtection="1">
      <alignment vertical="center" shrinkToFit="1"/>
      <protection locked="0"/>
    </xf>
    <xf numFmtId="176" fontId="0" fillId="0" borderId="17" xfId="0" applyNumberFormat="1" applyFont="1" applyBorder="1" applyAlignment="1" applyProtection="1">
      <alignment vertical="center" shrinkToFit="1"/>
      <protection locked="0"/>
    </xf>
    <xf numFmtId="176" fontId="0" fillId="0" borderId="24"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176" fontId="0" fillId="0" borderId="28" xfId="0" applyNumberFormat="1" applyFont="1" applyBorder="1" applyAlignment="1" applyProtection="1">
      <alignment vertical="center" shrinkToFit="1"/>
      <protection locked="0"/>
    </xf>
    <xf numFmtId="0" fontId="0" fillId="0" borderId="24" xfId="0" applyFont="1" applyBorder="1" applyAlignment="1" applyProtection="1">
      <alignment vertical="center" shrinkToFit="1"/>
      <protection locked="0"/>
    </xf>
    <xf numFmtId="0" fontId="0" fillId="6" borderId="17" xfId="0" applyFont="1" applyFill="1" applyBorder="1" applyAlignment="1" applyProtection="1">
      <alignment vertical="center" shrinkToFit="1"/>
      <protection locked="0"/>
    </xf>
    <xf numFmtId="176" fontId="0" fillId="6" borderId="24" xfId="0" applyNumberFormat="1" applyFont="1" applyFill="1" applyBorder="1" applyAlignment="1" applyProtection="1">
      <alignment vertical="center" shrinkToFit="1"/>
      <protection locked="0"/>
    </xf>
    <xf numFmtId="0" fontId="0" fillId="6" borderId="27" xfId="0" applyFont="1" applyFill="1" applyBorder="1" applyAlignment="1" applyProtection="1">
      <alignment vertical="center" shrinkToFit="1"/>
      <protection locked="0"/>
    </xf>
    <xf numFmtId="0" fontId="0" fillId="7" borderId="47" xfId="0" applyFont="1" applyFill="1" applyBorder="1" applyAlignment="1" applyProtection="1">
      <alignment vertical="center" shrinkToFit="1"/>
    </xf>
    <xf numFmtId="176" fontId="0" fillId="7" borderId="47" xfId="0" applyNumberFormat="1" applyFont="1" applyFill="1" applyBorder="1" applyAlignment="1" applyProtection="1">
      <alignment horizontal="right" vertical="center" shrinkToFit="1"/>
    </xf>
    <xf numFmtId="176" fontId="0" fillId="7" borderId="46" xfId="0" applyNumberFormat="1" applyFont="1" applyFill="1" applyBorder="1" applyAlignment="1" applyProtection="1">
      <alignment horizontal="right" vertical="center" shrinkToFit="1"/>
    </xf>
    <xf numFmtId="176" fontId="0" fillId="7" borderId="47" xfId="0" applyNumberFormat="1" applyFont="1" applyFill="1" applyBorder="1" applyAlignment="1" applyProtection="1">
      <alignment vertical="center" shrinkToFit="1"/>
    </xf>
    <xf numFmtId="176" fontId="0" fillId="7" borderId="48" xfId="0" applyNumberFormat="1" applyFont="1" applyFill="1" applyBorder="1" applyAlignment="1" applyProtection="1">
      <alignment vertical="center" shrinkToFit="1"/>
    </xf>
    <xf numFmtId="176" fontId="0" fillId="7" borderId="50" xfId="0" applyNumberFormat="1" applyFont="1" applyFill="1" applyBorder="1" applyAlignment="1" applyProtection="1">
      <alignment vertical="center" shrinkToFit="1"/>
    </xf>
    <xf numFmtId="176" fontId="0" fillId="7" borderId="46" xfId="0" applyNumberFormat="1" applyFont="1" applyFill="1" applyBorder="1" applyAlignment="1" applyProtection="1">
      <alignment vertical="center" shrinkToFit="1"/>
    </xf>
    <xf numFmtId="0" fontId="0" fillId="7" borderId="46" xfId="0" applyFont="1" applyFill="1" applyBorder="1" applyAlignment="1" applyProtection="1">
      <alignment vertical="center" shrinkToFit="1"/>
    </xf>
    <xf numFmtId="0" fontId="0" fillId="7" borderId="51" xfId="0" applyFont="1" applyFill="1" applyBorder="1" applyAlignment="1" applyProtection="1">
      <alignment vertical="center" shrinkToFit="1"/>
    </xf>
    <xf numFmtId="177" fontId="0" fillId="0" borderId="25" xfId="0" applyNumberFormat="1" applyFont="1" applyBorder="1" applyAlignment="1" applyProtection="1">
      <alignment vertical="center" shrinkToFit="1"/>
      <protection locked="0"/>
    </xf>
    <xf numFmtId="177" fontId="0" fillId="7" borderId="45" xfId="0" applyNumberFormat="1" applyFont="1" applyFill="1" applyBorder="1" applyAlignment="1" applyProtection="1">
      <alignment vertical="center" shrinkToFit="1"/>
    </xf>
    <xf numFmtId="0" fontId="15" fillId="0" borderId="1" xfId="3" applyFont="1" applyFill="1" applyBorder="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xf>
    <xf numFmtId="0" fontId="15" fillId="0" borderId="0" xfId="3" applyFont="1" applyFill="1" applyAlignment="1">
      <alignment vertical="center"/>
    </xf>
    <xf numFmtId="0" fontId="15" fillId="0" borderId="1" xfId="5" applyFont="1" applyFill="1" applyBorder="1" applyAlignment="1">
      <alignment horizontal="left" vertical="center"/>
    </xf>
    <xf numFmtId="0" fontId="15" fillId="0" borderId="1" xfId="3" applyFont="1" applyFill="1" applyBorder="1" applyAlignment="1">
      <alignment vertical="center"/>
    </xf>
    <xf numFmtId="0" fontId="0" fillId="0" borderId="1" xfId="0" applyFont="1" applyFill="1" applyBorder="1">
      <alignment vertical="center"/>
    </xf>
    <xf numFmtId="0" fontId="15" fillId="0" borderId="1" xfId="5" applyFont="1" applyFill="1" applyBorder="1" applyAlignment="1">
      <alignment vertical="center"/>
    </xf>
    <xf numFmtId="0" fontId="15" fillId="0" borderId="1" xfId="3" applyFont="1" applyFill="1" applyBorder="1" applyAlignment="1">
      <alignment horizontal="left" vertical="center"/>
    </xf>
    <xf numFmtId="0" fontId="15" fillId="0" borderId="1" xfId="5" applyFont="1" applyFill="1" applyBorder="1" applyAlignment="1">
      <alignment vertical="center" wrapText="1"/>
    </xf>
    <xf numFmtId="0" fontId="0" fillId="0" borderId="1" xfId="0" applyFont="1" applyFill="1" applyBorder="1" applyAlignment="1">
      <alignment horizontal="center" vertical="center" wrapText="1"/>
    </xf>
    <xf numFmtId="0" fontId="15" fillId="0" borderId="0" xfId="3" applyFont="1" applyFill="1" applyAlignment="1">
      <alignment vertical="center" wrapText="1"/>
    </xf>
    <xf numFmtId="177" fontId="15" fillId="0" borderId="1" xfId="3" applyNumberFormat="1" applyFont="1" applyFill="1" applyBorder="1" applyAlignment="1">
      <alignment vertical="center"/>
    </xf>
    <xf numFmtId="0" fontId="15" fillId="0" borderId="52" xfId="3" applyFont="1" applyFill="1" applyBorder="1" applyAlignment="1">
      <alignment vertical="center"/>
    </xf>
    <xf numFmtId="177" fontId="15" fillId="0" borderId="52" xfId="3" applyNumberFormat="1" applyFont="1" applyFill="1" applyBorder="1" applyAlignment="1">
      <alignment vertical="center"/>
    </xf>
    <xf numFmtId="0" fontId="15" fillId="0" borderId="53" xfId="3" applyFont="1" applyFill="1" applyBorder="1" applyAlignment="1">
      <alignment vertical="center"/>
    </xf>
    <xf numFmtId="177" fontId="15" fillId="0" borderId="53" xfId="3" applyNumberFormat="1" applyFont="1" applyFill="1" applyBorder="1" applyAlignment="1">
      <alignment vertical="center"/>
    </xf>
    <xf numFmtId="177" fontId="15" fillId="0" borderId="0" xfId="3" applyNumberFormat="1" applyFont="1" applyFill="1" applyAlignment="1">
      <alignment vertical="center"/>
    </xf>
    <xf numFmtId="178" fontId="24" fillId="0" borderId="1" xfId="5" applyNumberFormat="1" applyFont="1" applyFill="1" applyBorder="1" applyAlignment="1">
      <alignment vertical="center" shrinkToFit="1"/>
    </xf>
    <xf numFmtId="0" fontId="24" fillId="0" borderId="1" xfId="5" applyFont="1" applyFill="1" applyBorder="1" applyAlignment="1">
      <alignment vertical="center" shrinkToFit="1"/>
    </xf>
    <xf numFmtId="0" fontId="24" fillId="0" borderId="1" xfId="4" applyFont="1" applyFill="1" applyBorder="1" applyAlignment="1">
      <alignment vertical="center" shrinkToFit="1"/>
    </xf>
    <xf numFmtId="0" fontId="15" fillId="0" borderId="1" xfId="3" applyFont="1" applyFill="1" applyBorder="1" applyAlignment="1">
      <alignment vertical="center" shrinkToFit="1"/>
    </xf>
    <xf numFmtId="0" fontId="0" fillId="0" borderId="1" xfId="0" applyFont="1" applyFill="1" applyBorder="1" applyAlignment="1">
      <alignment vertical="center" shrinkToFit="1"/>
    </xf>
    <xf numFmtId="0" fontId="15" fillId="0" borderId="1" xfId="3" applyFont="1" applyFill="1" applyBorder="1" applyAlignment="1">
      <alignment horizontal="left" vertical="center" shrinkToFit="1"/>
    </xf>
    <xf numFmtId="0" fontId="15" fillId="0" borderId="0" xfId="3" applyFont="1" applyFill="1" applyAlignment="1">
      <alignment vertical="center" shrinkToFit="1"/>
    </xf>
    <xf numFmtId="0" fontId="25" fillId="0" borderId="1" xfId="5" applyFont="1" applyFill="1" applyBorder="1" applyAlignment="1">
      <alignment vertical="center" shrinkToFit="1"/>
    </xf>
    <xf numFmtId="0" fontId="25" fillId="0" borderId="1" xfId="4" applyFont="1" applyFill="1" applyBorder="1" applyAlignment="1">
      <alignment vertical="center" shrinkToFit="1"/>
    </xf>
    <xf numFmtId="0" fontId="25" fillId="3" borderId="1" xfId="4" applyFont="1" applyFill="1" applyBorder="1" applyAlignment="1">
      <alignment vertical="center" shrinkToFit="1"/>
    </xf>
    <xf numFmtId="178" fontId="25" fillId="3" borderId="1" xfId="5" applyNumberFormat="1" applyFont="1" applyFill="1" applyBorder="1" applyAlignment="1">
      <alignment vertical="center" shrinkToFit="1"/>
    </xf>
    <xf numFmtId="176" fontId="18" fillId="0" borderId="13" xfId="0" applyNumberFormat="1" applyFont="1" applyFill="1" applyBorder="1" applyAlignment="1" applyProtection="1">
      <alignment vertical="center" shrinkToFit="1"/>
    </xf>
    <xf numFmtId="176" fontId="18" fillId="0" borderId="21" xfId="0" applyNumberFormat="1" applyFont="1" applyFill="1" applyBorder="1" applyAlignment="1" applyProtection="1">
      <alignment vertical="center" shrinkToFit="1"/>
    </xf>
    <xf numFmtId="0" fontId="16" fillId="0" borderId="0" xfId="0" applyFont="1" applyAlignment="1" applyProtection="1">
      <alignment vertical="center"/>
    </xf>
    <xf numFmtId="0" fontId="17" fillId="0" borderId="0" xfId="6" applyFont="1" applyProtection="1">
      <alignment vertical="center"/>
    </xf>
    <xf numFmtId="0" fontId="5" fillId="0" borderId="0" xfId="6" applyFont="1" applyProtection="1">
      <alignment vertical="center"/>
    </xf>
    <xf numFmtId="0" fontId="18" fillId="0" borderId="0" xfId="0" applyFont="1" applyBorder="1" applyAlignment="1" applyProtection="1">
      <alignment horizontal="center" vertical="center"/>
    </xf>
    <xf numFmtId="0" fontId="18" fillId="0" borderId="16" xfId="0" applyFont="1" applyBorder="1" applyAlignment="1" applyProtection="1">
      <alignment horizontal="distributed" vertical="center"/>
    </xf>
    <xf numFmtId="0" fontId="19" fillId="0" borderId="0" xfId="0" applyFont="1" applyAlignment="1" applyProtection="1">
      <alignment horizontal="center" vertical="center"/>
    </xf>
    <xf numFmtId="0" fontId="8" fillId="0" borderId="0" xfId="0" applyFont="1" applyAlignment="1" applyProtection="1">
      <alignment horizontal="center" vertical="center"/>
    </xf>
    <xf numFmtId="0" fontId="18" fillId="0" borderId="3" xfId="0"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0" xfId="0" applyFont="1" applyBorder="1" applyAlignment="1" applyProtection="1">
      <alignment horizontal="distributed" vertical="center"/>
    </xf>
    <xf numFmtId="0" fontId="18" fillId="0" borderId="17" xfId="0" applyFont="1" applyBorder="1" applyAlignment="1" applyProtection="1">
      <alignment horizontal="distributed" vertical="center" shrinkToFit="1"/>
    </xf>
    <xf numFmtId="0" fontId="18" fillId="0" borderId="17"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19" xfId="0" applyFont="1" applyBorder="1" applyAlignment="1" applyProtection="1">
      <alignment horizontal="distributed" vertical="center"/>
    </xf>
    <xf numFmtId="0" fontId="18" fillId="0" borderId="0" xfId="0" applyFont="1" applyFill="1" applyAlignment="1" applyProtection="1">
      <alignment horizontal="right" vertical="center"/>
    </xf>
    <xf numFmtId="0" fontId="18" fillId="0" borderId="15"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9" fillId="0" borderId="0" xfId="0" applyFont="1" applyFill="1" applyBorder="1" applyAlignment="1" applyProtection="1">
      <alignment horizontal="right" vertical="center"/>
    </xf>
    <xf numFmtId="0" fontId="19" fillId="0" borderId="2" xfId="0"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protection locked="0"/>
    </xf>
    <xf numFmtId="176"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xf>
    <xf numFmtId="176" fontId="8" fillId="0" borderId="0" xfId="0" applyNumberFormat="1" applyFont="1" applyAlignment="1" applyProtection="1">
      <alignment horizontal="right" vertical="center"/>
    </xf>
    <xf numFmtId="0" fontId="9" fillId="0" borderId="18" xfId="0" applyFont="1" applyFill="1" applyBorder="1" applyAlignment="1" applyProtection="1">
      <alignment horizontal="distributed" vertical="center"/>
      <protection locked="0"/>
    </xf>
    <xf numFmtId="57" fontId="3" fillId="0" borderId="24" xfId="0" applyNumberFormat="1" applyFont="1" applyFill="1" applyBorder="1" applyProtection="1">
      <alignment vertical="center"/>
      <protection locked="0"/>
    </xf>
    <xf numFmtId="0" fontId="0" fillId="0" borderId="1" xfId="5" applyFont="1" applyFill="1" applyBorder="1" applyAlignment="1">
      <alignment horizontal="left" vertical="center" shrinkToFit="1"/>
    </xf>
    <xf numFmtId="0" fontId="10" fillId="0" borderId="0" xfId="0" applyFont="1" applyFill="1" applyBorder="1" applyAlignment="1" applyProtection="1">
      <alignment horizontal="center" vertical="center"/>
      <protection locked="0"/>
    </xf>
    <xf numFmtId="176" fontId="9" fillId="0" borderId="67" xfId="0" applyNumberFormat="1" applyFont="1" applyFill="1" applyBorder="1" applyAlignment="1" applyProtection="1">
      <alignment vertical="center" shrinkToFit="1"/>
    </xf>
    <xf numFmtId="176" fontId="9" fillId="0" borderId="54"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176" fontId="9" fillId="0" borderId="68" xfId="0" applyNumberFormat="1" applyFont="1" applyFill="1" applyBorder="1" applyAlignment="1" applyProtection="1">
      <alignment vertical="center" shrinkToFit="1"/>
    </xf>
    <xf numFmtId="49" fontId="9" fillId="0" borderId="55" xfId="0" applyNumberFormat="1" applyFont="1" applyBorder="1" applyAlignment="1" applyProtection="1">
      <alignment horizontal="center" vertical="center"/>
    </xf>
    <xf numFmtId="49" fontId="9" fillId="0" borderId="69" xfId="0" applyNumberFormat="1" applyFont="1" applyBorder="1" applyAlignment="1" applyProtection="1">
      <alignment horizontal="center" vertical="center"/>
    </xf>
    <xf numFmtId="49" fontId="9" fillId="0" borderId="70"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1" xfId="0" applyNumberFormat="1" applyFont="1" applyBorder="1" applyAlignment="1" applyProtection="1">
      <alignment horizontal="center" vertical="center"/>
    </xf>
    <xf numFmtId="180" fontId="9" fillId="2" borderId="13" xfId="0" applyNumberFormat="1" applyFont="1" applyFill="1" applyBorder="1" applyAlignment="1" applyProtection="1">
      <alignment horizontal="right" vertical="center" shrinkToFit="1"/>
      <protection locked="0"/>
    </xf>
    <xf numFmtId="180" fontId="9" fillId="2" borderId="6" xfId="0" applyNumberFormat="1" applyFont="1" applyFill="1" applyBorder="1" applyAlignment="1" applyProtection="1">
      <alignment horizontal="right" vertical="center" shrinkToFit="1"/>
      <protection locked="0"/>
    </xf>
    <xf numFmtId="176" fontId="9" fillId="0" borderId="72" xfId="0" applyNumberFormat="1" applyFont="1" applyFill="1" applyBorder="1" applyAlignment="1" applyProtection="1">
      <alignment vertical="center" shrinkToFit="1"/>
    </xf>
    <xf numFmtId="176" fontId="9" fillId="0" borderId="73" xfId="0"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27" xfId="0" applyNumberFormat="1" applyFont="1" applyFill="1" applyBorder="1" applyAlignment="1" applyProtection="1">
      <alignment vertical="center" shrinkToFit="1"/>
    </xf>
    <xf numFmtId="176" fontId="9" fillId="0" borderId="13" xfId="0" applyNumberFormat="1" applyFont="1" applyBorder="1" applyAlignment="1" applyProtection="1">
      <alignment vertical="center"/>
    </xf>
    <xf numFmtId="176" fontId="9" fillId="0" borderId="6" xfId="0" applyNumberFormat="1" applyFont="1" applyBorder="1" applyAlignment="1" applyProtection="1">
      <alignment vertical="center"/>
    </xf>
    <xf numFmtId="176" fontId="9" fillId="0" borderId="60" xfId="0" applyNumberFormat="1" applyFont="1" applyBorder="1" applyAlignment="1" applyProtection="1">
      <alignment vertical="center"/>
    </xf>
    <xf numFmtId="176" fontId="9" fillId="0" borderId="61" xfId="0" applyNumberFormat="1" applyFont="1" applyBorder="1" applyAlignment="1" applyProtection="1">
      <alignment vertical="center"/>
    </xf>
    <xf numFmtId="0" fontId="9" fillId="0" borderId="16"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54" xfId="0" applyFont="1" applyFill="1" applyBorder="1" applyAlignment="1" applyProtection="1">
      <alignment horizontal="center" vertical="center" shrinkToFit="1"/>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30" xfId="0" applyFont="1" applyBorder="1" applyAlignment="1" applyProtection="1">
      <alignment horizontal="distributed" vertical="center"/>
      <protection locked="0"/>
    </xf>
    <xf numFmtId="0" fontId="9" fillId="0" borderId="3" xfId="0" applyFont="1" applyBorder="1" applyAlignment="1" applyProtection="1">
      <alignment horizontal="distributed" vertical="center"/>
      <protection locked="0"/>
    </xf>
    <xf numFmtId="0" fontId="9" fillId="0" borderId="55"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textRotation="180"/>
      <protection locked="0"/>
    </xf>
    <xf numFmtId="0" fontId="9" fillId="0" borderId="30"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56"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3" fillId="5" borderId="2" xfId="0" applyFont="1" applyFill="1" applyBorder="1" applyAlignment="1" applyProtection="1">
      <alignment horizontal="distributed" vertical="center"/>
      <protection locked="0"/>
    </xf>
    <xf numFmtId="0" fontId="3" fillId="5" borderId="34" xfId="0" applyFont="1" applyFill="1" applyBorder="1" applyAlignment="1" applyProtection="1">
      <alignment horizontal="distributed" vertical="center"/>
      <protection locked="0"/>
    </xf>
    <xf numFmtId="0" fontId="3" fillId="4" borderId="2" xfId="0" applyFont="1" applyFill="1" applyBorder="1" applyAlignment="1" applyProtection="1">
      <alignment horizontal="distributed" vertical="center"/>
      <protection locked="0"/>
    </xf>
    <xf numFmtId="0" fontId="3" fillId="4" borderId="34" xfId="0" applyFont="1" applyFill="1" applyBorder="1" applyAlignment="1" applyProtection="1">
      <alignment horizontal="distributed" vertical="center"/>
      <protection locked="0"/>
    </xf>
    <xf numFmtId="0" fontId="3" fillId="6" borderId="2" xfId="0" applyFont="1" applyFill="1" applyBorder="1" applyAlignment="1" applyProtection="1">
      <alignment horizontal="distributed" vertical="center"/>
      <protection locked="0"/>
    </xf>
    <xf numFmtId="0" fontId="3" fillId="6" borderId="34" xfId="0" applyFont="1" applyFill="1" applyBorder="1" applyAlignment="1" applyProtection="1">
      <alignment horizontal="distributed" vertical="center"/>
      <protection locked="0"/>
    </xf>
    <xf numFmtId="0" fontId="7"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3" fillId="0" borderId="34" xfId="0" applyFont="1" applyBorder="1" applyAlignment="1" applyProtection="1">
      <alignment horizontal="distributed" vertical="center"/>
      <protection locked="0"/>
    </xf>
    <xf numFmtId="0" fontId="3" fillId="0" borderId="2" xfId="0" applyFont="1" applyFill="1" applyBorder="1" applyAlignment="1" applyProtection="1">
      <alignment horizontal="distributed" vertical="center"/>
      <protection locked="0"/>
    </xf>
    <xf numFmtId="0" fontId="3" fillId="0" borderId="34" xfId="0" applyFont="1" applyFill="1" applyBorder="1" applyAlignment="1" applyProtection="1">
      <alignment horizontal="distributed" vertical="center"/>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left" vertical="center" shrinkToFit="1"/>
      <protection locked="0"/>
    </xf>
    <xf numFmtId="0" fontId="18" fillId="0" borderId="16"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shrinkToFit="1"/>
    </xf>
    <xf numFmtId="0" fontId="18" fillId="0" borderId="54"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xf>
    <xf numFmtId="0" fontId="18" fillId="0" borderId="30" xfId="0" applyFont="1" applyBorder="1" applyAlignment="1" applyProtection="1">
      <alignment horizontal="center" vertical="center"/>
    </xf>
    <xf numFmtId="0" fontId="18" fillId="0" borderId="74"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75" xfId="0" applyFont="1" applyBorder="1" applyAlignment="1" applyProtection="1">
      <alignment horizontal="center" vertical="center"/>
    </xf>
    <xf numFmtId="0" fontId="18" fillId="0" borderId="56" xfId="0" applyFont="1" applyBorder="1" applyAlignment="1" applyProtection="1">
      <alignment horizontal="center" vertical="center" wrapText="1"/>
    </xf>
    <xf numFmtId="0" fontId="18" fillId="0" borderId="65" xfId="0" applyFont="1" applyBorder="1" applyAlignment="1" applyProtection="1">
      <alignment horizontal="center" vertical="center" wrapText="1"/>
    </xf>
    <xf numFmtId="0" fontId="18" fillId="0" borderId="58" xfId="0" applyFont="1" applyBorder="1" applyAlignment="1" applyProtection="1">
      <alignment horizontal="center" vertical="center"/>
    </xf>
    <xf numFmtId="0" fontId="18" fillId="0" borderId="76" xfId="0" applyFont="1" applyBorder="1" applyAlignment="1" applyProtection="1">
      <alignment horizontal="center" vertical="center"/>
    </xf>
    <xf numFmtId="176" fontId="18" fillId="0" borderId="21" xfId="0" applyNumberFormat="1" applyFont="1" applyFill="1" applyBorder="1" applyAlignment="1" applyProtection="1">
      <alignment vertical="center" shrinkToFit="1"/>
    </xf>
    <xf numFmtId="176" fontId="18" fillId="0" borderId="68" xfId="0" applyNumberFormat="1" applyFont="1" applyFill="1" applyBorder="1" applyAlignment="1" applyProtection="1">
      <alignment vertical="center" shrinkToFit="1"/>
    </xf>
    <xf numFmtId="176" fontId="18" fillId="0" borderId="67" xfId="0" applyNumberFormat="1" applyFont="1" applyFill="1" applyBorder="1" applyAlignment="1" applyProtection="1">
      <alignment vertical="center" shrinkToFit="1"/>
    </xf>
    <xf numFmtId="176" fontId="18" fillId="0" borderId="54" xfId="0" applyNumberFormat="1" applyFont="1" applyFill="1" applyBorder="1" applyAlignment="1" applyProtection="1">
      <alignment vertical="center" shrinkToFit="1"/>
    </xf>
    <xf numFmtId="0" fontId="18" fillId="0" borderId="30" xfId="0" applyFont="1" applyBorder="1" applyAlignment="1" applyProtection="1">
      <alignment horizontal="distributed" vertical="center"/>
    </xf>
    <xf numFmtId="0" fontId="18" fillId="0" borderId="3" xfId="0" applyFont="1" applyBorder="1" applyAlignment="1" applyProtection="1">
      <alignment horizontal="distributed" vertical="center"/>
    </xf>
    <xf numFmtId="0" fontId="18" fillId="0" borderId="55"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56" xfId="0" applyFont="1" applyFill="1" applyBorder="1" applyAlignment="1" applyProtection="1">
      <alignment horizontal="center" vertical="center" wrapText="1"/>
    </xf>
    <xf numFmtId="0" fontId="18" fillId="0" borderId="57" xfId="0" applyFont="1" applyFill="1" applyBorder="1" applyAlignment="1" applyProtection="1">
      <alignment horizontal="center" vertical="center" wrapText="1"/>
    </xf>
    <xf numFmtId="0" fontId="18" fillId="0" borderId="58" xfId="0" applyFont="1" applyFill="1" applyBorder="1" applyAlignment="1" applyProtection="1">
      <alignment horizontal="center" vertical="center"/>
    </xf>
    <xf numFmtId="0" fontId="18" fillId="0" borderId="59"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63" xfId="0" applyFont="1" applyFill="1" applyBorder="1" applyAlignment="1" applyProtection="1">
      <alignment horizontal="center" vertical="center"/>
    </xf>
    <xf numFmtId="176" fontId="18" fillId="0" borderId="72" xfId="0" applyNumberFormat="1" applyFont="1" applyFill="1" applyBorder="1" applyAlignment="1" applyProtection="1">
      <alignment vertical="center" shrinkToFit="1"/>
    </xf>
    <xf numFmtId="176" fontId="18" fillId="0" borderId="73" xfId="0" applyNumberFormat="1" applyFont="1" applyFill="1" applyBorder="1" applyAlignment="1" applyProtection="1">
      <alignment vertical="center" shrinkToFit="1"/>
    </xf>
    <xf numFmtId="176" fontId="18" fillId="0" borderId="13" xfId="0" applyNumberFormat="1" applyFont="1" applyFill="1" applyBorder="1" applyAlignment="1" applyProtection="1">
      <alignment vertical="center" shrinkToFit="1"/>
    </xf>
    <xf numFmtId="176" fontId="18" fillId="0" borderId="27" xfId="0" applyNumberFormat="1" applyFont="1" applyFill="1" applyBorder="1" applyAlignment="1" applyProtection="1">
      <alignment vertical="center" shrinkToFit="1"/>
    </xf>
    <xf numFmtId="0" fontId="18" fillId="0" borderId="64"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65" xfId="0" applyFont="1" applyFill="1" applyBorder="1" applyAlignment="1" applyProtection="1">
      <alignment horizontal="center" vertical="center" wrapText="1"/>
    </xf>
    <xf numFmtId="0" fontId="18" fillId="0" borderId="66" xfId="0" applyFont="1" applyFill="1" applyBorder="1" applyAlignment="1" applyProtection="1">
      <alignment horizontal="center" vertical="center" wrapText="1"/>
    </xf>
    <xf numFmtId="49" fontId="18" fillId="0" borderId="55" xfId="0" applyNumberFormat="1" applyFont="1" applyBorder="1" applyAlignment="1" applyProtection="1">
      <alignment horizontal="center" vertical="center"/>
    </xf>
    <xf numFmtId="49" fontId="18" fillId="0" borderId="69" xfId="0" applyNumberFormat="1" applyFont="1" applyBorder="1" applyAlignment="1" applyProtection="1">
      <alignment horizontal="center" vertical="center"/>
    </xf>
    <xf numFmtId="49" fontId="18" fillId="0" borderId="70"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71" xfId="0" applyNumberFormat="1" applyFont="1" applyBorder="1" applyAlignment="1" applyProtection="1">
      <alignment horizontal="center" vertical="center"/>
    </xf>
    <xf numFmtId="180" fontId="18" fillId="2" borderId="13" xfId="0" applyNumberFormat="1" applyFont="1" applyFill="1" applyBorder="1" applyAlignment="1" applyProtection="1">
      <alignment horizontal="right" vertical="center" shrinkToFit="1"/>
      <protection locked="0"/>
    </xf>
    <xf numFmtId="180" fontId="18" fillId="2" borderId="6" xfId="0" applyNumberFormat="1" applyFont="1" applyFill="1" applyBorder="1" applyAlignment="1" applyProtection="1">
      <alignment horizontal="right" vertical="center" shrinkToFit="1"/>
      <protection locked="0"/>
    </xf>
    <xf numFmtId="176" fontId="18" fillId="0" borderId="13" xfId="0" applyNumberFormat="1" applyFont="1" applyBorder="1" applyAlignment="1" applyProtection="1">
      <alignment vertical="center"/>
    </xf>
    <xf numFmtId="176" fontId="18" fillId="0" borderId="6" xfId="0" applyNumberFormat="1" applyFont="1" applyBorder="1" applyAlignment="1" applyProtection="1">
      <alignment vertical="center"/>
    </xf>
    <xf numFmtId="176" fontId="18" fillId="0" borderId="60" xfId="0" applyNumberFormat="1" applyFont="1" applyBorder="1" applyAlignment="1" applyProtection="1">
      <alignment vertical="center"/>
    </xf>
    <xf numFmtId="176" fontId="18" fillId="0" borderId="61" xfId="0" applyNumberFormat="1" applyFont="1" applyBorder="1" applyAlignment="1" applyProtection="1">
      <alignment vertical="center"/>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29" xfId="0" applyFont="1" applyBorder="1" applyAlignment="1" applyProtection="1">
      <alignment vertical="center" shrinkToFi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2" xfId="0" applyFont="1" applyFill="1" applyBorder="1" applyAlignment="1" applyProtection="1">
      <alignment horizontal="distributed" vertical="center"/>
      <protection locked="0"/>
    </xf>
    <xf numFmtId="0" fontId="0" fillId="0" borderId="34" xfId="0" applyFont="1" applyFill="1" applyBorder="1" applyAlignment="1" applyProtection="1">
      <alignment horizontal="distributed" vertical="center"/>
      <protection locked="0"/>
    </xf>
    <xf numFmtId="0" fontId="0" fillId="0" borderId="2" xfId="0" applyFont="1" applyBorder="1" applyAlignment="1" applyProtection="1">
      <alignment horizontal="distributed" vertical="center"/>
      <protection locked="0"/>
    </xf>
    <xf numFmtId="0" fontId="0" fillId="0" borderId="34" xfId="0" applyFont="1" applyBorder="1" applyAlignment="1" applyProtection="1">
      <alignment horizontal="distributed" vertical="center"/>
      <protection locked="0"/>
    </xf>
    <xf numFmtId="0" fontId="0" fillId="0" borderId="2"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5" borderId="2" xfId="0" applyFont="1" applyFill="1" applyBorder="1" applyAlignment="1" applyProtection="1">
      <alignment horizontal="distributed" vertical="center"/>
      <protection locked="0"/>
    </xf>
    <xf numFmtId="0" fontId="0" fillId="5" borderId="34" xfId="0" applyFont="1" applyFill="1" applyBorder="1" applyAlignment="1" applyProtection="1">
      <alignment horizontal="distributed" vertical="center"/>
      <protection locked="0"/>
    </xf>
    <xf numFmtId="0" fontId="0" fillId="4" borderId="2" xfId="0" applyFont="1" applyFill="1" applyBorder="1" applyAlignment="1" applyProtection="1">
      <alignment horizontal="distributed" vertical="center"/>
      <protection locked="0"/>
    </xf>
    <xf numFmtId="0" fontId="0" fillId="4" borderId="34" xfId="0" applyFont="1" applyFill="1" applyBorder="1" applyAlignment="1" applyProtection="1">
      <alignment horizontal="distributed" vertical="center"/>
      <protection locked="0"/>
    </xf>
    <xf numFmtId="0" fontId="0" fillId="0" borderId="0" xfId="0" applyFont="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22" fillId="0" borderId="29" xfId="0" applyFont="1" applyBorder="1" applyAlignment="1" applyProtection="1">
      <alignment horizontal="left" vertical="center" shrinkToFit="1"/>
      <protection locked="0"/>
    </xf>
    <xf numFmtId="0" fontId="22" fillId="0" borderId="38"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0" fillId="6" borderId="2" xfId="0" applyFont="1" applyFill="1" applyBorder="1" applyAlignment="1" applyProtection="1">
      <alignment horizontal="distributed" vertical="center"/>
      <protection locked="0"/>
    </xf>
    <xf numFmtId="0" fontId="0" fillId="6" borderId="34" xfId="0" applyFont="1" applyFill="1" applyBorder="1" applyAlignment="1" applyProtection="1">
      <alignment horizontal="distributed" vertical="center"/>
      <protection locked="0"/>
    </xf>
    <xf numFmtId="0" fontId="22" fillId="0" borderId="32" xfId="0" applyFont="1" applyBorder="1" applyAlignment="1" applyProtection="1">
      <alignment horizontal="left" vertical="center" shrinkToFit="1"/>
      <protection locked="0"/>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_精算内訳表" xfId="6" xr:uid="{00000000-0005-0000-0000-000006000000}"/>
  </cellStyles>
  <dxfs count="17">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400050</xdr:colOff>
      <xdr:row>26</xdr:row>
      <xdr:rowOff>85725</xdr:rowOff>
    </xdr:from>
    <xdr:ext cx="5162550" cy="704850"/>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1628775" y="7172325"/>
          <a:ext cx="5162550" cy="70485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a:t>
          </a:r>
          <a:endParaRPr lang="en-US" altLang="ja-JP" sz="900" b="1">
            <a:solidFill>
              <a:srgbClr val="FF0000"/>
            </a:solidFill>
            <a:effectLst/>
          </a:endParaRPr>
        </a:p>
        <a:p>
          <a:pPr rtl="0">
            <a:lnSpc>
              <a:spcPts val="1200"/>
            </a:lnSpc>
          </a:pPr>
          <a:r>
            <a:rPr lang="ja-JP" altLang="en-US" sz="900" b="1">
              <a:solidFill>
                <a:srgbClr val="FF0000"/>
              </a:solidFill>
              <a:effectLst/>
            </a:rPr>
            <a:t>　　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74083</xdr:colOff>
      <xdr:row>0</xdr:row>
      <xdr:rowOff>42333</xdr:rowOff>
    </xdr:from>
    <xdr:to>
      <xdr:col>39</xdr:col>
      <xdr:colOff>21166</xdr:colOff>
      <xdr:row>2</xdr:row>
      <xdr:rowOff>51858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083" y="42333"/>
          <a:ext cx="12647083"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17992</xdr:colOff>
      <xdr:row>5</xdr:row>
      <xdr:rowOff>152399</xdr:rowOff>
    </xdr:from>
    <xdr:to>
      <xdr:col>26</xdr:col>
      <xdr:colOff>838199</xdr:colOff>
      <xdr:row>21</xdr:row>
      <xdr:rowOff>342900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018992" y="1343024"/>
          <a:ext cx="820207" cy="60674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38101</xdr:colOff>
      <xdr:row>7</xdr:row>
      <xdr:rowOff>25401</xdr:rowOff>
    </xdr:from>
    <xdr:to>
      <xdr:col>21</xdr:col>
      <xdr:colOff>34926</xdr:colOff>
      <xdr:row>8</xdr:row>
      <xdr:rowOff>25401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66801" y="1778001"/>
          <a:ext cx="57118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8467</xdr:colOff>
      <xdr:row>10</xdr:row>
      <xdr:rowOff>5292</xdr:rowOff>
    </xdr:from>
    <xdr:to>
      <xdr:col>22</xdr:col>
      <xdr:colOff>6350</xdr:colOff>
      <xdr:row>11</xdr:row>
      <xdr:rowOff>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151467" y="2881842"/>
          <a:ext cx="5970058" cy="3757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485775</xdr:colOff>
      <xdr:row>0</xdr:row>
      <xdr:rowOff>95250</xdr:rowOff>
    </xdr:from>
    <xdr:ext cx="2749365" cy="390525"/>
    <xdr:sp macro="" textlink="">
      <xdr:nvSpPr>
        <xdr:cNvPr id="13" name="AutoShape 8">
          <a:extLst>
            <a:ext uri="{FF2B5EF4-FFF2-40B4-BE49-F238E27FC236}">
              <a16:creationId xmlns:a16="http://schemas.microsoft.com/office/drawing/2014/main" id="{00000000-0008-0000-0100-00000D000000}"/>
            </a:ext>
          </a:extLst>
        </xdr:cNvPr>
        <xdr:cNvSpPr>
          <a:spLocks noChangeArrowheads="1"/>
        </xdr:cNvSpPr>
      </xdr:nvSpPr>
      <xdr:spPr bwMode="auto">
        <a:xfrm>
          <a:off x="6200775" y="95250"/>
          <a:ext cx="2749365" cy="390525"/>
        </a:xfrm>
        <a:prstGeom prst="wedgeRectCallout">
          <a:avLst>
            <a:gd name="adj1" fmla="val 55507"/>
            <a:gd name="adj2" fmla="val 34227"/>
          </a:avLst>
        </a:prstGeom>
        <a:solidFill>
          <a:schemeClr val="tx2">
            <a:lumMod val="20000"/>
            <a:lumOff val="80000"/>
          </a:schemeClr>
        </a:solidFill>
        <a:ln w="12700">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latin typeface="+mn-ea"/>
              <a:ea typeface="+mn-ea"/>
            </a:rPr>
            <a:t>　助成区分、助成事業細目名、団体名、事業名</a:t>
          </a:r>
          <a:endParaRPr lang="en-US" altLang="ja-JP" sz="1000">
            <a:solidFill>
              <a:srgbClr val="FF0000"/>
            </a:solidFill>
            <a:effectLst/>
            <a:latin typeface="+mn-ea"/>
            <a:ea typeface="+mn-ea"/>
          </a:endParaRPr>
        </a:p>
        <a:p>
          <a:pPr rtl="0">
            <a:lnSpc>
              <a:spcPts val="1100"/>
            </a:lnSpc>
          </a:pPr>
          <a:r>
            <a:rPr lang="ja-JP" altLang="en-US" sz="1000">
              <a:solidFill>
                <a:srgbClr val="FF0000"/>
              </a:solidFill>
              <a:effectLst/>
              <a:latin typeface="+mn-ea"/>
              <a:ea typeface="+mn-ea"/>
            </a:rPr>
            <a:t>　についても、漏れなく記入すること。</a:t>
          </a:r>
          <a:endParaRPr lang="ja-JP" altLang="ja-JP" sz="1000">
            <a:solidFill>
              <a:srgbClr val="FF0000"/>
            </a:solidFill>
            <a:effectLst/>
            <a:latin typeface="+mn-ea"/>
            <a:ea typeface="+mn-ea"/>
          </a:endParaRPr>
        </a:p>
      </xdr:txBody>
    </xdr:sp>
    <xdr:clientData/>
  </xdr:oneCellAnchor>
  <xdr:oneCellAnchor>
    <xdr:from>
      <xdr:col>20</xdr:col>
      <xdr:colOff>285750</xdr:colOff>
      <xdr:row>13</xdr:row>
      <xdr:rowOff>266700</xdr:rowOff>
    </xdr:from>
    <xdr:ext cx="1666875" cy="390525"/>
    <xdr:sp macro="" textlink="">
      <xdr:nvSpPr>
        <xdr:cNvPr id="16" name="AutoShape 8">
          <a:extLst>
            <a:ext uri="{FF2B5EF4-FFF2-40B4-BE49-F238E27FC236}">
              <a16:creationId xmlns:a16="http://schemas.microsoft.com/office/drawing/2014/main" id="{00000000-0008-0000-0100-000010000000}"/>
            </a:ext>
          </a:extLst>
        </xdr:cNvPr>
        <xdr:cNvSpPr>
          <a:spLocks noChangeArrowheads="1"/>
        </xdr:cNvSpPr>
      </xdr:nvSpPr>
      <xdr:spPr bwMode="auto">
        <a:xfrm>
          <a:off x="6629400" y="4286250"/>
          <a:ext cx="1666875" cy="390525"/>
        </a:xfrm>
        <a:prstGeom prst="wedgeRectCallout">
          <a:avLst>
            <a:gd name="adj1" fmla="val 60799"/>
            <a:gd name="adj2" fmla="val -24000"/>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実際に、助成対象経費として</a:t>
          </a:r>
          <a:endParaRPr lang="en-US" altLang="ja-JP" sz="1000" b="0" i="0">
            <a:solidFill>
              <a:srgbClr val="FF0000"/>
            </a:solidFill>
            <a:effectLst/>
            <a:latin typeface="+mn-lt"/>
            <a:ea typeface="+mn-ea"/>
            <a:cs typeface="+mn-cs"/>
          </a:endParaRPr>
        </a:p>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支出した経費を記入。</a:t>
          </a:r>
          <a:endParaRPr lang="ja-JP" altLang="ja-JP" sz="1000">
            <a:solidFill>
              <a:srgbClr val="FF0000"/>
            </a:solidFill>
            <a:effectLst/>
          </a:endParaRPr>
        </a:p>
      </xdr:txBody>
    </xdr:sp>
    <xdr:clientData/>
  </xdr:oneCellAnchor>
  <xdr:oneCellAnchor>
    <xdr:from>
      <xdr:col>8</xdr:col>
      <xdr:colOff>66675</xdr:colOff>
      <xdr:row>11</xdr:row>
      <xdr:rowOff>228600</xdr:rowOff>
    </xdr:from>
    <xdr:ext cx="1238250" cy="714376"/>
    <xdr:sp macro="" textlink="">
      <xdr:nvSpPr>
        <xdr:cNvPr id="19" name="AutoShape 8">
          <a:extLst>
            <a:ext uri="{FF2B5EF4-FFF2-40B4-BE49-F238E27FC236}">
              <a16:creationId xmlns:a16="http://schemas.microsoft.com/office/drawing/2014/main" id="{00000000-0008-0000-0100-000013000000}"/>
            </a:ext>
          </a:extLst>
        </xdr:cNvPr>
        <xdr:cNvSpPr>
          <a:spLocks noChangeArrowheads="1"/>
        </xdr:cNvSpPr>
      </xdr:nvSpPr>
      <xdr:spPr bwMode="auto">
        <a:xfrm>
          <a:off x="2762250" y="3486150"/>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29</xdr:col>
      <xdr:colOff>28575</xdr:colOff>
      <xdr:row>5</xdr:row>
      <xdr:rowOff>152400</xdr:rowOff>
    </xdr:from>
    <xdr:to>
      <xdr:col>39</xdr:col>
      <xdr:colOff>0</xdr:colOff>
      <xdr:row>21</xdr:row>
      <xdr:rowOff>342900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8991600" y="1343025"/>
          <a:ext cx="3790950" cy="6067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238125</xdr:colOff>
      <xdr:row>18</xdr:row>
      <xdr:rowOff>0</xdr:rowOff>
    </xdr:from>
    <xdr:ext cx="2695574" cy="1219170"/>
    <xdr:sp macro="" textlink="">
      <xdr:nvSpPr>
        <xdr:cNvPr id="15" name="AutoShape 8">
          <a:extLst>
            <a:ext uri="{FF2B5EF4-FFF2-40B4-BE49-F238E27FC236}">
              <a16:creationId xmlns:a16="http://schemas.microsoft.com/office/drawing/2014/main" id="{00000000-0008-0000-0100-00000F000000}"/>
            </a:ext>
          </a:extLst>
        </xdr:cNvPr>
        <xdr:cNvSpPr>
          <a:spLocks noChangeArrowheads="1"/>
        </xdr:cNvSpPr>
      </xdr:nvSpPr>
      <xdr:spPr bwMode="auto">
        <a:xfrm>
          <a:off x="5191125" y="59245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29</xdr:col>
      <xdr:colOff>485775</xdr:colOff>
      <xdr:row>13</xdr:row>
      <xdr:rowOff>104775</xdr:rowOff>
    </xdr:from>
    <xdr:ext cx="2971800" cy="800101"/>
    <xdr:sp macro="" textlink="">
      <xdr:nvSpPr>
        <xdr:cNvPr id="17" name="AutoShape 8">
          <a:extLst>
            <a:ext uri="{FF2B5EF4-FFF2-40B4-BE49-F238E27FC236}">
              <a16:creationId xmlns:a16="http://schemas.microsoft.com/office/drawing/2014/main" id="{00000000-0008-0000-0100-000011000000}"/>
            </a:ext>
          </a:extLst>
        </xdr:cNvPr>
        <xdr:cNvSpPr>
          <a:spLocks noChangeArrowheads="1"/>
        </xdr:cNvSpPr>
      </xdr:nvSpPr>
      <xdr:spPr bwMode="auto">
        <a:xfrm>
          <a:off x="9448800" y="4124325"/>
          <a:ext cx="2971800" cy="800101"/>
        </a:xfrm>
        <a:prstGeom prst="wedgeRectCallout">
          <a:avLst>
            <a:gd name="adj1" fmla="val 3048"/>
            <a:gd name="adj2" fmla="val -74243"/>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「うち限度額」、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22</xdr:row>
      <xdr:rowOff>9525</xdr:rowOff>
    </xdr:from>
    <xdr:to>
      <xdr:col>39</xdr:col>
      <xdr:colOff>19050</xdr:colOff>
      <xdr:row>22</xdr:row>
      <xdr:rowOff>348375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8575" y="7458075"/>
          <a:ext cx="12773025" cy="338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7"/>
  <sheetViews>
    <sheetView tabSelected="1" view="pageBreakPreview" zoomScaleNormal="100" zoomScaleSheetLayoutView="100" workbookViewId="0">
      <selection activeCell="B1" sqref="B1:J1"/>
    </sheetView>
  </sheetViews>
  <sheetFormatPr defaultColWidth="15.59765625" defaultRowHeight="15" customHeight="1" x14ac:dyDescent="0.2"/>
  <cols>
    <col min="1" max="1" width="0.8984375" style="2" customWidth="1"/>
    <col min="2" max="2" width="17.59765625" style="2" customWidth="1"/>
    <col min="3" max="5" width="13.296875" style="2" customWidth="1"/>
    <col min="6" max="7" width="12.69921875" style="2" customWidth="1"/>
    <col min="8" max="8" width="10.296875" style="2" bestFit="1" customWidth="1"/>
    <col min="9" max="9" width="9.69921875" style="2" customWidth="1"/>
    <col min="10" max="10" width="25.09765625" style="1" customWidth="1"/>
    <col min="11" max="11" width="11" style="1" customWidth="1"/>
    <col min="12" max="12" width="17.3984375" style="1" customWidth="1"/>
    <col min="13" max="16384" width="15.59765625" style="1"/>
  </cols>
  <sheetData>
    <row r="1" spans="1:12" ht="20.25" customHeight="1" x14ac:dyDescent="0.2">
      <c r="A1" s="36"/>
      <c r="B1" s="314" t="s">
        <v>123</v>
      </c>
      <c r="C1" s="314"/>
      <c r="D1" s="314"/>
      <c r="E1" s="314"/>
      <c r="F1" s="314"/>
      <c r="G1" s="314"/>
      <c r="H1" s="314"/>
      <c r="I1" s="314"/>
      <c r="J1" s="314"/>
    </row>
    <row r="2" spans="1:12" ht="20.25" customHeight="1" x14ac:dyDescent="0.2">
      <c r="A2" s="10"/>
      <c r="B2" s="10"/>
      <c r="C2" s="10"/>
      <c r="D2" s="10"/>
      <c r="E2" s="10"/>
      <c r="F2" s="10"/>
      <c r="G2" s="10"/>
      <c r="H2" s="10"/>
      <c r="I2" s="10"/>
    </row>
    <row r="3" spans="1:12" s="4" customFormat="1" ht="20.25" customHeight="1" x14ac:dyDescent="0.2">
      <c r="A3" s="11"/>
      <c r="B3" s="31" t="s">
        <v>84</v>
      </c>
      <c r="C3" s="335" t="str">
        <f>IF(収支簿記載例!AG1="","",収支簿記載例!AG1)</f>
        <v>○○県○○市</v>
      </c>
      <c r="D3" s="336"/>
      <c r="E3" s="337"/>
      <c r="F3" s="10"/>
      <c r="G3" s="11"/>
      <c r="H3" s="11"/>
      <c r="I3" s="11"/>
    </row>
    <row r="4" spans="1:12" s="4" customFormat="1" ht="20.25" customHeight="1" x14ac:dyDescent="0.2">
      <c r="A4" s="350"/>
      <c r="B4" s="31" t="s">
        <v>85</v>
      </c>
      <c r="C4" s="335" t="str">
        <f>IF(収支簿記載例!O2="","",収支簿記載例!O2)</f>
        <v>天然芝生化新設</v>
      </c>
      <c r="D4" s="336"/>
      <c r="E4" s="337"/>
      <c r="F4" s="12"/>
      <c r="G4" s="14"/>
      <c r="H4" s="17"/>
      <c r="I4" s="17"/>
    </row>
    <row r="5" spans="1:12" s="4" customFormat="1" ht="20.25" customHeight="1" x14ac:dyDescent="0.2">
      <c r="A5" s="350"/>
      <c r="B5" s="31" t="s">
        <v>105</v>
      </c>
      <c r="C5" s="335" t="str">
        <f>IF(収支簿記載例!AG2="","",収支簿記載例!AG2)</f>
        <v>○○市立グラウンド天然芝生化事業</v>
      </c>
      <c r="D5" s="336"/>
      <c r="E5" s="337"/>
      <c r="F5" s="12"/>
      <c r="G5" s="14"/>
      <c r="H5" s="17"/>
      <c r="I5" s="17"/>
    </row>
    <row r="6" spans="1:12" s="4" customFormat="1" ht="20.25" customHeight="1" x14ac:dyDescent="0.2">
      <c r="A6" s="350"/>
      <c r="B6" s="13"/>
      <c r="C6" s="11"/>
      <c r="D6" s="11"/>
      <c r="E6" s="11"/>
      <c r="F6" s="40"/>
      <c r="G6" s="40"/>
      <c r="H6" s="40"/>
      <c r="I6" s="40"/>
    </row>
    <row r="7" spans="1:12" s="4" customFormat="1" ht="20.25" customHeight="1" thickBot="1" x14ac:dyDescent="0.25">
      <c r="A7" s="350"/>
      <c r="B7" s="54" t="s">
        <v>120</v>
      </c>
      <c r="C7" s="11"/>
      <c r="D7" s="11"/>
      <c r="E7" s="41" t="s">
        <v>109</v>
      </c>
      <c r="F7" s="40"/>
      <c r="G7" s="40"/>
      <c r="H7" s="40"/>
      <c r="I7" s="41" t="s">
        <v>109</v>
      </c>
    </row>
    <row r="8" spans="1:12" s="4" customFormat="1" ht="18.75" customHeight="1" x14ac:dyDescent="0.2">
      <c r="A8" s="350"/>
      <c r="B8" s="351" t="s">
        <v>87</v>
      </c>
      <c r="C8" s="353" t="s">
        <v>83</v>
      </c>
      <c r="D8" s="355" t="s">
        <v>101</v>
      </c>
      <c r="E8" s="357" t="s">
        <v>88</v>
      </c>
      <c r="F8" s="42"/>
      <c r="G8" s="319" t="s">
        <v>110</v>
      </c>
      <c r="H8" s="320"/>
      <c r="I8" s="321"/>
    </row>
    <row r="9" spans="1:12" s="4" customFormat="1" ht="18.75" customHeight="1" x14ac:dyDescent="0.2">
      <c r="A9" s="350"/>
      <c r="B9" s="352"/>
      <c r="C9" s="354"/>
      <c r="D9" s="356"/>
      <c r="E9" s="358"/>
      <c r="F9" s="42"/>
      <c r="G9" s="322"/>
      <c r="H9" s="323"/>
      <c r="I9" s="324"/>
    </row>
    <row r="10" spans="1:12" s="4" customFormat="1" ht="25" customHeight="1" x14ac:dyDescent="0.2">
      <c r="A10" s="350"/>
      <c r="B10" s="32" t="s">
        <v>100</v>
      </c>
      <c r="C10" s="18">
        <v>48000000</v>
      </c>
      <c r="D10" s="19">
        <f>E10-C10</f>
        <v>0</v>
      </c>
      <c r="E10" s="20">
        <f>SUMIF(収支簿記載例!$L$7:$L$3095,$B10,収支簿記載例!$U$7:$U$3095)</f>
        <v>48000000</v>
      </c>
      <c r="F10" s="43"/>
      <c r="G10" s="44" t="s">
        <v>111</v>
      </c>
      <c r="H10" s="325">
        <v>44358</v>
      </c>
      <c r="I10" s="326"/>
      <c r="K10" s="4">
        <f>G22*VLOOKUP($C$4,【削除禁止】収支簿データ!C2:D14,2,0)</f>
        <v>57200000</v>
      </c>
      <c r="L10" s="4" t="s">
        <v>104</v>
      </c>
    </row>
    <row r="11" spans="1:12" s="4" customFormat="1" ht="25" customHeight="1" x14ac:dyDescent="0.2">
      <c r="A11" s="350"/>
      <c r="B11" s="33" t="s">
        <v>14</v>
      </c>
      <c r="C11" s="18"/>
      <c r="D11" s="19">
        <f>E11-C11</f>
        <v>0</v>
      </c>
      <c r="E11" s="20">
        <f>SUMIF(収支簿記載例!$L$7:$L$3095,$B11,収支簿記載例!$U$7:$U$3095)</f>
        <v>0</v>
      </c>
      <c r="F11" s="42"/>
      <c r="G11" s="44" t="s">
        <v>112</v>
      </c>
      <c r="H11" s="331">
        <f>SUMIF(収支簿記載例!$O$7:$O$3095,【削除禁止】収支簿データ!$B19,収支簿記載例!$U$7:$U$3095)</f>
        <v>24000000</v>
      </c>
      <c r="I11" s="332"/>
    </row>
    <row r="12" spans="1:12" s="4" customFormat="1" ht="25" customHeight="1" thickBot="1" x14ac:dyDescent="0.25">
      <c r="A12" s="350"/>
      <c r="B12" s="32" t="s">
        <v>102</v>
      </c>
      <c r="C12" s="18"/>
      <c r="D12" s="19">
        <f>E12-C12</f>
        <v>0</v>
      </c>
      <c r="E12" s="20">
        <f>SUMIF(収支簿記載例!$L$7:$L$3095,$B12,収支簿記載例!$U$7:$U$3095)</f>
        <v>0</v>
      </c>
      <c r="F12" s="42"/>
      <c r="G12" s="45" t="s">
        <v>113</v>
      </c>
      <c r="H12" s="333">
        <f>E10-H11</f>
        <v>24000000</v>
      </c>
      <c r="I12" s="334"/>
    </row>
    <row r="13" spans="1:12" s="4" customFormat="1" ht="25" customHeight="1" x14ac:dyDescent="0.2">
      <c r="A13" s="350"/>
      <c r="B13" s="34" t="s">
        <v>89</v>
      </c>
      <c r="C13" s="21">
        <v>40000000</v>
      </c>
      <c r="D13" s="22">
        <f>E13-C13</f>
        <v>-11000000</v>
      </c>
      <c r="E13" s="23">
        <f>E22-SUM(E10:E12)</f>
        <v>29000000</v>
      </c>
      <c r="F13" s="42"/>
      <c r="G13" s="46"/>
      <c r="H13" s="47"/>
      <c r="I13" s="48"/>
    </row>
    <row r="14" spans="1:12" s="4" customFormat="1" ht="25" customHeight="1" thickBot="1" x14ac:dyDescent="0.25">
      <c r="A14" s="350"/>
      <c r="B14" s="35" t="s">
        <v>90</v>
      </c>
      <c r="C14" s="24">
        <f>SUM(C10:C13)</f>
        <v>88000000</v>
      </c>
      <c r="D14" s="25">
        <f>SUM(D10:D13)</f>
        <v>-11000000</v>
      </c>
      <c r="E14" s="26">
        <f>SUM(E10:E13)</f>
        <v>77000000</v>
      </c>
      <c r="F14" s="49"/>
      <c r="G14" s="50"/>
      <c r="H14" s="50"/>
      <c r="I14" s="50"/>
    </row>
    <row r="15" spans="1:12" s="4" customFormat="1" ht="20.25" customHeight="1" x14ac:dyDescent="0.2">
      <c r="A15" s="350"/>
      <c r="B15" s="13"/>
      <c r="C15" s="14"/>
      <c r="D15" s="14"/>
      <c r="E15" s="14"/>
      <c r="F15" s="51"/>
      <c r="G15" s="51"/>
      <c r="H15" s="51"/>
      <c r="I15" s="51"/>
    </row>
    <row r="16" spans="1:12" s="4" customFormat="1" ht="20.25" customHeight="1" thickBot="1" x14ac:dyDescent="0.25">
      <c r="A16" s="350"/>
      <c r="B16" s="53" t="s">
        <v>121</v>
      </c>
      <c r="C16" s="14"/>
      <c r="D16" s="14"/>
      <c r="E16" s="14"/>
      <c r="F16" s="15"/>
      <c r="G16" s="15"/>
      <c r="H16" s="16"/>
      <c r="I16" s="16" t="s">
        <v>86</v>
      </c>
    </row>
    <row r="17" spans="1:9" s="4" customFormat="1" ht="18.75" customHeight="1" x14ac:dyDescent="0.2">
      <c r="A17" s="350"/>
      <c r="B17" s="344" t="s">
        <v>91</v>
      </c>
      <c r="C17" s="346" t="s">
        <v>83</v>
      </c>
      <c r="D17" s="348" t="s">
        <v>101</v>
      </c>
      <c r="E17" s="359" t="s">
        <v>88</v>
      </c>
      <c r="F17" s="338" t="s">
        <v>108</v>
      </c>
      <c r="G17" s="339"/>
      <c r="H17" s="340" t="s">
        <v>92</v>
      </c>
      <c r="I17" s="341"/>
    </row>
    <row r="18" spans="1:9" s="4" customFormat="1" ht="18.75" customHeight="1" x14ac:dyDescent="0.2">
      <c r="A18" s="350"/>
      <c r="B18" s="345"/>
      <c r="C18" s="347"/>
      <c r="D18" s="349"/>
      <c r="E18" s="360"/>
      <c r="F18" s="29" t="s">
        <v>106</v>
      </c>
      <c r="G18" s="30" t="s">
        <v>107</v>
      </c>
      <c r="H18" s="342"/>
      <c r="I18" s="343"/>
    </row>
    <row r="19" spans="1:9" s="4" customFormat="1" ht="25" customHeight="1" x14ac:dyDescent="0.2">
      <c r="A19" s="350"/>
      <c r="B19" s="33" t="s">
        <v>93</v>
      </c>
      <c r="C19" s="18">
        <v>80000000</v>
      </c>
      <c r="D19" s="19">
        <f>E19-C19</f>
        <v>-10000000</v>
      </c>
      <c r="E19" s="20">
        <f>SUMIF(収支簿記載例!$L$7:$L$3095,$B19,収支簿記載例!$X$7:$X$3095)</f>
        <v>70000000</v>
      </c>
      <c r="F19" s="55">
        <f>SUMIF(収支簿記載例!$L$7:$L$3095,$B19,収支簿記載例!$AA$7:$AA$3095)</f>
        <v>65000000</v>
      </c>
      <c r="G19" s="27">
        <f>SUMIF(収支簿記載例!$L$7:$L$3095,$B19,収支簿記載例!$AD$7:$AD$3095)</f>
        <v>65000000</v>
      </c>
      <c r="H19" s="327">
        <f>SUMIF(収支簿記載例!$L$7:$L$3095,$B19,収支簿記載例!$AJ$7:$AJ$3095)</f>
        <v>5000000</v>
      </c>
      <c r="I19" s="328"/>
    </row>
    <row r="20" spans="1:9" s="4" customFormat="1" ht="25" customHeight="1" x14ac:dyDescent="0.2">
      <c r="A20" s="350"/>
      <c r="B20" s="33" t="s">
        <v>94</v>
      </c>
      <c r="C20" s="18">
        <v>8000000</v>
      </c>
      <c r="D20" s="19">
        <f>E20-C20</f>
        <v>-1000000</v>
      </c>
      <c r="E20" s="20">
        <f>SUMIF(収支簿記載例!$L$7:$L$3095,$B20,収支簿記載例!$X$7:$X$3095)</f>
        <v>7000000</v>
      </c>
      <c r="F20" s="55">
        <f>SUMIF(収支簿記載例!$L$7:$L$3095,$B20,収支簿記載例!$AA$7:$AA$3095)</f>
        <v>6500000</v>
      </c>
      <c r="G20" s="27">
        <f>SUMIF(収支簿記載例!$L$7:$L$3095,$B20,収支簿記載例!$AD$7:$AD$3095)</f>
        <v>6500000</v>
      </c>
      <c r="H20" s="329">
        <f>SUMIF(収支簿記載例!$L$7:$L$3095,$B20,収支簿記載例!$AJ$7:$AJ$3095)</f>
        <v>500000</v>
      </c>
      <c r="I20" s="330"/>
    </row>
    <row r="21" spans="1:9" s="4" customFormat="1" ht="25" customHeight="1" x14ac:dyDescent="0.2">
      <c r="A21" s="350"/>
      <c r="B21" s="311" t="str">
        <f>IF(収支簿記載例!$E$2=【削除禁止】収支簿データ!$A$2,"附帯設備費"," ")</f>
        <v xml:space="preserve"> </v>
      </c>
      <c r="C21" s="21"/>
      <c r="D21" s="22">
        <f>E21-C21</f>
        <v>0</v>
      </c>
      <c r="E21" s="23">
        <f>SUMIF(収支簿記載例!$L$7:$L$3095,$B21,収支簿記載例!$X$7:$X$3095)</f>
        <v>0</v>
      </c>
      <c r="F21" s="56">
        <f>SUMIF(収支簿記載例!$L$7:$L$3095,$B21,収支簿記載例!$AA$7:$AA$3095)</f>
        <v>0</v>
      </c>
      <c r="G21" s="28">
        <f>SUMIF(収支簿記載例!$L$7:$L$3095,$B21,収支簿記載例!$AD$7:$AD$3095)</f>
        <v>0</v>
      </c>
      <c r="H21" s="317">
        <f>SUMIF(収支簿記載例!$L$7:$L$3095,$B21,収支簿記載例!$AJ$7:$AJ$3095)</f>
        <v>0</v>
      </c>
      <c r="I21" s="318"/>
    </row>
    <row r="22" spans="1:9" s="4" customFormat="1" ht="25" customHeight="1" thickBot="1" x14ac:dyDescent="0.25">
      <c r="A22" s="350"/>
      <c r="B22" s="35" t="s">
        <v>90</v>
      </c>
      <c r="C22" s="24">
        <f t="shared" ref="C22:H22" si="0">SUM(C19:C21)</f>
        <v>88000000</v>
      </c>
      <c r="D22" s="25">
        <f t="shared" si="0"/>
        <v>-11000000</v>
      </c>
      <c r="E22" s="26">
        <f t="shared" si="0"/>
        <v>77000000</v>
      </c>
      <c r="F22" s="38">
        <f t="shared" si="0"/>
        <v>71500000</v>
      </c>
      <c r="G22" s="39">
        <f t="shared" si="0"/>
        <v>71500000</v>
      </c>
      <c r="H22" s="315">
        <f t="shared" si="0"/>
        <v>5500000</v>
      </c>
      <c r="I22" s="316"/>
    </row>
    <row r="23" spans="1:9" s="4" customFormat="1" ht="4" customHeight="1" x14ac:dyDescent="0.2">
      <c r="G23" s="5"/>
      <c r="H23" s="5"/>
      <c r="I23" s="9"/>
    </row>
    <row r="24" spans="1:9" s="4" customFormat="1" ht="24.75" customHeight="1" x14ac:dyDescent="0.2">
      <c r="B24" s="307" t="s">
        <v>122</v>
      </c>
      <c r="C24" s="308">
        <f>C14-C22</f>
        <v>0</v>
      </c>
      <c r="D24" s="308">
        <f>D14-D22</f>
        <v>0</v>
      </c>
      <c r="E24" s="308">
        <f>E14-E22</f>
        <v>0</v>
      </c>
    </row>
    <row r="25" spans="1:9" s="4" customFormat="1" ht="24.75" customHeight="1" x14ac:dyDescent="0.2"/>
    <row r="26" spans="1:9" s="4" customFormat="1" ht="24.75" customHeight="1" x14ac:dyDescent="0.2"/>
    <row r="27" spans="1:9" s="4" customFormat="1" ht="24.75" customHeight="1" x14ac:dyDescent="0.2"/>
    <row r="28" spans="1:9" s="4" customFormat="1" ht="24.75" customHeight="1" x14ac:dyDescent="0.2"/>
    <row r="29" spans="1:9" s="4" customFormat="1" ht="24.75" customHeight="1" x14ac:dyDescent="0.2"/>
    <row r="30" spans="1:9" s="4" customFormat="1" ht="13" x14ac:dyDescent="0.2"/>
    <row r="31" spans="1:9" s="4" customFormat="1" ht="13" x14ac:dyDescent="0.2"/>
    <row r="32" spans="1:9" s="4" customFormat="1" ht="13" x14ac:dyDescent="0.2"/>
    <row r="33" spans="2:2" s="4" customFormat="1" ht="13" x14ac:dyDescent="0.2"/>
    <row r="34" spans="2:2" s="4" customFormat="1" ht="13" x14ac:dyDescent="0.2"/>
    <row r="35" spans="2:2" s="4" customFormat="1" ht="13" x14ac:dyDescent="0.2"/>
    <row r="36" spans="2:2" s="4" customFormat="1" ht="13" x14ac:dyDescent="0.2"/>
    <row r="37" spans="2:2" s="4" customFormat="1" ht="13" x14ac:dyDescent="0.2"/>
    <row r="38" spans="2:2" s="4" customFormat="1" ht="13" x14ac:dyDescent="0.2"/>
    <row r="39" spans="2:2" s="4" customFormat="1" ht="13" x14ac:dyDescent="0.2"/>
    <row r="40" spans="2:2" s="4" customFormat="1" ht="13" x14ac:dyDescent="0.2"/>
    <row r="41" spans="2:2" s="4" customFormat="1" ht="13" x14ac:dyDescent="0.2"/>
    <row r="42" spans="2:2" s="4" customFormat="1" ht="13" x14ac:dyDescent="0.2"/>
    <row r="43" spans="2:2" s="4" customFormat="1" ht="13" x14ac:dyDescent="0.2"/>
    <row r="44" spans="2:2" s="4" customFormat="1" ht="13" x14ac:dyDescent="0.2">
      <c r="B44" s="6"/>
    </row>
    <row r="45" spans="2:2" ht="15" customHeight="1" x14ac:dyDescent="0.2">
      <c r="B45" s="4"/>
    </row>
    <row r="97" spans="1:1" ht="15" customHeight="1" x14ac:dyDescent="0.2">
      <c r="A97" s="3"/>
    </row>
  </sheetData>
  <sheetProtection algorithmName="SHA-512" hashValue="ob4wotmOYfW13o/0pXJXU5asFXtoNs5VH5Fj+nxk+xfWdnbK5ttV+hWLqn3s3PmzWgKpv+OzvkqNZBL8Vws0wQ==" saltValue="hcFYaOKty9Rgx7IzSuUxuw==" spinCount="100000" sheet="1" objects="1" scenarios="1"/>
  <mergeCells count="23">
    <mergeCell ref="A4:A22"/>
    <mergeCell ref="C4:E4"/>
    <mergeCell ref="B8:B9"/>
    <mergeCell ref="C8:C9"/>
    <mergeCell ref="D8:D9"/>
    <mergeCell ref="E8:E9"/>
    <mergeCell ref="E17:E18"/>
    <mergeCell ref="B1:J1"/>
    <mergeCell ref="H22:I22"/>
    <mergeCell ref="H21:I21"/>
    <mergeCell ref="G8:I9"/>
    <mergeCell ref="H10:I10"/>
    <mergeCell ref="H19:I19"/>
    <mergeCell ref="H20:I20"/>
    <mergeCell ref="H11:I11"/>
    <mergeCell ref="H12:I12"/>
    <mergeCell ref="C5:E5"/>
    <mergeCell ref="F17:G17"/>
    <mergeCell ref="H17:I18"/>
    <mergeCell ref="C3:E3"/>
    <mergeCell ref="B17:B18"/>
    <mergeCell ref="C17:C18"/>
    <mergeCell ref="D17:D18"/>
  </mergeCells>
  <phoneticPr fontId="1"/>
  <conditionalFormatting sqref="E13">
    <cfRule type="expression" dxfId="16" priority="9" stopIfTrue="1">
      <formula>$E$13&lt;0</formula>
    </cfRule>
  </conditionalFormatting>
  <conditionalFormatting sqref="E10">
    <cfRule type="expression" dxfId="15" priority="14" stopIfTrue="1">
      <formula>E10&gt;K10</formula>
    </cfRule>
    <cfRule type="expression" dxfId="14" priority="15" stopIfTrue="1">
      <formula>E10&gt;C10</formula>
    </cfRule>
  </conditionalFormatting>
  <conditionalFormatting sqref="F22">
    <cfRule type="expression" dxfId="13" priority="4" stopIfTrue="1">
      <formula>AND(OR(C4="スポーツ競技施設等の整備", C4="学校開放事業によるスポーツ活動に供する施設等の整備"), F22&lt;10000000)</formula>
    </cfRule>
    <cfRule type="expression" dxfId="12" priority="5" stopIfTrue="1">
      <formula>AND(C4="スポーツ競技の大規模改修等", F22&lt;30000000)</formula>
    </cfRule>
  </conditionalFormatting>
  <conditionalFormatting sqref="C24">
    <cfRule type="expression" dxfId="11" priority="3">
      <formula>C24&lt;&gt;0</formula>
    </cfRule>
  </conditionalFormatting>
  <conditionalFormatting sqref="D24">
    <cfRule type="expression" dxfId="10" priority="2">
      <formula>D24&lt;&gt;0</formula>
    </cfRule>
  </conditionalFormatting>
  <conditionalFormatting sqref="E24">
    <cfRule type="expression" dxfId="9" priority="1">
      <formula>E24&lt;&gt;0</formula>
    </cfRule>
  </conditionalFormatting>
  <dataValidations count="1">
    <dataValidation imeMode="halfAlpha" allowBlank="1" showInputMessage="1" showErrorMessage="1" sqref="C10:C13 C19:C21 H10:I10" xr:uid="{00000000-0002-0000-0000-000000000000}"/>
  </dataValidations>
  <printOptions horizontalCentered="1"/>
  <pageMargins left="0.39370078740157483" right="0.39370078740157483" top="0.59055118110236227" bottom="0.19685039370078741" header="0.31496062992125984" footer="0.31496062992125984"/>
  <pageSetup paperSize="9" scale="82"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23"/>
  <sheetViews>
    <sheetView showGridLines="0" view="pageBreakPreview" topLeftCell="B1" zoomScaleNormal="100" zoomScaleSheetLayoutView="100" workbookViewId="0">
      <selection activeCell="L15" sqref="L15"/>
    </sheetView>
  </sheetViews>
  <sheetFormatPr defaultColWidth="9.09765625" defaultRowHeight="12" x14ac:dyDescent="0.2"/>
  <cols>
    <col min="1" max="1" width="4.69921875" style="107" customWidth="1"/>
    <col min="2" max="2" width="0.8984375" style="107" customWidth="1"/>
    <col min="3" max="3" width="10.69921875" style="107" customWidth="1"/>
    <col min="4" max="5" width="0.8984375" style="107" customWidth="1"/>
    <col min="6" max="6" width="20.69921875" style="107" customWidth="1"/>
    <col min="7" max="8" width="0.8984375" style="107" customWidth="1"/>
    <col min="9" max="9" width="20.69921875" style="107" customWidth="1"/>
    <col min="10" max="11" width="0.8984375" style="107" customWidth="1"/>
    <col min="12" max="12" width="9.69921875" style="107" customWidth="1"/>
    <col min="13" max="14" width="0.8984375" style="107" customWidth="1"/>
    <col min="15" max="15" width="9.69921875" style="107" customWidth="1"/>
    <col min="16" max="17" width="0.8984375" style="107" customWidth="1"/>
    <col min="18" max="18" width="7.69921875" style="107" bestFit="1" customWidth="1"/>
    <col min="19" max="20" width="0.8984375" style="107" customWidth="1"/>
    <col min="21" max="21" width="11.69921875" style="107" customWidth="1"/>
    <col min="22" max="23" width="0.8984375" style="107" customWidth="1"/>
    <col min="24" max="24" width="11.69921875" style="107" customWidth="1"/>
    <col min="25" max="26" width="0.8984375" style="107" customWidth="1"/>
    <col min="27" max="27" width="12.69921875" style="107" customWidth="1"/>
    <col min="28" max="29" width="0.8984375" style="107" customWidth="1"/>
    <col min="30" max="30" width="12.69921875" style="107" customWidth="1"/>
    <col min="31" max="32" width="0.8984375" style="107" customWidth="1"/>
    <col min="33" max="33" width="9.59765625" style="107" customWidth="1"/>
    <col min="34" max="35" width="0.8984375" style="107" customWidth="1"/>
    <col min="36" max="36" width="12.69921875" style="107" customWidth="1"/>
    <col min="37" max="38" width="0.8984375" style="107" customWidth="1"/>
    <col min="39" max="39" width="17.09765625" style="107" customWidth="1"/>
    <col min="40" max="40" width="0.8984375" style="107" customWidth="1"/>
    <col min="41" max="41" width="6.8984375" style="107" customWidth="1"/>
    <col min="42" max="42" width="50.8984375" style="109" customWidth="1"/>
    <col min="43" max="43" width="44.09765625" style="109" customWidth="1"/>
    <col min="44" max="44" width="29.69921875" style="109" customWidth="1"/>
    <col min="45" max="49" width="12.69921875" style="107" customWidth="1"/>
    <col min="50" max="16384" width="9.09765625" style="107"/>
  </cols>
  <sheetData>
    <row r="1" spans="1:40" ht="32.15" customHeight="1" x14ac:dyDescent="0.2">
      <c r="AA1" s="378" t="s">
        <v>73</v>
      </c>
      <c r="AB1" s="379"/>
      <c r="AC1" s="379"/>
      <c r="AD1" s="379"/>
      <c r="AE1" s="108"/>
      <c r="AF1" s="108"/>
      <c r="AG1" s="380" t="s">
        <v>115</v>
      </c>
      <c r="AH1" s="380"/>
      <c r="AI1" s="380"/>
      <c r="AJ1" s="380"/>
      <c r="AK1" s="380"/>
      <c r="AL1" s="380"/>
      <c r="AM1" s="380"/>
    </row>
    <row r="2" spans="1:40" ht="32.15" customHeight="1" x14ac:dyDescent="0.2">
      <c r="C2" s="110" t="s">
        <v>53</v>
      </c>
      <c r="D2" s="111"/>
      <c r="E2" s="381" t="s">
        <v>3</v>
      </c>
      <c r="F2" s="381"/>
      <c r="G2" s="381"/>
      <c r="H2" s="381"/>
      <c r="I2" s="381"/>
      <c r="J2" s="382" t="s">
        <v>29</v>
      </c>
      <c r="K2" s="383"/>
      <c r="L2" s="383"/>
      <c r="M2" s="383"/>
      <c r="N2" s="383"/>
      <c r="O2" s="381" t="s">
        <v>23</v>
      </c>
      <c r="P2" s="381"/>
      <c r="Q2" s="381"/>
      <c r="R2" s="381"/>
      <c r="S2" s="381"/>
      <c r="T2" s="381"/>
      <c r="U2" s="381"/>
      <c r="V2" s="381"/>
      <c r="W2" s="381"/>
      <c r="X2" s="381"/>
      <c r="Y2" s="113"/>
      <c r="Z2" s="114"/>
      <c r="AA2" s="378" t="s">
        <v>30</v>
      </c>
      <c r="AB2" s="379"/>
      <c r="AC2" s="379"/>
      <c r="AD2" s="379"/>
      <c r="AE2" s="108"/>
      <c r="AF2" s="108"/>
      <c r="AG2" s="384" t="s">
        <v>99</v>
      </c>
      <c r="AH2" s="384"/>
      <c r="AI2" s="384"/>
      <c r="AJ2" s="384"/>
      <c r="AK2" s="384"/>
      <c r="AL2" s="384"/>
      <c r="AM2" s="384"/>
      <c r="AN2" s="113" t="s">
        <v>5</v>
      </c>
    </row>
    <row r="3" spans="1:40" ht="6" customHeight="1" x14ac:dyDescent="0.2"/>
    <row r="4" spans="1:40" x14ac:dyDescent="0.2">
      <c r="A4" s="370" t="s">
        <v>17</v>
      </c>
      <c r="B4" s="115"/>
      <c r="C4" s="372" t="s">
        <v>4</v>
      </c>
      <c r="D4" s="116"/>
      <c r="E4" s="117"/>
      <c r="F4" s="374" t="s">
        <v>6</v>
      </c>
      <c r="G4" s="116"/>
      <c r="H4" s="117"/>
      <c r="I4" s="374" t="s">
        <v>71</v>
      </c>
      <c r="J4" s="116"/>
      <c r="K4" s="117"/>
      <c r="L4" s="374" t="s">
        <v>72</v>
      </c>
      <c r="M4" s="374"/>
      <c r="N4" s="374"/>
      <c r="O4" s="374"/>
      <c r="P4" s="118"/>
      <c r="Q4" s="119"/>
      <c r="R4" s="376" t="s">
        <v>19</v>
      </c>
      <c r="S4" s="118"/>
      <c r="T4" s="120"/>
      <c r="U4" s="361" t="s">
        <v>8</v>
      </c>
      <c r="V4" s="120"/>
      <c r="W4" s="121"/>
      <c r="X4" s="363" t="s">
        <v>7</v>
      </c>
      <c r="Y4" s="122"/>
      <c r="Z4" s="122"/>
      <c r="AA4" s="122"/>
      <c r="AB4" s="122"/>
      <c r="AC4" s="122"/>
      <c r="AD4" s="122"/>
      <c r="AE4" s="122"/>
      <c r="AF4" s="123"/>
      <c r="AG4" s="122"/>
      <c r="AH4" s="122"/>
      <c r="AI4" s="123"/>
      <c r="AJ4" s="122"/>
      <c r="AK4" s="122"/>
      <c r="AL4" s="124"/>
      <c r="AM4" s="365" t="s">
        <v>16</v>
      </c>
      <c r="AN4" s="125"/>
    </row>
    <row r="5" spans="1:40" ht="12.5" thickBot="1" x14ac:dyDescent="0.25">
      <c r="A5" s="371"/>
      <c r="B5" s="126"/>
      <c r="C5" s="373"/>
      <c r="D5" s="127"/>
      <c r="E5" s="128"/>
      <c r="F5" s="375"/>
      <c r="G5" s="127"/>
      <c r="H5" s="128"/>
      <c r="I5" s="375"/>
      <c r="J5" s="127"/>
      <c r="K5" s="128"/>
      <c r="L5" s="375"/>
      <c r="M5" s="375"/>
      <c r="N5" s="375"/>
      <c r="O5" s="375"/>
      <c r="P5" s="129"/>
      <c r="Q5" s="130"/>
      <c r="R5" s="377"/>
      <c r="S5" s="129"/>
      <c r="T5" s="131"/>
      <c r="U5" s="362"/>
      <c r="V5" s="132"/>
      <c r="W5" s="133"/>
      <c r="X5" s="364"/>
      <c r="Y5" s="134"/>
      <c r="Z5" s="135"/>
      <c r="AA5" s="136" t="s">
        <v>9</v>
      </c>
      <c r="AB5" s="136"/>
      <c r="AC5" s="137"/>
      <c r="AD5" s="136" t="s">
        <v>10</v>
      </c>
      <c r="AE5" s="138"/>
      <c r="AF5" s="367" t="s">
        <v>18</v>
      </c>
      <c r="AG5" s="368"/>
      <c r="AH5" s="369"/>
      <c r="AI5" s="135"/>
      <c r="AJ5" s="136" t="s">
        <v>11</v>
      </c>
      <c r="AK5" s="139"/>
      <c r="AL5" s="140"/>
      <c r="AM5" s="366"/>
      <c r="AN5" s="141"/>
    </row>
    <row r="6" spans="1:40" ht="12.5" thickTop="1" x14ac:dyDescent="0.2">
      <c r="A6" s="142"/>
      <c r="B6" s="143"/>
      <c r="C6" s="112"/>
      <c r="D6" s="112"/>
      <c r="E6" s="144"/>
      <c r="F6" s="110"/>
      <c r="G6" s="112"/>
      <c r="H6" s="144"/>
      <c r="I6" s="110"/>
      <c r="J6" s="112"/>
      <c r="K6" s="144"/>
      <c r="L6" s="110"/>
      <c r="M6" s="110"/>
      <c r="N6" s="110"/>
      <c r="O6" s="110"/>
      <c r="P6" s="145"/>
      <c r="Q6" s="146"/>
      <c r="R6" s="147"/>
      <c r="S6" s="145"/>
      <c r="T6" s="148"/>
      <c r="U6" s="149"/>
      <c r="V6" s="148"/>
      <c r="W6" s="150"/>
      <c r="X6" s="151"/>
      <c r="Y6" s="152"/>
      <c r="Z6" s="144"/>
      <c r="AA6" s="112"/>
      <c r="AB6" s="112"/>
      <c r="AC6" s="153"/>
      <c r="AD6" s="112"/>
      <c r="AE6" s="154"/>
      <c r="AF6" s="112"/>
      <c r="AG6" s="112"/>
      <c r="AH6" s="112"/>
      <c r="AI6" s="144"/>
      <c r="AJ6" s="112"/>
      <c r="AK6" s="112"/>
      <c r="AL6" s="155"/>
      <c r="AM6" s="156"/>
      <c r="AN6" s="157"/>
    </row>
    <row r="7" spans="1:40" ht="30" customHeight="1" x14ac:dyDescent="0.2">
      <c r="A7" s="62">
        <v>1</v>
      </c>
      <c r="B7" s="92"/>
      <c r="C7" s="312">
        <v>45518</v>
      </c>
      <c r="D7" s="93"/>
      <c r="E7" s="92"/>
      <c r="F7" s="61" t="s">
        <v>95</v>
      </c>
      <c r="G7" s="93"/>
      <c r="H7" s="92"/>
      <c r="I7" s="61" t="s">
        <v>98</v>
      </c>
      <c r="J7" s="93"/>
      <c r="K7" s="92"/>
      <c r="L7" s="61" t="s">
        <v>22</v>
      </c>
      <c r="M7" s="93"/>
      <c r="N7" s="94"/>
      <c r="O7" s="61" t="s">
        <v>59</v>
      </c>
      <c r="P7" s="95"/>
      <c r="Q7" s="96"/>
      <c r="R7" s="60" t="s">
        <v>32</v>
      </c>
      <c r="S7" s="95"/>
      <c r="T7" s="97"/>
      <c r="U7" s="59"/>
      <c r="V7" s="59"/>
      <c r="W7" s="98"/>
      <c r="X7" s="58">
        <v>7000000</v>
      </c>
      <c r="Y7" s="58"/>
      <c r="Z7" s="99"/>
      <c r="AA7" s="57">
        <v>6500000</v>
      </c>
      <c r="AB7" s="57"/>
      <c r="AC7" s="100"/>
      <c r="AD7" s="57">
        <f>AA7</f>
        <v>6500000</v>
      </c>
      <c r="AE7" s="101"/>
      <c r="AF7" s="57"/>
      <c r="AG7" s="57">
        <f>AA7-AD7</f>
        <v>0</v>
      </c>
      <c r="AH7" s="57"/>
      <c r="AI7" s="99"/>
      <c r="AJ7" s="57">
        <f>X7-AA7</f>
        <v>500000</v>
      </c>
      <c r="AK7" s="93"/>
      <c r="AL7" s="158"/>
      <c r="AM7" s="159">
        <f>U7-X7</f>
        <v>-7000000</v>
      </c>
      <c r="AN7" s="160"/>
    </row>
    <row r="8" spans="1:40" ht="30" customHeight="1" x14ac:dyDescent="0.2">
      <c r="A8" s="62">
        <v>2</v>
      </c>
      <c r="B8" s="92"/>
      <c r="C8" s="312">
        <v>45536</v>
      </c>
      <c r="D8" s="93"/>
      <c r="E8" s="92"/>
      <c r="F8" s="61" t="s">
        <v>97</v>
      </c>
      <c r="G8" s="93"/>
      <c r="H8" s="92"/>
      <c r="I8" s="61" t="s">
        <v>116</v>
      </c>
      <c r="J8" s="93"/>
      <c r="K8" s="92"/>
      <c r="L8" s="61" t="s">
        <v>49</v>
      </c>
      <c r="M8" s="93"/>
      <c r="N8" s="94"/>
      <c r="O8" s="61" t="s">
        <v>67</v>
      </c>
      <c r="P8" s="95"/>
      <c r="Q8" s="96"/>
      <c r="R8" s="60" t="s">
        <v>32</v>
      </c>
      <c r="S8" s="95"/>
      <c r="T8" s="97"/>
      <c r="U8" s="59">
        <v>24000000</v>
      </c>
      <c r="V8" s="59"/>
      <c r="W8" s="98"/>
      <c r="X8" s="58"/>
      <c r="Y8" s="58"/>
      <c r="Z8" s="99"/>
      <c r="AA8" s="57"/>
      <c r="AB8" s="57"/>
      <c r="AC8" s="100"/>
      <c r="AD8" s="57">
        <f t="shared" ref="AD8:AD22" si="0">AA8</f>
        <v>0</v>
      </c>
      <c r="AE8" s="101"/>
      <c r="AF8" s="57"/>
      <c r="AG8" s="57">
        <f t="shared" ref="AG8:AG22" si="1">AA8-AD8</f>
        <v>0</v>
      </c>
      <c r="AH8" s="57"/>
      <c r="AI8" s="99"/>
      <c r="AJ8" s="57">
        <f t="shared" ref="AJ8:AJ22" si="2">X8-AA8</f>
        <v>0</v>
      </c>
      <c r="AK8" s="93"/>
      <c r="AL8" s="158"/>
      <c r="AM8" s="159">
        <f>AM7+U8-X8</f>
        <v>17000000</v>
      </c>
      <c r="AN8" s="160"/>
    </row>
    <row r="9" spans="1:40" ht="30" customHeight="1" x14ac:dyDescent="0.2">
      <c r="A9" s="62">
        <v>3</v>
      </c>
      <c r="B9" s="92"/>
      <c r="C9" s="312">
        <v>45545</v>
      </c>
      <c r="D9" s="93"/>
      <c r="E9" s="92"/>
      <c r="F9" s="61" t="s">
        <v>96</v>
      </c>
      <c r="G9" s="93"/>
      <c r="H9" s="92"/>
      <c r="I9" s="61" t="s">
        <v>118</v>
      </c>
      <c r="J9" s="93"/>
      <c r="K9" s="92"/>
      <c r="L9" s="61" t="s">
        <v>21</v>
      </c>
      <c r="M9" s="93"/>
      <c r="N9" s="94"/>
      <c r="O9" s="61" t="s">
        <v>61</v>
      </c>
      <c r="P9" s="95"/>
      <c r="Q9" s="96"/>
      <c r="R9" s="60" t="s">
        <v>32</v>
      </c>
      <c r="S9" s="95"/>
      <c r="T9" s="97"/>
      <c r="U9" s="59"/>
      <c r="V9" s="59"/>
      <c r="W9" s="98"/>
      <c r="X9" s="58">
        <v>20000000</v>
      </c>
      <c r="Y9" s="58"/>
      <c r="Z9" s="99"/>
      <c r="AA9" s="57">
        <v>20000000</v>
      </c>
      <c r="AB9" s="57"/>
      <c r="AC9" s="100"/>
      <c r="AD9" s="57">
        <f t="shared" si="0"/>
        <v>20000000</v>
      </c>
      <c r="AE9" s="101"/>
      <c r="AF9" s="57"/>
      <c r="AG9" s="57">
        <f t="shared" si="1"/>
        <v>0</v>
      </c>
      <c r="AH9" s="57"/>
      <c r="AI9" s="99"/>
      <c r="AJ9" s="57">
        <f t="shared" si="2"/>
        <v>0</v>
      </c>
      <c r="AK9" s="93"/>
      <c r="AL9" s="158"/>
      <c r="AM9" s="159">
        <f t="shared" ref="AM9:AM22" si="3">AM8+U9-X9</f>
        <v>-3000000</v>
      </c>
      <c r="AN9" s="160"/>
    </row>
    <row r="10" spans="1:40" ht="30" customHeight="1" x14ac:dyDescent="0.2">
      <c r="A10" s="62">
        <v>4</v>
      </c>
      <c r="B10" s="92"/>
      <c r="C10" s="312">
        <v>45736</v>
      </c>
      <c r="D10" s="93"/>
      <c r="E10" s="92"/>
      <c r="F10" s="61" t="s">
        <v>96</v>
      </c>
      <c r="G10" s="93"/>
      <c r="H10" s="92"/>
      <c r="I10" s="61" t="s">
        <v>119</v>
      </c>
      <c r="J10" s="93"/>
      <c r="K10" s="92"/>
      <c r="L10" s="61" t="s">
        <v>21</v>
      </c>
      <c r="M10" s="93"/>
      <c r="N10" s="94"/>
      <c r="O10" s="61" t="s">
        <v>61</v>
      </c>
      <c r="P10" s="95"/>
      <c r="Q10" s="96"/>
      <c r="R10" s="60" t="s">
        <v>32</v>
      </c>
      <c r="S10" s="95"/>
      <c r="T10" s="97"/>
      <c r="U10" s="59"/>
      <c r="V10" s="59"/>
      <c r="W10" s="98"/>
      <c r="X10" s="58">
        <v>50000000</v>
      </c>
      <c r="Y10" s="58"/>
      <c r="Z10" s="99"/>
      <c r="AA10" s="57">
        <v>45000000</v>
      </c>
      <c r="AB10" s="57"/>
      <c r="AC10" s="100"/>
      <c r="AD10" s="57">
        <f t="shared" si="0"/>
        <v>45000000</v>
      </c>
      <c r="AE10" s="101"/>
      <c r="AF10" s="57"/>
      <c r="AG10" s="57">
        <f t="shared" si="1"/>
        <v>0</v>
      </c>
      <c r="AH10" s="57"/>
      <c r="AI10" s="99"/>
      <c r="AJ10" s="57">
        <f t="shared" si="2"/>
        <v>5000000</v>
      </c>
      <c r="AK10" s="93"/>
      <c r="AL10" s="158"/>
      <c r="AM10" s="159">
        <f t="shared" si="3"/>
        <v>-53000000</v>
      </c>
      <c r="AN10" s="160"/>
    </row>
    <row r="11" spans="1:40" ht="30" customHeight="1" x14ac:dyDescent="0.2">
      <c r="A11" s="62">
        <v>5</v>
      </c>
      <c r="B11" s="92"/>
      <c r="C11" s="89"/>
      <c r="D11" s="93"/>
      <c r="E11" s="92"/>
      <c r="F11" s="61" t="s">
        <v>97</v>
      </c>
      <c r="G11" s="93"/>
      <c r="H11" s="92"/>
      <c r="I11" s="61" t="s">
        <v>117</v>
      </c>
      <c r="J11" s="93"/>
      <c r="K11" s="92"/>
      <c r="L11" s="61" t="s">
        <v>49</v>
      </c>
      <c r="M11" s="93"/>
      <c r="N11" s="94"/>
      <c r="O11" s="61" t="s">
        <v>68</v>
      </c>
      <c r="P11" s="95"/>
      <c r="Q11" s="96"/>
      <c r="R11" s="60" t="s">
        <v>35</v>
      </c>
      <c r="S11" s="95"/>
      <c r="T11" s="97"/>
      <c r="U11" s="59">
        <v>24000000</v>
      </c>
      <c r="V11" s="59"/>
      <c r="W11" s="98"/>
      <c r="X11" s="58"/>
      <c r="Y11" s="58"/>
      <c r="Z11" s="99"/>
      <c r="AA11" s="57"/>
      <c r="AB11" s="57"/>
      <c r="AC11" s="100"/>
      <c r="AD11" s="57">
        <f t="shared" si="0"/>
        <v>0</v>
      </c>
      <c r="AE11" s="101"/>
      <c r="AF11" s="57"/>
      <c r="AG11" s="57">
        <f t="shared" si="1"/>
        <v>0</v>
      </c>
      <c r="AH11" s="57"/>
      <c r="AI11" s="99"/>
      <c r="AJ11" s="57">
        <f t="shared" si="2"/>
        <v>0</v>
      </c>
      <c r="AK11" s="93"/>
      <c r="AL11" s="158"/>
      <c r="AM11" s="159">
        <f t="shared" si="3"/>
        <v>-29000000</v>
      </c>
      <c r="AN11" s="160"/>
    </row>
    <row r="12" spans="1:40" ht="30" customHeight="1" x14ac:dyDescent="0.2">
      <c r="A12" s="62"/>
      <c r="B12" s="92"/>
      <c r="C12" s="89"/>
      <c r="D12" s="93"/>
      <c r="E12" s="92"/>
      <c r="F12" s="61"/>
      <c r="G12" s="93"/>
      <c r="H12" s="92"/>
      <c r="I12" s="61"/>
      <c r="J12" s="93"/>
      <c r="K12" s="92"/>
      <c r="L12" s="61"/>
      <c r="M12" s="93"/>
      <c r="N12" s="94"/>
      <c r="O12" s="61"/>
      <c r="P12" s="95"/>
      <c r="Q12" s="96"/>
      <c r="R12" s="60"/>
      <c r="S12" s="95"/>
      <c r="T12" s="97"/>
      <c r="U12" s="59"/>
      <c r="V12" s="59"/>
      <c r="W12" s="98"/>
      <c r="X12" s="58"/>
      <c r="Y12" s="58"/>
      <c r="Z12" s="99"/>
      <c r="AA12" s="57"/>
      <c r="AB12" s="57"/>
      <c r="AC12" s="100"/>
      <c r="AD12" s="57">
        <f t="shared" si="0"/>
        <v>0</v>
      </c>
      <c r="AE12" s="101"/>
      <c r="AF12" s="57"/>
      <c r="AG12" s="57">
        <f t="shared" si="1"/>
        <v>0</v>
      </c>
      <c r="AH12" s="57"/>
      <c r="AI12" s="99"/>
      <c r="AJ12" s="57">
        <f t="shared" si="2"/>
        <v>0</v>
      </c>
      <c r="AK12" s="93"/>
      <c r="AL12" s="158"/>
      <c r="AM12" s="159">
        <f t="shared" si="3"/>
        <v>-29000000</v>
      </c>
      <c r="AN12" s="160"/>
    </row>
    <row r="13" spans="1:40" ht="30" customHeight="1" x14ac:dyDescent="0.2">
      <c r="A13" s="62"/>
      <c r="B13" s="92"/>
      <c r="C13" s="89"/>
      <c r="D13" s="93"/>
      <c r="E13" s="92"/>
      <c r="F13" s="61"/>
      <c r="G13" s="93"/>
      <c r="H13" s="92"/>
      <c r="I13" s="61"/>
      <c r="J13" s="93"/>
      <c r="K13" s="92"/>
      <c r="L13" s="61"/>
      <c r="M13" s="93"/>
      <c r="N13" s="94"/>
      <c r="O13" s="61"/>
      <c r="P13" s="95"/>
      <c r="Q13" s="96"/>
      <c r="R13" s="60"/>
      <c r="S13" s="95"/>
      <c r="T13" s="97"/>
      <c r="U13" s="59"/>
      <c r="V13" s="59"/>
      <c r="W13" s="98"/>
      <c r="X13" s="58"/>
      <c r="Y13" s="58"/>
      <c r="Z13" s="99"/>
      <c r="AA13" s="57"/>
      <c r="AB13" s="57"/>
      <c r="AC13" s="100"/>
      <c r="AD13" s="57">
        <f t="shared" si="0"/>
        <v>0</v>
      </c>
      <c r="AE13" s="101"/>
      <c r="AF13" s="57"/>
      <c r="AG13" s="57">
        <f t="shared" si="1"/>
        <v>0</v>
      </c>
      <c r="AH13" s="57"/>
      <c r="AI13" s="99"/>
      <c r="AJ13" s="57">
        <f t="shared" si="2"/>
        <v>0</v>
      </c>
      <c r="AK13" s="93"/>
      <c r="AL13" s="158"/>
      <c r="AM13" s="159">
        <f t="shared" si="3"/>
        <v>-29000000</v>
      </c>
      <c r="AN13" s="160"/>
    </row>
    <row r="14" spans="1:40" ht="30" customHeight="1" x14ac:dyDescent="0.2">
      <c r="A14" s="62"/>
      <c r="B14" s="92"/>
      <c r="C14" s="89"/>
      <c r="D14" s="93"/>
      <c r="E14" s="92"/>
      <c r="F14" s="61"/>
      <c r="G14" s="93"/>
      <c r="H14" s="92"/>
      <c r="I14" s="61"/>
      <c r="J14" s="93"/>
      <c r="K14" s="92"/>
      <c r="L14" s="61"/>
      <c r="M14" s="93"/>
      <c r="N14" s="94"/>
      <c r="O14" s="61"/>
      <c r="P14" s="95"/>
      <c r="Q14" s="96"/>
      <c r="R14" s="60"/>
      <c r="S14" s="95"/>
      <c r="T14" s="97"/>
      <c r="U14" s="59"/>
      <c r="V14" s="59"/>
      <c r="W14" s="98"/>
      <c r="X14" s="58"/>
      <c r="Y14" s="58"/>
      <c r="Z14" s="99"/>
      <c r="AA14" s="57"/>
      <c r="AB14" s="57"/>
      <c r="AC14" s="100"/>
      <c r="AD14" s="57">
        <f t="shared" si="0"/>
        <v>0</v>
      </c>
      <c r="AE14" s="101"/>
      <c r="AF14" s="57"/>
      <c r="AG14" s="57">
        <f t="shared" si="1"/>
        <v>0</v>
      </c>
      <c r="AH14" s="57"/>
      <c r="AI14" s="99"/>
      <c r="AJ14" s="57">
        <f t="shared" si="2"/>
        <v>0</v>
      </c>
      <c r="AK14" s="93"/>
      <c r="AL14" s="158"/>
      <c r="AM14" s="159">
        <f t="shared" si="3"/>
        <v>-29000000</v>
      </c>
      <c r="AN14" s="160"/>
    </row>
    <row r="15" spans="1:40" ht="30" customHeight="1" x14ac:dyDescent="0.2">
      <c r="A15" s="62"/>
      <c r="B15" s="92"/>
      <c r="C15" s="89"/>
      <c r="D15" s="93"/>
      <c r="E15" s="92"/>
      <c r="F15" s="61"/>
      <c r="G15" s="93"/>
      <c r="H15" s="92"/>
      <c r="I15" s="61"/>
      <c r="J15" s="93"/>
      <c r="K15" s="92"/>
      <c r="L15" s="61"/>
      <c r="M15" s="93"/>
      <c r="N15" s="94"/>
      <c r="O15" s="61"/>
      <c r="P15" s="95"/>
      <c r="Q15" s="96"/>
      <c r="R15" s="60"/>
      <c r="S15" s="95"/>
      <c r="T15" s="97"/>
      <c r="U15" s="59"/>
      <c r="V15" s="59"/>
      <c r="W15" s="98"/>
      <c r="X15" s="58"/>
      <c r="Y15" s="58"/>
      <c r="Z15" s="99"/>
      <c r="AA15" s="57"/>
      <c r="AB15" s="57"/>
      <c r="AC15" s="100"/>
      <c r="AD15" s="57">
        <f t="shared" si="0"/>
        <v>0</v>
      </c>
      <c r="AE15" s="101"/>
      <c r="AF15" s="57"/>
      <c r="AG15" s="57">
        <f t="shared" si="1"/>
        <v>0</v>
      </c>
      <c r="AH15" s="57"/>
      <c r="AI15" s="99"/>
      <c r="AJ15" s="57">
        <f t="shared" si="2"/>
        <v>0</v>
      </c>
      <c r="AK15" s="93"/>
      <c r="AL15" s="158"/>
      <c r="AM15" s="159">
        <f t="shared" si="3"/>
        <v>-29000000</v>
      </c>
      <c r="AN15" s="160"/>
    </row>
    <row r="16" spans="1:40" ht="30" customHeight="1" x14ac:dyDescent="0.2">
      <c r="A16" s="62"/>
      <c r="B16" s="92"/>
      <c r="C16" s="89"/>
      <c r="D16" s="93"/>
      <c r="E16" s="92"/>
      <c r="F16" s="61"/>
      <c r="G16" s="93"/>
      <c r="H16" s="92"/>
      <c r="I16" s="61"/>
      <c r="J16" s="93"/>
      <c r="K16" s="92"/>
      <c r="L16" s="61"/>
      <c r="M16" s="93"/>
      <c r="N16" s="94"/>
      <c r="O16" s="61"/>
      <c r="P16" s="95"/>
      <c r="Q16" s="96"/>
      <c r="R16" s="60"/>
      <c r="S16" s="95"/>
      <c r="T16" s="97"/>
      <c r="U16" s="59"/>
      <c r="V16" s="59"/>
      <c r="W16" s="98"/>
      <c r="X16" s="58"/>
      <c r="Y16" s="58"/>
      <c r="Z16" s="99"/>
      <c r="AA16" s="57"/>
      <c r="AB16" s="57"/>
      <c r="AC16" s="100"/>
      <c r="AD16" s="57">
        <f t="shared" si="0"/>
        <v>0</v>
      </c>
      <c r="AE16" s="101"/>
      <c r="AF16" s="57"/>
      <c r="AG16" s="57">
        <f t="shared" si="1"/>
        <v>0</v>
      </c>
      <c r="AH16" s="57"/>
      <c r="AI16" s="99"/>
      <c r="AJ16" s="57">
        <f t="shared" si="2"/>
        <v>0</v>
      </c>
      <c r="AK16" s="93"/>
      <c r="AL16" s="158"/>
      <c r="AM16" s="159">
        <f t="shared" si="3"/>
        <v>-29000000</v>
      </c>
      <c r="AN16" s="160"/>
    </row>
    <row r="17" spans="1:40" ht="30" customHeight="1" x14ac:dyDescent="0.2">
      <c r="A17" s="62"/>
      <c r="B17" s="92"/>
      <c r="C17" s="89"/>
      <c r="D17" s="93"/>
      <c r="E17" s="92"/>
      <c r="F17" s="61"/>
      <c r="G17" s="93"/>
      <c r="H17" s="92"/>
      <c r="I17" s="61"/>
      <c r="J17" s="93"/>
      <c r="K17" s="92"/>
      <c r="L17" s="61"/>
      <c r="M17" s="93"/>
      <c r="N17" s="94"/>
      <c r="O17" s="61"/>
      <c r="P17" s="95"/>
      <c r="Q17" s="96"/>
      <c r="R17" s="60"/>
      <c r="S17" s="95"/>
      <c r="T17" s="97"/>
      <c r="U17" s="59"/>
      <c r="V17" s="59"/>
      <c r="W17" s="98"/>
      <c r="X17" s="58"/>
      <c r="Y17" s="58"/>
      <c r="Z17" s="99"/>
      <c r="AA17" s="57"/>
      <c r="AB17" s="57"/>
      <c r="AC17" s="100"/>
      <c r="AD17" s="57">
        <f t="shared" si="0"/>
        <v>0</v>
      </c>
      <c r="AE17" s="101"/>
      <c r="AF17" s="57"/>
      <c r="AG17" s="57">
        <f t="shared" si="1"/>
        <v>0</v>
      </c>
      <c r="AH17" s="57"/>
      <c r="AI17" s="99"/>
      <c r="AJ17" s="57">
        <f t="shared" si="2"/>
        <v>0</v>
      </c>
      <c r="AK17" s="93"/>
      <c r="AL17" s="158"/>
      <c r="AM17" s="159">
        <f t="shared" si="3"/>
        <v>-29000000</v>
      </c>
      <c r="AN17" s="160"/>
    </row>
    <row r="18" spans="1:40" ht="30" customHeight="1" x14ac:dyDescent="0.2">
      <c r="A18" s="62"/>
      <c r="B18" s="92"/>
      <c r="C18" s="89"/>
      <c r="D18" s="93"/>
      <c r="E18" s="92"/>
      <c r="F18" s="61"/>
      <c r="G18" s="93"/>
      <c r="H18" s="92"/>
      <c r="I18" s="61"/>
      <c r="J18" s="93"/>
      <c r="K18" s="92"/>
      <c r="L18" s="61"/>
      <c r="M18" s="93"/>
      <c r="N18" s="94"/>
      <c r="O18" s="61"/>
      <c r="P18" s="95"/>
      <c r="Q18" s="96"/>
      <c r="R18" s="60"/>
      <c r="S18" s="95"/>
      <c r="T18" s="97"/>
      <c r="U18" s="59"/>
      <c r="V18" s="59"/>
      <c r="W18" s="98"/>
      <c r="X18" s="58"/>
      <c r="Y18" s="58"/>
      <c r="Z18" s="99"/>
      <c r="AA18" s="57"/>
      <c r="AB18" s="57"/>
      <c r="AC18" s="100"/>
      <c r="AD18" s="57">
        <f t="shared" si="0"/>
        <v>0</v>
      </c>
      <c r="AE18" s="101"/>
      <c r="AF18" s="57"/>
      <c r="AG18" s="57">
        <f t="shared" si="1"/>
        <v>0</v>
      </c>
      <c r="AH18" s="57"/>
      <c r="AI18" s="99"/>
      <c r="AJ18" s="57">
        <f t="shared" si="2"/>
        <v>0</v>
      </c>
      <c r="AK18" s="93"/>
      <c r="AL18" s="158"/>
      <c r="AM18" s="159">
        <f t="shared" si="3"/>
        <v>-29000000</v>
      </c>
      <c r="AN18" s="160"/>
    </row>
    <row r="19" spans="1:40" ht="30" customHeight="1" x14ac:dyDescent="0.2">
      <c r="A19" s="62"/>
      <c r="B19" s="92"/>
      <c r="C19" s="89"/>
      <c r="D19" s="93"/>
      <c r="E19" s="92"/>
      <c r="F19" s="61"/>
      <c r="G19" s="93"/>
      <c r="H19" s="92"/>
      <c r="I19" s="61"/>
      <c r="J19" s="93"/>
      <c r="K19" s="92"/>
      <c r="L19" s="61"/>
      <c r="M19" s="93"/>
      <c r="N19" s="94"/>
      <c r="O19" s="61"/>
      <c r="P19" s="95"/>
      <c r="Q19" s="96"/>
      <c r="R19" s="60"/>
      <c r="S19" s="95"/>
      <c r="T19" s="97"/>
      <c r="U19" s="59"/>
      <c r="V19" s="59"/>
      <c r="W19" s="98"/>
      <c r="X19" s="58"/>
      <c r="Y19" s="58"/>
      <c r="Z19" s="99"/>
      <c r="AA19" s="57"/>
      <c r="AB19" s="57"/>
      <c r="AC19" s="100"/>
      <c r="AD19" s="57">
        <f t="shared" si="0"/>
        <v>0</v>
      </c>
      <c r="AE19" s="101"/>
      <c r="AF19" s="57"/>
      <c r="AG19" s="57">
        <f t="shared" si="1"/>
        <v>0</v>
      </c>
      <c r="AH19" s="57"/>
      <c r="AI19" s="99"/>
      <c r="AJ19" s="57">
        <f t="shared" si="2"/>
        <v>0</v>
      </c>
      <c r="AK19" s="93"/>
      <c r="AL19" s="158"/>
      <c r="AM19" s="159">
        <f t="shared" si="3"/>
        <v>-29000000</v>
      </c>
      <c r="AN19" s="160"/>
    </row>
    <row r="20" spans="1:40" ht="30" customHeight="1" x14ac:dyDescent="0.2">
      <c r="A20" s="62"/>
      <c r="B20" s="92"/>
      <c r="C20" s="89"/>
      <c r="D20" s="93"/>
      <c r="E20" s="92"/>
      <c r="F20" s="61"/>
      <c r="G20" s="93"/>
      <c r="H20" s="92"/>
      <c r="I20" s="61"/>
      <c r="J20" s="93"/>
      <c r="K20" s="92"/>
      <c r="L20" s="61"/>
      <c r="M20" s="93"/>
      <c r="N20" s="94"/>
      <c r="O20" s="61"/>
      <c r="P20" s="95"/>
      <c r="Q20" s="96"/>
      <c r="R20" s="60"/>
      <c r="S20" s="95"/>
      <c r="T20" s="97"/>
      <c r="U20" s="59"/>
      <c r="V20" s="59"/>
      <c r="W20" s="98"/>
      <c r="X20" s="58"/>
      <c r="Y20" s="58"/>
      <c r="Z20" s="99"/>
      <c r="AA20" s="57"/>
      <c r="AB20" s="57"/>
      <c r="AC20" s="100"/>
      <c r="AD20" s="57">
        <f t="shared" si="0"/>
        <v>0</v>
      </c>
      <c r="AE20" s="101"/>
      <c r="AF20" s="57"/>
      <c r="AG20" s="57">
        <f t="shared" si="1"/>
        <v>0</v>
      </c>
      <c r="AH20" s="57"/>
      <c r="AI20" s="99"/>
      <c r="AJ20" s="57">
        <f t="shared" si="2"/>
        <v>0</v>
      </c>
      <c r="AK20" s="93"/>
      <c r="AL20" s="158"/>
      <c r="AM20" s="159">
        <f t="shared" si="3"/>
        <v>-29000000</v>
      </c>
      <c r="AN20" s="160"/>
    </row>
    <row r="21" spans="1:40" ht="30" customHeight="1" x14ac:dyDescent="0.2">
      <c r="A21" s="62"/>
      <c r="B21" s="92"/>
      <c r="C21" s="89"/>
      <c r="D21" s="93"/>
      <c r="E21" s="92"/>
      <c r="F21" s="61"/>
      <c r="G21" s="93"/>
      <c r="H21" s="92"/>
      <c r="I21" s="61"/>
      <c r="J21" s="93"/>
      <c r="K21" s="92"/>
      <c r="L21" s="61"/>
      <c r="M21" s="93"/>
      <c r="N21" s="94"/>
      <c r="O21" s="61"/>
      <c r="P21" s="95"/>
      <c r="Q21" s="96"/>
      <c r="R21" s="60"/>
      <c r="S21" s="95"/>
      <c r="T21" s="97"/>
      <c r="U21" s="59"/>
      <c r="V21" s="59"/>
      <c r="W21" s="98"/>
      <c r="X21" s="58"/>
      <c r="Y21" s="58"/>
      <c r="Z21" s="99"/>
      <c r="AA21" s="57"/>
      <c r="AB21" s="57"/>
      <c r="AC21" s="100"/>
      <c r="AD21" s="57">
        <f t="shared" si="0"/>
        <v>0</v>
      </c>
      <c r="AE21" s="101"/>
      <c r="AF21" s="57"/>
      <c r="AG21" s="57">
        <f t="shared" si="1"/>
        <v>0</v>
      </c>
      <c r="AH21" s="57"/>
      <c r="AI21" s="99"/>
      <c r="AJ21" s="57">
        <f t="shared" si="2"/>
        <v>0</v>
      </c>
      <c r="AK21" s="93"/>
      <c r="AL21" s="158"/>
      <c r="AM21" s="159">
        <f t="shared" si="3"/>
        <v>-29000000</v>
      </c>
      <c r="AN21" s="160"/>
    </row>
    <row r="22" spans="1:40" ht="30" customHeight="1" thickBot="1" x14ac:dyDescent="0.25">
      <c r="A22" s="62"/>
      <c r="B22" s="92"/>
      <c r="C22" s="89"/>
      <c r="D22" s="93"/>
      <c r="E22" s="92"/>
      <c r="F22" s="61"/>
      <c r="G22" s="93"/>
      <c r="H22" s="92"/>
      <c r="I22" s="61"/>
      <c r="J22" s="93"/>
      <c r="K22" s="92"/>
      <c r="L22" s="61"/>
      <c r="M22" s="93"/>
      <c r="N22" s="94"/>
      <c r="O22" s="61"/>
      <c r="P22" s="95"/>
      <c r="Q22" s="96"/>
      <c r="R22" s="60"/>
      <c r="S22" s="95"/>
      <c r="T22" s="97"/>
      <c r="U22" s="59"/>
      <c r="V22" s="59"/>
      <c r="W22" s="98"/>
      <c r="X22" s="58"/>
      <c r="Y22" s="58"/>
      <c r="Z22" s="99"/>
      <c r="AA22" s="57"/>
      <c r="AB22" s="57"/>
      <c r="AC22" s="100"/>
      <c r="AD22" s="57">
        <f t="shared" si="0"/>
        <v>0</v>
      </c>
      <c r="AE22" s="101"/>
      <c r="AF22" s="57"/>
      <c r="AG22" s="57">
        <f t="shared" si="1"/>
        <v>0</v>
      </c>
      <c r="AH22" s="57"/>
      <c r="AI22" s="99"/>
      <c r="AJ22" s="57">
        <f t="shared" si="2"/>
        <v>0</v>
      </c>
      <c r="AK22" s="93"/>
      <c r="AL22" s="158"/>
      <c r="AM22" s="159">
        <f t="shared" si="3"/>
        <v>-29000000</v>
      </c>
      <c r="AN22" s="160"/>
    </row>
    <row r="23" spans="1:40" ht="30" customHeight="1" thickTop="1" thickBot="1" x14ac:dyDescent="0.25">
      <c r="A23" s="161"/>
      <c r="B23" s="162"/>
      <c r="C23" s="226"/>
      <c r="D23" s="163"/>
      <c r="E23" s="162"/>
      <c r="F23" s="164"/>
      <c r="G23" s="163"/>
      <c r="H23" s="162"/>
      <c r="I23" s="164"/>
      <c r="J23" s="163"/>
      <c r="K23" s="162"/>
      <c r="L23" s="164"/>
      <c r="M23" s="163"/>
      <c r="N23" s="165"/>
      <c r="O23" s="164"/>
      <c r="P23" s="166"/>
      <c r="Q23" s="163"/>
      <c r="R23" s="167"/>
      <c r="S23" s="166"/>
      <c r="T23" s="163"/>
      <c r="U23" s="168">
        <f>SUBTOTAL(9,U7:U22)</f>
        <v>48000000</v>
      </c>
      <c r="V23" s="168"/>
      <c r="W23" s="169"/>
      <c r="X23" s="168">
        <f>SUBTOTAL(9,X7:X22)</f>
        <v>77000000</v>
      </c>
      <c r="Y23" s="168"/>
      <c r="Z23" s="169"/>
      <c r="AA23" s="168">
        <f>SUBTOTAL(9,AA7:AA22)</f>
        <v>71500000</v>
      </c>
      <c r="AB23" s="170"/>
      <c r="AC23" s="171"/>
      <c r="AD23" s="168">
        <f>SUBTOTAL(9,AD7:AD22)</f>
        <v>71500000</v>
      </c>
      <c r="AE23" s="172"/>
      <c r="AF23" s="170"/>
      <c r="AG23" s="168">
        <f>SUBTOTAL(9,AG7:AG22)</f>
        <v>0</v>
      </c>
      <c r="AH23" s="170"/>
      <c r="AI23" s="173"/>
      <c r="AJ23" s="168">
        <f>SUBTOTAL(9,AJ7:AJ22)</f>
        <v>5500000</v>
      </c>
      <c r="AK23" s="163"/>
      <c r="AL23" s="162"/>
      <c r="AM23" s="168"/>
      <c r="AN23" s="174"/>
    </row>
  </sheetData>
  <sheetProtection algorithmName="SHA-512" hashValue="0By313lW9+Tr4xMoGVcMFi92W9p5wHo99I2nQELMgeQ9HYkJmfmOKo9Gtb9LiKjfVL4c7XQ0+zlDxYTW2zn18g==" saltValue="SZF5jBsCUrIr7eo8ENgINw==" spinCount="100000" sheet="1" formatRows="0" insertRows="0" deleteRows="0"/>
  <autoFilter ref="C6:AJ23" xr:uid="{00000000-0009-0000-0000-000001000000}"/>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1"/>
  <dataValidations count="6">
    <dataValidation type="list" allowBlank="1" showInputMessage="1" showErrorMessage="1" sqref="O7:O23" xr:uid="{00000000-0002-0000-0100-000000000000}">
      <formula1>INDIRECT($L7)</formula1>
    </dataValidation>
    <dataValidation type="list" allowBlank="1" showInputMessage="1" showErrorMessage="1" sqref="R7:R23" xr:uid="{00000000-0002-0000-0100-000001000000}">
      <formula1>種別</formula1>
    </dataValidation>
    <dataValidation type="list" allowBlank="1" showInputMessage="1" showErrorMessage="1" sqref="L7:L23" xr:uid="{00000000-0002-0000-0100-000002000000}">
      <formula1>経理区分</formula1>
    </dataValidation>
    <dataValidation type="list" allowBlank="1" showInputMessage="1" showErrorMessage="1" sqref="O2:X2" xr:uid="{00000000-0002-0000-0100-000003000000}">
      <formula1>INDIRECT($E$2)</formula1>
    </dataValidation>
    <dataValidation type="list" allowBlank="1" showInputMessage="1" showErrorMessage="1" sqref="E2:I2" xr:uid="{00000000-0002-0000-0100-000004000000}">
      <formula1>助成区分</formula1>
    </dataValidation>
    <dataValidation type="custom" allowBlank="1" showInputMessage="1" showErrorMessage="1" sqref="AG7:AG22 AJ7:AJ22 AM7:AM22" xr:uid="{00000000-0002-0000-0100-000005000000}">
      <formula1>""</formula1>
    </dataValidation>
  </dataValidations>
  <printOptions horizontalCentered="1"/>
  <pageMargins left="0.39370078740157483" right="0.39370078740157483" top="0.78740157480314965" bottom="0.39370078740157483" header="0.51181102362204722" footer="0.19685039370078741"/>
  <pageSetup paperSize="9" scale="78" fitToHeight="0" orientation="landscape" cellComments="asDisplayed" r:id="rId1"/>
  <headerFooter>
    <oddHeader>&amp;C&amp;"ＭＳ ゴシック,太字"&amp;16スポーツ振興くじ助成事業収支簿</oddHead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view="pageBreakPreview" zoomScaleNormal="100" zoomScaleSheetLayoutView="100" workbookViewId="0">
      <selection activeCell="B1" sqref="B1:J1"/>
    </sheetView>
  </sheetViews>
  <sheetFormatPr defaultColWidth="15.59765625" defaultRowHeight="15" customHeight="1" x14ac:dyDescent="0.2"/>
  <cols>
    <col min="1" max="1" width="0.8984375" style="292" customWidth="1"/>
    <col min="2" max="2" width="17.59765625" style="292" customWidth="1"/>
    <col min="3" max="5" width="13.296875" style="292" customWidth="1"/>
    <col min="6" max="7" width="12.69921875" style="292" customWidth="1"/>
    <col min="8" max="8" width="10.296875" style="292" bestFit="1" customWidth="1"/>
    <col min="9" max="9" width="9.69921875" style="292" customWidth="1"/>
    <col min="10" max="10" width="0.8984375" style="288" customWidth="1"/>
    <col min="11" max="12" width="15.59765625" style="288" customWidth="1"/>
    <col min="13" max="16384" width="15.59765625" style="288"/>
  </cols>
  <sheetData>
    <row r="1" spans="1:12" ht="20.25" customHeight="1" x14ac:dyDescent="0.2">
      <c r="A1" s="286"/>
      <c r="B1" s="314" t="s">
        <v>123</v>
      </c>
      <c r="C1" s="314"/>
      <c r="D1" s="314"/>
      <c r="E1" s="314"/>
      <c r="F1" s="314"/>
      <c r="G1" s="314"/>
      <c r="H1" s="314"/>
      <c r="I1" s="314"/>
      <c r="J1" s="314"/>
    </row>
    <row r="2" spans="1:12" ht="20.25" customHeight="1" x14ac:dyDescent="0.2">
      <c r="A2" s="63"/>
      <c r="B2" s="63"/>
      <c r="C2" s="63"/>
      <c r="D2" s="63"/>
      <c r="E2" s="63"/>
      <c r="F2" s="63"/>
      <c r="G2" s="63"/>
      <c r="H2" s="63"/>
      <c r="I2" s="63"/>
      <c r="J2" s="287"/>
    </row>
    <row r="3" spans="1:12" s="292" customFormat="1" ht="20.25" customHeight="1" x14ac:dyDescent="0.2">
      <c r="A3" s="289"/>
      <c r="B3" s="290" t="s">
        <v>84</v>
      </c>
      <c r="C3" s="385" t="str">
        <f>IF(収支簿!AG1="","",収支簿!AG1)</f>
        <v/>
      </c>
      <c r="D3" s="386"/>
      <c r="E3" s="387"/>
      <c r="F3" s="63"/>
      <c r="G3" s="289"/>
      <c r="H3" s="289"/>
      <c r="I3" s="289"/>
      <c r="J3" s="291"/>
    </row>
    <row r="4" spans="1:12" s="292" customFormat="1" ht="20.25" customHeight="1" x14ac:dyDescent="0.2">
      <c r="A4" s="388"/>
      <c r="B4" s="290" t="s">
        <v>85</v>
      </c>
      <c r="C4" s="385" t="str">
        <f>IF(収支簿!O2="","",収支簿!O2)</f>
        <v/>
      </c>
      <c r="D4" s="386"/>
      <c r="E4" s="387"/>
      <c r="F4" s="293"/>
      <c r="G4" s="294"/>
      <c r="H4" s="295"/>
      <c r="I4" s="295"/>
      <c r="J4" s="291"/>
    </row>
    <row r="5" spans="1:12" s="292" customFormat="1" ht="20.25" customHeight="1" x14ac:dyDescent="0.2">
      <c r="A5" s="388"/>
      <c r="B5" s="290" t="s">
        <v>105</v>
      </c>
      <c r="C5" s="385" t="str">
        <f>IF(収支簿!AG2="","",収支簿!AG2)</f>
        <v/>
      </c>
      <c r="D5" s="386"/>
      <c r="E5" s="387"/>
      <c r="F5" s="293"/>
      <c r="G5" s="294"/>
      <c r="H5" s="295"/>
      <c r="I5" s="295"/>
      <c r="J5" s="291"/>
    </row>
    <row r="6" spans="1:12" s="292" customFormat="1" ht="20.25" customHeight="1" x14ac:dyDescent="0.2">
      <c r="A6" s="388"/>
      <c r="B6" s="296"/>
      <c r="C6" s="289"/>
      <c r="D6" s="289"/>
      <c r="E6" s="289"/>
      <c r="F6" s="63"/>
      <c r="G6" s="63"/>
      <c r="H6" s="63"/>
      <c r="I6" s="63"/>
      <c r="J6" s="291"/>
    </row>
    <row r="7" spans="1:12" s="292" customFormat="1" ht="20.25" customHeight="1" thickBot="1" x14ac:dyDescent="0.25">
      <c r="A7" s="388"/>
      <c r="B7" s="296"/>
      <c r="C7" s="289"/>
      <c r="D7" s="289"/>
      <c r="E7" s="64" t="s">
        <v>109</v>
      </c>
      <c r="F7" s="63"/>
      <c r="G7" s="63"/>
      <c r="H7" s="63"/>
      <c r="I7" s="64" t="s">
        <v>109</v>
      </c>
      <c r="J7" s="291"/>
    </row>
    <row r="8" spans="1:12" s="292" customFormat="1" ht="18.75" customHeight="1" x14ac:dyDescent="0.2">
      <c r="A8" s="388"/>
      <c r="B8" s="389" t="s">
        <v>87</v>
      </c>
      <c r="C8" s="391" t="s">
        <v>83</v>
      </c>
      <c r="D8" s="393" t="s">
        <v>101</v>
      </c>
      <c r="E8" s="395" t="s">
        <v>88</v>
      </c>
      <c r="F8" s="65"/>
      <c r="G8" s="419" t="s">
        <v>110</v>
      </c>
      <c r="H8" s="420"/>
      <c r="I8" s="421"/>
      <c r="J8" s="291"/>
    </row>
    <row r="9" spans="1:12" s="292" customFormat="1" ht="18.75" customHeight="1" x14ac:dyDescent="0.2">
      <c r="A9" s="388"/>
      <c r="B9" s="390"/>
      <c r="C9" s="392"/>
      <c r="D9" s="394"/>
      <c r="E9" s="396"/>
      <c r="F9" s="65"/>
      <c r="G9" s="422"/>
      <c r="H9" s="423"/>
      <c r="I9" s="424"/>
      <c r="J9" s="291"/>
    </row>
    <row r="10" spans="1:12" s="292" customFormat="1" ht="25" customHeight="1" x14ac:dyDescent="0.2">
      <c r="A10" s="388"/>
      <c r="B10" s="297" t="s">
        <v>100</v>
      </c>
      <c r="C10" s="66"/>
      <c r="D10" s="67">
        <f>E10-C10</f>
        <v>0</v>
      </c>
      <c r="E10" s="83">
        <f>SUMIF(収支簿!$L$7:$L$3095,$B10,収支簿!$U$7:$U$3095)</f>
        <v>0</v>
      </c>
      <c r="F10" s="68"/>
      <c r="G10" s="69" t="s">
        <v>111</v>
      </c>
      <c r="H10" s="425"/>
      <c r="I10" s="426"/>
      <c r="J10" s="291"/>
      <c r="K10" s="292" t="e">
        <f>G22*VLOOKUP($C$4,【削除禁止】収支簿データ!C2:D14,2,0)</f>
        <v>#N/A</v>
      </c>
      <c r="L10" s="292" t="s">
        <v>104</v>
      </c>
    </row>
    <row r="11" spans="1:12" s="292" customFormat="1" ht="25" customHeight="1" x14ac:dyDescent="0.2">
      <c r="A11" s="388"/>
      <c r="B11" s="298" t="s">
        <v>14</v>
      </c>
      <c r="C11" s="66"/>
      <c r="D11" s="67">
        <f>E11-C11</f>
        <v>0</v>
      </c>
      <c r="E11" s="83">
        <f>SUMIF(収支簿!$L$7:$L$3095,$B11,収支簿!$U$7:$U$3095)</f>
        <v>0</v>
      </c>
      <c r="F11" s="65"/>
      <c r="G11" s="69" t="s">
        <v>112</v>
      </c>
      <c r="H11" s="427">
        <f>SUMIF(収支簿!$O$7:$O$3095,【削除禁止】収支簿データ!$B19,収支簿!$U$7:$U$3095)</f>
        <v>0</v>
      </c>
      <c r="I11" s="428"/>
      <c r="J11" s="291"/>
    </row>
    <row r="12" spans="1:12" s="292" customFormat="1" ht="25" customHeight="1" thickBot="1" x14ac:dyDescent="0.25">
      <c r="A12" s="388"/>
      <c r="B12" s="297" t="s">
        <v>102</v>
      </c>
      <c r="C12" s="66"/>
      <c r="D12" s="67">
        <f>E12-C12</f>
        <v>0</v>
      </c>
      <c r="E12" s="83">
        <f>SUMIF(収支簿!$L$7:$L$3095,$B12,収支簿!$U$7:$U$3095)</f>
        <v>0</v>
      </c>
      <c r="F12" s="65"/>
      <c r="G12" s="70" t="s">
        <v>113</v>
      </c>
      <c r="H12" s="429">
        <f>E10-H11</f>
        <v>0</v>
      </c>
      <c r="I12" s="430"/>
      <c r="J12" s="291"/>
    </row>
    <row r="13" spans="1:12" s="292" customFormat="1" ht="25" customHeight="1" x14ac:dyDescent="0.2">
      <c r="A13" s="388"/>
      <c r="B13" s="299" t="s">
        <v>89</v>
      </c>
      <c r="C13" s="72"/>
      <c r="D13" s="73">
        <f>E13-C13</f>
        <v>0</v>
      </c>
      <c r="E13" s="85">
        <f>E22-SUM(E10:E12)</f>
        <v>0</v>
      </c>
      <c r="F13" s="65"/>
      <c r="G13" s="74"/>
      <c r="H13" s="75"/>
      <c r="I13" s="76"/>
      <c r="J13" s="291"/>
    </row>
    <row r="14" spans="1:12" s="292" customFormat="1" ht="25" customHeight="1" thickBot="1" x14ac:dyDescent="0.25">
      <c r="A14" s="388"/>
      <c r="B14" s="300" t="s">
        <v>90</v>
      </c>
      <c r="C14" s="77">
        <f>SUM(C10:C13)</f>
        <v>0</v>
      </c>
      <c r="D14" s="78">
        <f>SUM(D10:D13)</f>
        <v>0</v>
      </c>
      <c r="E14" s="79">
        <f>SUM(E10:E13)</f>
        <v>0</v>
      </c>
      <c r="F14" s="80"/>
      <c r="G14" s="81"/>
      <c r="H14" s="81"/>
      <c r="I14" s="81"/>
      <c r="J14" s="291"/>
    </row>
    <row r="15" spans="1:12" s="292" customFormat="1" ht="20.25" customHeight="1" x14ac:dyDescent="0.2">
      <c r="A15" s="388"/>
      <c r="B15" s="296"/>
      <c r="C15" s="294"/>
      <c r="D15" s="294"/>
      <c r="E15" s="294"/>
      <c r="F15" s="82"/>
      <c r="G15" s="82"/>
      <c r="H15" s="82"/>
      <c r="I15" s="82"/>
      <c r="J15" s="291"/>
    </row>
    <row r="16" spans="1:12" s="292" customFormat="1" ht="20.25" customHeight="1" thickBot="1" x14ac:dyDescent="0.25">
      <c r="A16" s="388"/>
      <c r="B16" s="296"/>
      <c r="C16" s="294"/>
      <c r="D16" s="294"/>
      <c r="E16" s="294"/>
      <c r="F16" s="82"/>
      <c r="G16" s="82"/>
      <c r="H16" s="301"/>
      <c r="I16" s="301" t="s">
        <v>86</v>
      </c>
      <c r="J16" s="291"/>
    </row>
    <row r="17" spans="1:10" s="292" customFormat="1" ht="18.75" customHeight="1" x14ac:dyDescent="0.2">
      <c r="A17" s="388"/>
      <c r="B17" s="401" t="s">
        <v>91</v>
      </c>
      <c r="C17" s="403" t="s">
        <v>83</v>
      </c>
      <c r="D17" s="405" t="s">
        <v>101</v>
      </c>
      <c r="E17" s="407" t="s">
        <v>88</v>
      </c>
      <c r="F17" s="409" t="s">
        <v>108</v>
      </c>
      <c r="G17" s="410"/>
      <c r="H17" s="415" t="s">
        <v>92</v>
      </c>
      <c r="I17" s="416"/>
      <c r="J17" s="291"/>
    </row>
    <row r="18" spans="1:10" s="292" customFormat="1" ht="18.75" customHeight="1" x14ac:dyDescent="0.2">
      <c r="A18" s="388"/>
      <c r="B18" s="402"/>
      <c r="C18" s="404"/>
      <c r="D18" s="406"/>
      <c r="E18" s="408"/>
      <c r="F18" s="302" t="s">
        <v>106</v>
      </c>
      <c r="G18" s="303" t="s">
        <v>107</v>
      </c>
      <c r="H18" s="417"/>
      <c r="I18" s="418"/>
      <c r="J18" s="291"/>
    </row>
    <row r="19" spans="1:10" s="292" customFormat="1" ht="25" customHeight="1" x14ac:dyDescent="0.2">
      <c r="A19" s="388"/>
      <c r="B19" s="298" t="s">
        <v>93</v>
      </c>
      <c r="C19" s="66"/>
      <c r="D19" s="67">
        <f>E19-C19</f>
        <v>0</v>
      </c>
      <c r="E19" s="83">
        <f>SUMIF(収支簿!$L$7:$L$3095,$B19,収支簿!$X$7:$X$3095)</f>
        <v>0</v>
      </c>
      <c r="F19" s="84">
        <f>SUMIF(収支簿!$L$7:$L$3095,$B19,収支簿!$AA$7:$AA$3095)</f>
        <v>0</v>
      </c>
      <c r="G19" s="284">
        <f>SUMIF(収支簿!$L$7:$L$3095,$B19,収支簿!$AD$7:$AD$3095)</f>
        <v>0</v>
      </c>
      <c r="H19" s="411">
        <f>SUMIF(収支簿!$L$7:$L$3095,$B19,収支簿!$AJ$7:$AJ$3095)</f>
        <v>0</v>
      </c>
      <c r="I19" s="412"/>
      <c r="J19" s="291"/>
    </row>
    <row r="20" spans="1:10" s="292" customFormat="1" ht="25" customHeight="1" x14ac:dyDescent="0.2">
      <c r="A20" s="388"/>
      <c r="B20" s="298" t="s">
        <v>94</v>
      </c>
      <c r="C20" s="66"/>
      <c r="D20" s="67">
        <f>E20-C20</f>
        <v>0</v>
      </c>
      <c r="E20" s="83">
        <f>SUMIF(収支簿!$L$7:$L$3095,$B20,収支簿!$X$7:$X$3095)</f>
        <v>0</v>
      </c>
      <c r="F20" s="84">
        <f>SUMIF(収支簿!$L$7:$L$3095,$B20,収支簿!$AA$7:$AA$3095)</f>
        <v>0</v>
      </c>
      <c r="G20" s="284">
        <f>SUMIF(収支簿!$L$7:$L$3095,$B20,収支簿!$AD$7:$AD$3095)</f>
        <v>0</v>
      </c>
      <c r="H20" s="413">
        <f>SUMIF(収支簿!$L$7:$L$3095,$B20,収支簿!$AJ$7:$AJ$3095)</f>
        <v>0</v>
      </c>
      <c r="I20" s="414"/>
      <c r="J20" s="291"/>
    </row>
    <row r="21" spans="1:10" s="292" customFormat="1" ht="25" customHeight="1" x14ac:dyDescent="0.2">
      <c r="A21" s="388"/>
      <c r="B21" s="71" t="str">
        <f>IF(収支簿!$E$2=【削除禁止】収支簿データ!$A$2,"附帯設備費"," ")</f>
        <v xml:space="preserve"> </v>
      </c>
      <c r="C21" s="72"/>
      <c r="D21" s="73">
        <f>E21-C21</f>
        <v>0</v>
      </c>
      <c r="E21" s="85">
        <f>SUMIF(収支簿!$L$7:$L$3095,$B21,収支簿!$X$7:$X$3095)</f>
        <v>0</v>
      </c>
      <c r="F21" s="86">
        <f>SUMIF(収支簿!$L$7:$L$3095,$B21,収支簿!$AA$7:$AA$3095)</f>
        <v>0</v>
      </c>
      <c r="G21" s="87">
        <f>SUMIF(収支簿!$L$7:$L$3095,$B21,収支簿!$AD$7:$AD$3095)</f>
        <v>0</v>
      </c>
      <c r="H21" s="397">
        <f>SUMIF(収支簿!$L$7:$L$3095,$B21,収支簿!$AJ$7:$AJ$3095)</f>
        <v>0</v>
      </c>
      <c r="I21" s="398"/>
      <c r="J21" s="291"/>
    </row>
    <row r="22" spans="1:10" s="292" customFormat="1" ht="25" customHeight="1" thickBot="1" x14ac:dyDescent="0.25">
      <c r="A22" s="388"/>
      <c r="B22" s="300" t="s">
        <v>90</v>
      </c>
      <c r="C22" s="77">
        <f t="shared" ref="C22:H22" si="0">SUM(C19:C21)</f>
        <v>0</v>
      </c>
      <c r="D22" s="78">
        <f t="shared" si="0"/>
        <v>0</v>
      </c>
      <c r="E22" s="79">
        <f t="shared" si="0"/>
        <v>0</v>
      </c>
      <c r="F22" s="88">
        <f t="shared" si="0"/>
        <v>0</v>
      </c>
      <c r="G22" s="285">
        <f t="shared" si="0"/>
        <v>0</v>
      </c>
      <c r="H22" s="399">
        <f t="shared" si="0"/>
        <v>0</v>
      </c>
      <c r="I22" s="400"/>
      <c r="J22" s="291"/>
    </row>
    <row r="23" spans="1:10" s="292" customFormat="1" ht="4" customHeight="1" x14ac:dyDescent="0.2">
      <c r="A23" s="291"/>
      <c r="B23" s="291"/>
      <c r="C23" s="291"/>
      <c r="D23" s="291"/>
      <c r="E23" s="291"/>
      <c r="F23" s="291"/>
      <c r="G23" s="304"/>
      <c r="H23" s="304"/>
      <c r="I23" s="305"/>
      <c r="J23" s="291"/>
    </row>
    <row r="24" spans="1:10" s="292" customFormat="1" ht="13" x14ac:dyDescent="0.2"/>
    <row r="25" spans="1:10" s="292" customFormat="1" ht="13" x14ac:dyDescent="0.2">
      <c r="B25" s="309" t="s">
        <v>122</v>
      </c>
      <c r="C25" s="310">
        <f>C14-C22</f>
        <v>0</v>
      </c>
      <c r="D25" s="310">
        <f>D14-D22</f>
        <v>0</v>
      </c>
      <c r="E25" s="310">
        <f>E14-E22</f>
        <v>0</v>
      </c>
    </row>
    <row r="26" spans="1:10" s="292" customFormat="1" ht="13" x14ac:dyDescent="0.2"/>
    <row r="27" spans="1:10" s="292" customFormat="1" ht="13" x14ac:dyDescent="0.2"/>
    <row r="28" spans="1:10" s="292" customFormat="1" ht="13" x14ac:dyDescent="0.2"/>
    <row r="29" spans="1:10" s="292" customFormat="1" ht="13" x14ac:dyDescent="0.2"/>
    <row r="30" spans="1:10" s="292" customFormat="1" ht="13" x14ac:dyDescent="0.2"/>
    <row r="31" spans="1:10" s="292" customFormat="1" ht="13" x14ac:dyDescent="0.2"/>
    <row r="32" spans="1:10" s="292" customFormat="1" ht="13" x14ac:dyDescent="0.2"/>
    <row r="33" spans="2:2" s="292" customFormat="1" ht="13" x14ac:dyDescent="0.2"/>
    <row r="34" spans="2:2" s="292" customFormat="1" ht="13" x14ac:dyDescent="0.2"/>
    <row r="35" spans="2:2" s="292" customFormat="1" ht="13" x14ac:dyDescent="0.2"/>
    <row r="36" spans="2:2" s="292" customFormat="1" ht="13" x14ac:dyDescent="0.2"/>
    <row r="37" spans="2:2" s="292" customFormat="1" ht="13" x14ac:dyDescent="0.2"/>
    <row r="38" spans="2:2" s="292" customFormat="1" ht="13" x14ac:dyDescent="0.2"/>
    <row r="39" spans="2:2" s="292" customFormat="1" ht="13" x14ac:dyDescent="0.2"/>
    <row r="40" spans="2:2" s="292" customFormat="1" ht="13" x14ac:dyDescent="0.2"/>
    <row r="41" spans="2:2" s="292" customFormat="1" ht="13" x14ac:dyDescent="0.2"/>
    <row r="42" spans="2:2" s="292" customFormat="1" ht="13" x14ac:dyDescent="0.2"/>
    <row r="43" spans="2:2" s="292" customFormat="1" ht="13" x14ac:dyDescent="0.2"/>
    <row r="44" spans="2:2" s="292" customFormat="1" ht="13" x14ac:dyDescent="0.2">
      <c r="B44" s="306"/>
    </row>
    <row r="97" spans="1:1" ht="15" customHeight="1" x14ac:dyDescent="0.2">
      <c r="A97" s="306"/>
    </row>
  </sheetData>
  <sheetProtection algorithmName="SHA-512" hashValue="bEP/Q3azzY1J3d0i9u+av5KIHtZ/Iuhq+uzyhLOf4jEoq9AQgaF32a8kHz/t7g0ctmkV5LtsUnFDYnIGA9JZvA==" saltValue="ej7eCoIqrftC6YYqKBGRxA==" spinCount="100000" sheet="1" objects="1" scenarios="1"/>
  <mergeCells count="23">
    <mergeCell ref="H19:I19"/>
    <mergeCell ref="H20:I20"/>
    <mergeCell ref="H17:I18"/>
    <mergeCell ref="G8:I9"/>
    <mergeCell ref="H10:I10"/>
    <mergeCell ref="H11:I11"/>
    <mergeCell ref="H12:I12"/>
    <mergeCell ref="B1:J1"/>
    <mergeCell ref="C3:E3"/>
    <mergeCell ref="A4:A22"/>
    <mergeCell ref="C4:E4"/>
    <mergeCell ref="C5:E5"/>
    <mergeCell ref="B8:B9"/>
    <mergeCell ref="C8:C9"/>
    <mergeCell ref="D8:D9"/>
    <mergeCell ref="E8:E9"/>
    <mergeCell ref="H21:I21"/>
    <mergeCell ref="H22:I22"/>
    <mergeCell ref="B17:B18"/>
    <mergeCell ref="C17:C18"/>
    <mergeCell ref="D17:D18"/>
    <mergeCell ref="E17:E18"/>
    <mergeCell ref="F17:G17"/>
  </mergeCells>
  <phoneticPr fontId="1"/>
  <conditionalFormatting sqref="E13">
    <cfRule type="expression" dxfId="8" priority="6" stopIfTrue="1">
      <formula>$E$13&lt;0</formula>
    </cfRule>
  </conditionalFormatting>
  <conditionalFormatting sqref="E10">
    <cfRule type="expression" dxfId="7" priority="7" stopIfTrue="1">
      <formula>E10&gt;K10</formula>
    </cfRule>
    <cfRule type="expression" dxfId="6" priority="8" stopIfTrue="1">
      <formula>E10&gt;C10</formula>
    </cfRule>
  </conditionalFormatting>
  <conditionalFormatting sqref="F22">
    <cfRule type="expression" dxfId="5" priority="4" stopIfTrue="1">
      <formula>AND(OR(C4="スポーツ競技施設等の整備", C4="学校開放事業によるスポーツ活動に供する施設等の整備"), F22&lt;10000000)</formula>
    </cfRule>
    <cfRule type="expression" dxfId="4" priority="5" stopIfTrue="1">
      <formula>AND(C4="スポーツ競技の大規模改修等", F22&lt;30000000)</formula>
    </cfRule>
  </conditionalFormatting>
  <conditionalFormatting sqref="C25">
    <cfRule type="expression" dxfId="3" priority="3">
      <formula>C25&lt;&gt;0</formula>
    </cfRule>
  </conditionalFormatting>
  <conditionalFormatting sqref="D25">
    <cfRule type="expression" dxfId="2" priority="2">
      <formula>D25&lt;&gt;0</formula>
    </cfRule>
  </conditionalFormatting>
  <conditionalFormatting sqref="E25">
    <cfRule type="expression" dxfId="1" priority="1">
      <formula>E25&lt;&gt;0</formula>
    </cfRule>
  </conditionalFormatting>
  <dataValidations count="1">
    <dataValidation imeMode="halfAlpha" allowBlank="1" showInputMessage="1" showErrorMessage="1" sqref="H10:I10 C10:C13 C19:C21" xr:uid="{00000000-0002-0000-0200-000000000000}"/>
  </dataValidations>
  <printOptions horizontalCentered="1"/>
  <pageMargins left="0.39370078740157483" right="0.39370078740157483" top="0.59055118110236227" bottom="0.19685039370078741" header="0.31496062992125984" footer="0.31496062992125984"/>
  <pageSetup paperSize="9"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R22"/>
  <sheetViews>
    <sheetView showGridLines="0" view="pageBreakPreview" zoomScaleNormal="100" zoomScaleSheetLayoutView="100" workbookViewId="0">
      <selection activeCell="C1" sqref="C1"/>
    </sheetView>
  </sheetViews>
  <sheetFormatPr defaultColWidth="9.09765625" defaultRowHeight="12" x14ac:dyDescent="0.2"/>
  <cols>
    <col min="1" max="1" width="4.69921875" style="107" customWidth="1"/>
    <col min="2" max="2" width="0.8984375" style="107" customWidth="1"/>
    <col min="3" max="3" width="10.69921875" style="107" customWidth="1"/>
    <col min="4" max="5" width="0.8984375" style="107" customWidth="1"/>
    <col min="6" max="6" width="20.69921875" style="107" customWidth="1"/>
    <col min="7" max="8" width="0.8984375" style="107" customWidth="1"/>
    <col min="9" max="9" width="20.69921875" style="107" customWidth="1"/>
    <col min="10" max="11" width="0.8984375" style="107" customWidth="1"/>
    <col min="12" max="12" width="9.69921875" style="107" customWidth="1"/>
    <col min="13" max="14" width="0.8984375" style="107" customWidth="1"/>
    <col min="15" max="15" width="9.69921875" style="107" customWidth="1"/>
    <col min="16" max="17" width="0.8984375" style="107" customWidth="1"/>
    <col min="18" max="18" width="7.69921875" style="107" bestFit="1" customWidth="1"/>
    <col min="19" max="20" width="0.8984375" style="107" customWidth="1"/>
    <col min="21" max="21" width="12.09765625" style="107" customWidth="1"/>
    <col min="22" max="23" width="0.8984375" style="107" customWidth="1"/>
    <col min="24" max="24" width="12.09765625" style="107" customWidth="1"/>
    <col min="25" max="26" width="0.8984375" style="107" customWidth="1"/>
    <col min="27" max="27" width="12.09765625" style="107" customWidth="1"/>
    <col min="28" max="29" width="0.8984375" style="107" customWidth="1"/>
    <col min="30" max="30" width="12.09765625" style="107" customWidth="1"/>
    <col min="31" max="32" width="0.8984375" style="107" customWidth="1"/>
    <col min="33" max="33" width="12.09765625" style="107" customWidth="1"/>
    <col min="34" max="35" width="0.8984375" style="107" customWidth="1"/>
    <col min="36" max="36" width="12.09765625" style="107" customWidth="1"/>
    <col min="37" max="38" width="0.8984375" style="107" customWidth="1"/>
    <col min="39" max="39" width="12.09765625" style="107" customWidth="1"/>
    <col min="40" max="40" width="0.8984375" style="107" customWidth="1"/>
    <col min="41" max="41" width="6.8984375" style="107" customWidth="1"/>
    <col min="42" max="42" width="50.8984375" style="109" customWidth="1"/>
    <col min="43" max="43" width="44.09765625" style="109" customWidth="1"/>
    <col min="44" max="44" width="29.69921875" style="109" customWidth="1"/>
    <col min="45" max="49" width="12.69921875" style="107" customWidth="1"/>
    <col min="50" max="16384" width="9.09765625" style="107"/>
  </cols>
  <sheetData>
    <row r="1" spans="1:40" ht="32.15" customHeight="1" x14ac:dyDescent="0.2">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446" t="s">
        <v>73</v>
      </c>
      <c r="AB1" s="447"/>
      <c r="AC1" s="447"/>
      <c r="AD1" s="447"/>
      <c r="AE1" s="176"/>
      <c r="AF1" s="176"/>
      <c r="AG1" s="448"/>
      <c r="AH1" s="448"/>
      <c r="AI1" s="448"/>
      <c r="AJ1" s="448"/>
      <c r="AK1" s="448"/>
      <c r="AL1" s="448"/>
      <c r="AM1" s="448"/>
      <c r="AN1" s="175"/>
    </row>
    <row r="2" spans="1:40" ht="32.15" customHeight="1" x14ac:dyDescent="0.2">
      <c r="A2" s="175"/>
      <c r="B2" s="175"/>
      <c r="C2" s="177" t="s">
        <v>53</v>
      </c>
      <c r="D2" s="178"/>
      <c r="E2" s="433"/>
      <c r="F2" s="433"/>
      <c r="G2" s="433"/>
      <c r="H2" s="433"/>
      <c r="I2" s="433"/>
      <c r="J2" s="434" t="s">
        <v>29</v>
      </c>
      <c r="K2" s="435"/>
      <c r="L2" s="435"/>
      <c r="M2" s="435"/>
      <c r="N2" s="435"/>
      <c r="O2" s="433"/>
      <c r="P2" s="433"/>
      <c r="Q2" s="433"/>
      <c r="R2" s="433"/>
      <c r="S2" s="433"/>
      <c r="T2" s="433"/>
      <c r="U2" s="433"/>
      <c r="V2" s="433"/>
      <c r="W2" s="433"/>
      <c r="X2" s="433"/>
      <c r="Y2" s="179"/>
      <c r="Z2" s="180"/>
      <c r="AA2" s="446" t="s">
        <v>30</v>
      </c>
      <c r="AB2" s="447"/>
      <c r="AC2" s="447"/>
      <c r="AD2" s="447"/>
      <c r="AE2" s="176"/>
      <c r="AF2" s="176"/>
      <c r="AG2" s="454"/>
      <c r="AH2" s="454"/>
      <c r="AI2" s="454"/>
      <c r="AJ2" s="454"/>
      <c r="AK2" s="454"/>
      <c r="AL2" s="454"/>
      <c r="AM2" s="454"/>
      <c r="AN2" s="179" t="s">
        <v>5</v>
      </c>
    </row>
    <row r="3" spans="1:40" ht="6" customHeight="1" x14ac:dyDescent="0.2">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40" x14ac:dyDescent="0.2">
      <c r="A4" s="431" t="s">
        <v>17</v>
      </c>
      <c r="B4" s="181"/>
      <c r="C4" s="440" t="s">
        <v>4</v>
      </c>
      <c r="D4" s="182"/>
      <c r="E4" s="183"/>
      <c r="F4" s="438" t="s">
        <v>6</v>
      </c>
      <c r="G4" s="182"/>
      <c r="H4" s="183"/>
      <c r="I4" s="438" t="s">
        <v>71</v>
      </c>
      <c r="J4" s="182"/>
      <c r="K4" s="183"/>
      <c r="L4" s="438" t="s">
        <v>72</v>
      </c>
      <c r="M4" s="438"/>
      <c r="N4" s="438"/>
      <c r="O4" s="438"/>
      <c r="P4" s="184"/>
      <c r="Q4" s="185"/>
      <c r="R4" s="436" t="s">
        <v>19</v>
      </c>
      <c r="S4" s="184"/>
      <c r="T4" s="186"/>
      <c r="U4" s="442" t="s">
        <v>8</v>
      </c>
      <c r="V4" s="186"/>
      <c r="W4" s="187"/>
      <c r="X4" s="444" t="s">
        <v>7</v>
      </c>
      <c r="Y4" s="188"/>
      <c r="Z4" s="188"/>
      <c r="AA4" s="188"/>
      <c r="AB4" s="188"/>
      <c r="AC4" s="188"/>
      <c r="AD4" s="188"/>
      <c r="AE4" s="188"/>
      <c r="AF4" s="189"/>
      <c r="AG4" s="188"/>
      <c r="AH4" s="188"/>
      <c r="AI4" s="189"/>
      <c r="AJ4" s="188"/>
      <c r="AK4" s="188"/>
      <c r="AL4" s="190"/>
      <c r="AM4" s="452" t="s">
        <v>16</v>
      </c>
      <c r="AN4" s="191"/>
    </row>
    <row r="5" spans="1:40" ht="12.5" thickBot="1" x14ac:dyDescent="0.25">
      <c r="A5" s="432"/>
      <c r="B5" s="192"/>
      <c r="C5" s="441"/>
      <c r="D5" s="193"/>
      <c r="E5" s="194"/>
      <c r="F5" s="439"/>
      <c r="G5" s="193"/>
      <c r="H5" s="194"/>
      <c r="I5" s="439"/>
      <c r="J5" s="193"/>
      <c r="K5" s="194"/>
      <c r="L5" s="439"/>
      <c r="M5" s="439"/>
      <c r="N5" s="439"/>
      <c r="O5" s="439"/>
      <c r="P5" s="195"/>
      <c r="Q5" s="196"/>
      <c r="R5" s="437"/>
      <c r="S5" s="195"/>
      <c r="T5" s="197"/>
      <c r="U5" s="443"/>
      <c r="V5" s="198"/>
      <c r="W5" s="199"/>
      <c r="X5" s="445"/>
      <c r="Y5" s="200"/>
      <c r="Z5" s="201"/>
      <c r="AA5" s="202" t="s">
        <v>9</v>
      </c>
      <c r="AB5" s="202"/>
      <c r="AC5" s="203"/>
      <c r="AD5" s="202" t="s">
        <v>10</v>
      </c>
      <c r="AE5" s="204"/>
      <c r="AF5" s="449" t="s">
        <v>18</v>
      </c>
      <c r="AG5" s="450"/>
      <c r="AH5" s="451"/>
      <c r="AI5" s="201"/>
      <c r="AJ5" s="202" t="s">
        <v>11</v>
      </c>
      <c r="AK5" s="205"/>
      <c r="AL5" s="206"/>
      <c r="AM5" s="453"/>
      <c r="AN5" s="207"/>
    </row>
    <row r="6" spans="1:40" ht="12.5" thickTop="1" x14ac:dyDescent="0.2">
      <c r="A6" s="208"/>
      <c r="B6" s="209"/>
      <c r="C6" s="210"/>
      <c r="D6" s="210"/>
      <c r="E6" s="211"/>
      <c r="F6" s="177"/>
      <c r="G6" s="210"/>
      <c r="H6" s="211"/>
      <c r="I6" s="177"/>
      <c r="J6" s="210"/>
      <c r="K6" s="211"/>
      <c r="L6" s="177"/>
      <c r="M6" s="177"/>
      <c r="N6" s="177"/>
      <c r="O6" s="177"/>
      <c r="P6" s="212"/>
      <c r="Q6" s="213"/>
      <c r="R6" s="214"/>
      <c r="S6" s="212"/>
      <c r="T6" s="215"/>
      <c r="U6" s="216"/>
      <c r="V6" s="215"/>
      <c r="W6" s="217"/>
      <c r="X6" s="218"/>
      <c r="Y6" s="219"/>
      <c r="Z6" s="211"/>
      <c r="AA6" s="210"/>
      <c r="AB6" s="210"/>
      <c r="AC6" s="220"/>
      <c r="AD6" s="210"/>
      <c r="AE6" s="221"/>
      <c r="AF6" s="210"/>
      <c r="AG6" s="210"/>
      <c r="AH6" s="210"/>
      <c r="AI6" s="211"/>
      <c r="AJ6" s="210"/>
      <c r="AK6" s="210"/>
      <c r="AL6" s="222"/>
      <c r="AM6" s="223"/>
      <c r="AN6" s="224"/>
    </row>
    <row r="7" spans="1:40" ht="24" customHeight="1" x14ac:dyDescent="0.2">
      <c r="A7" s="253"/>
      <c r="B7" s="102"/>
      <c r="C7" s="89"/>
      <c r="D7" s="103"/>
      <c r="E7" s="102"/>
      <c r="F7" s="90"/>
      <c r="G7" s="103"/>
      <c r="H7" s="102"/>
      <c r="I7" s="90"/>
      <c r="J7" s="103"/>
      <c r="K7" s="102"/>
      <c r="L7" s="90"/>
      <c r="M7" s="103"/>
      <c r="N7" s="104"/>
      <c r="O7" s="90"/>
      <c r="P7" s="105"/>
      <c r="Q7" s="106"/>
      <c r="R7" s="91"/>
      <c r="S7" s="105"/>
      <c r="T7" s="232"/>
      <c r="U7" s="233"/>
      <c r="V7" s="233"/>
      <c r="W7" s="234"/>
      <c r="X7" s="235"/>
      <c r="Y7" s="235"/>
      <c r="Z7" s="236"/>
      <c r="AA7" s="237"/>
      <c r="AB7" s="237"/>
      <c r="AC7" s="238"/>
      <c r="AD7" s="237">
        <f>AA7</f>
        <v>0</v>
      </c>
      <c r="AE7" s="239"/>
      <c r="AF7" s="237"/>
      <c r="AG7" s="237">
        <f t="shared" ref="AG7:AG21" si="0">AA7-AD7</f>
        <v>0</v>
      </c>
      <c r="AH7" s="237"/>
      <c r="AI7" s="236"/>
      <c r="AJ7" s="237">
        <f t="shared" ref="AJ7:AJ21" si="1">X7-AA7</f>
        <v>0</v>
      </c>
      <c r="AK7" s="240"/>
      <c r="AL7" s="241"/>
      <c r="AM7" s="242">
        <f>U7-X7</f>
        <v>0</v>
      </c>
      <c r="AN7" s="243"/>
    </row>
    <row r="8" spans="1:40" ht="24" customHeight="1" x14ac:dyDescent="0.2">
      <c r="A8" s="253"/>
      <c r="B8" s="102"/>
      <c r="C8" s="89"/>
      <c r="D8" s="103"/>
      <c r="E8" s="102"/>
      <c r="F8" s="90"/>
      <c r="G8" s="103"/>
      <c r="H8" s="102"/>
      <c r="I8" s="90"/>
      <c r="J8" s="103"/>
      <c r="K8" s="102"/>
      <c r="L8" s="90"/>
      <c r="M8" s="103"/>
      <c r="N8" s="104"/>
      <c r="O8" s="90"/>
      <c r="P8" s="105"/>
      <c r="Q8" s="106"/>
      <c r="R8" s="91"/>
      <c r="S8" s="105"/>
      <c r="T8" s="232"/>
      <c r="U8" s="233"/>
      <c r="V8" s="233"/>
      <c r="W8" s="234"/>
      <c r="X8" s="235"/>
      <c r="Y8" s="235"/>
      <c r="Z8" s="236"/>
      <c r="AA8" s="237"/>
      <c r="AB8" s="237"/>
      <c r="AC8" s="238"/>
      <c r="AD8" s="237">
        <f t="shared" ref="AD8:AD21" si="2">AA8</f>
        <v>0</v>
      </c>
      <c r="AE8" s="239"/>
      <c r="AF8" s="237"/>
      <c r="AG8" s="237">
        <f t="shared" si="0"/>
        <v>0</v>
      </c>
      <c r="AH8" s="237"/>
      <c r="AI8" s="236"/>
      <c r="AJ8" s="237">
        <f t="shared" si="1"/>
        <v>0</v>
      </c>
      <c r="AK8" s="240"/>
      <c r="AL8" s="241"/>
      <c r="AM8" s="242">
        <f>AM7+U8-X8</f>
        <v>0</v>
      </c>
      <c r="AN8" s="243"/>
    </row>
    <row r="9" spans="1:40" ht="24" customHeight="1" x14ac:dyDescent="0.2">
      <c r="A9" s="253"/>
      <c r="B9" s="102"/>
      <c r="C9" s="89"/>
      <c r="D9" s="103"/>
      <c r="E9" s="102"/>
      <c r="F9" s="90"/>
      <c r="G9" s="103"/>
      <c r="H9" s="102"/>
      <c r="I9" s="90"/>
      <c r="J9" s="103"/>
      <c r="K9" s="102"/>
      <c r="L9" s="90"/>
      <c r="M9" s="103"/>
      <c r="N9" s="104"/>
      <c r="O9" s="90"/>
      <c r="P9" s="105"/>
      <c r="Q9" s="106"/>
      <c r="R9" s="91"/>
      <c r="S9" s="105"/>
      <c r="T9" s="232"/>
      <c r="U9" s="233"/>
      <c r="V9" s="233"/>
      <c r="W9" s="234"/>
      <c r="X9" s="235"/>
      <c r="Y9" s="235"/>
      <c r="Z9" s="236"/>
      <c r="AA9" s="237"/>
      <c r="AB9" s="237"/>
      <c r="AC9" s="238"/>
      <c r="AD9" s="237">
        <f t="shared" si="2"/>
        <v>0</v>
      </c>
      <c r="AE9" s="239"/>
      <c r="AF9" s="237"/>
      <c r="AG9" s="237">
        <f t="shared" si="0"/>
        <v>0</v>
      </c>
      <c r="AH9" s="237"/>
      <c r="AI9" s="236"/>
      <c r="AJ9" s="237">
        <f>X9-AA9</f>
        <v>0</v>
      </c>
      <c r="AK9" s="240"/>
      <c r="AL9" s="241"/>
      <c r="AM9" s="242">
        <f>AM8+U9-X9</f>
        <v>0</v>
      </c>
      <c r="AN9" s="243"/>
    </row>
    <row r="10" spans="1:40" ht="24" customHeight="1" x14ac:dyDescent="0.2">
      <c r="A10" s="253"/>
      <c r="B10" s="102"/>
      <c r="C10" s="89"/>
      <c r="D10" s="103"/>
      <c r="E10" s="102"/>
      <c r="F10" s="90"/>
      <c r="G10" s="103"/>
      <c r="H10" s="102"/>
      <c r="I10" s="90"/>
      <c r="J10" s="103"/>
      <c r="K10" s="102"/>
      <c r="L10" s="90"/>
      <c r="M10" s="103"/>
      <c r="N10" s="104"/>
      <c r="O10" s="90"/>
      <c r="P10" s="105"/>
      <c r="Q10" s="106"/>
      <c r="R10" s="91"/>
      <c r="S10" s="105"/>
      <c r="T10" s="232"/>
      <c r="U10" s="233"/>
      <c r="V10" s="233"/>
      <c r="W10" s="234"/>
      <c r="X10" s="235"/>
      <c r="Y10" s="235"/>
      <c r="Z10" s="236"/>
      <c r="AA10" s="237"/>
      <c r="AB10" s="237"/>
      <c r="AC10" s="238"/>
      <c r="AD10" s="237">
        <f t="shared" si="2"/>
        <v>0</v>
      </c>
      <c r="AE10" s="239"/>
      <c r="AF10" s="237"/>
      <c r="AG10" s="237">
        <f t="shared" si="0"/>
        <v>0</v>
      </c>
      <c r="AH10" s="237"/>
      <c r="AI10" s="236"/>
      <c r="AJ10" s="237">
        <f>X10-AA10</f>
        <v>0</v>
      </c>
      <c r="AK10" s="240"/>
      <c r="AL10" s="241"/>
      <c r="AM10" s="242">
        <f>AM9+U10-X10</f>
        <v>0</v>
      </c>
      <c r="AN10" s="243"/>
    </row>
    <row r="11" spans="1:40" ht="24" customHeight="1" x14ac:dyDescent="0.2">
      <c r="A11" s="253"/>
      <c r="B11" s="102"/>
      <c r="C11" s="89"/>
      <c r="D11" s="103"/>
      <c r="E11" s="102"/>
      <c r="F11" s="90"/>
      <c r="G11" s="103"/>
      <c r="H11" s="102"/>
      <c r="I11" s="90"/>
      <c r="J11" s="103"/>
      <c r="K11" s="102"/>
      <c r="L11" s="90"/>
      <c r="M11" s="103"/>
      <c r="N11" s="104"/>
      <c r="O11" s="90"/>
      <c r="P11" s="105"/>
      <c r="Q11" s="106"/>
      <c r="R11" s="91"/>
      <c r="S11" s="105"/>
      <c r="T11" s="232"/>
      <c r="U11" s="233"/>
      <c r="V11" s="233"/>
      <c r="W11" s="234"/>
      <c r="X11" s="235"/>
      <c r="Y11" s="235"/>
      <c r="Z11" s="236"/>
      <c r="AA11" s="237"/>
      <c r="AB11" s="237"/>
      <c r="AC11" s="238"/>
      <c r="AD11" s="237">
        <f t="shared" si="2"/>
        <v>0</v>
      </c>
      <c r="AE11" s="239"/>
      <c r="AF11" s="237"/>
      <c r="AG11" s="237">
        <f t="shared" si="0"/>
        <v>0</v>
      </c>
      <c r="AH11" s="237"/>
      <c r="AI11" s="236"/>
      <c r="AJ11" s="237">
        <f t="shared" si="1"/>
        <v>0</v>
      </c>
      <c r="AK11" s="240"/>
      <c r="AL11" s="241"/>
      <c r="AM11" s="242">
        <f t="shared" ref="AM11:AM21" si="3">AM10+U11-X11</f>
        <v>0</v>
      </c>
      <c r="AN11" s="243"/>
    </row>
    <row r="12" spans="1:40" ht="24" customHeight="1" x14ac:dyDescent="0.2">
      <c r="A12" s="253"/>
      <c r="B12" s="102"/>
      <c r="C12" s="89"/>
      <c r="D12" s="103"/>
      <c r="E12" s="102"/>
      <c r="F12" s="90"/>
      <c r="G12" s="103"/>
      <c r="H12" s="102"/>
      <c r="I12" s="90"/>
      <c r="J12" s="103"/>
      <c r="K12" s="102"/>
      <c r="L12" s="90"/>
      <c r="M12" s="103"/>
      <c r="N12" s="104"/>
      <c r="O12" s="90"/>
      <c r="P12" s="105"/>
      <c r="Q12" s="106"/>
      <c r="R12" s="91"/>
      <c r="S12" s="105"/>
      <c r="T12" s="232"/>
      <c r="U12" s="233"/>
      <c r="V12" s="233"/>
      <c r="W12" s="234"/>
      <c r="X12" s="235"/>
      <c r="Y12" s="235"/>
      <c r="Z12" s="236"/>
      <c r="AA12" s="237"/>
      <c r="AB12" s="237"/>
      <c r="AC12" s="238"/>
      <c r="AD12" s="237">
        <f t="shared" si="2"/>
        <v>0</v>
      </c>
      <c r="AE12" s="239"/>
      <c r="AF12" s="237"/>
      <c r="AG12" s="237">
        <f t="shared" si="0"/>
        <v>0</v>
      </c>
      <c r="AH12" s="237"/>
      <c r="AI12" s="236"/>
      <c r="AJ12" s="237">
        <f t="shared" si="1"/>
        <v>0</v>
      </c>
      <c r="AK12" s="240"/>
      <c r="AL12" s="241"/>
      <c r="AM12" s="242">
        <f t="shared" si="3"/>
        <v>0</v>
      </c>
      <c r="AN12" s="243"/>
    </row>
    <row r="13" spans="1:40" ht="24" customHeight="1" x14ac:dyDescent="0.2">
      <c r="A13" s="253"/>
      <c r="B13" s="102"/>
      <c r="C13" s="89"/>
      <c r="D13" s="103"/>
      <c r="E13" s="102"/>
      <c r="F13" s="90"/>
      <c r="G13" s="103"/>
      <c r="H13" s="102"/>
      <c r="I13" s="90"/>
      <c r="J13" s="103"/>
      <c r="K13" s="102"/>
      <c r="L13" s="90"/>
      <c r="M13" s="103"/>
      <c r="N13" s="104"/>
      <c r="O13" s="90"/>
      <c r="P13" s="105"/>
      <c r="Q13" s="106"/>
      <c r="R13" s="91"/>
      <c r="S13" s="105"/>
      <c r="T13" s="232"/>
      <c r="U13" s="233"/>
      <c r="V13" s="233"/>
      <c r="W13" s="234"/>
      <c r="X13" s="235"/>
      <c r="Y13" s="235"/>
      <c r="Z13" s="236"/>
      <c r="AA13" s="237"/>
      <c r="AB13" s="237"/>
      <c r="AC13" s="238"/>
      <c r="AD13" s="237">
        <f t="shared" si="2"/>
        <v>0</v>
      </c>
      <c r="AE13" s="239"/>
      <c r="AF13" s="237"/>
      <c r="AG13" s="237">
        <f t="shared" si="0"/>
        <v>0</v>
      </c>
      <c r="AH13" s="237"/>
      <c r="AI13" s="236"/>
      <c r="AJ13" s="237">
        <f t="shared" si="1"/>
        <v>0</v>
      </c>
      <c r="AK13" s="240"/>
      <c r="AL13" s="241"/>
      <c r="AM13" s="242">
        <f t="shared" si="3"/>
        <v>0</v>
      </c>
      <c r="AN13" s="243"/>
    </row>
    <row r="14" spans="1:40" ht="24" customHeight="1" x14ac:dyDescent="0.2">
      <c r="A14" s="253"/>
      <c r="B14" s="102"/>
      <c r="C14" s="89"/>
      <c r="D14" s="103"/>
      <c r="E14" s="102"/>
      <c r="F14" s="90"/>
      <c r="G14" s="103"/>
      <c r="H14" s="102"/>
      <c r="I14" s="90"/>
      <c r="J14" s="103"/>
      <c r="K14" s="102"/>
      <c r="L14" s="90"/>
      <c r="M14" s="103"/>
      <c r="N14" s="104"/>
      <c r="O14" s="90"/>
      <c r="P14" s="105"/>
      <c r="Q14" s="106"/>
      <c r="R14" s="91"/>
      <c r="S14" s="105"/>
      <c r="T14" s="232"/>
      <c r="U14" s="233"/>
      <c r="V14" s="233"/>
      <c r="W14" s="234"/>
      <c r="X14" s="235"/>
      <c r="Y14" s="235"/>
      <c r="Z14" s="236"/>
      <c r="AA14" s="237"/>
      <c r="AB14" s="237"/>
      <c r="AC14" s="238"/>
      <c r="AD14" s="237">
        <f t="shared" si="2"/>
        <v>0</v>
      </c>
      <c r="AE14" s="239"/>
      <c r="AF14" s="237"/>
      <c r="AG14" s="237">
        <f t="shared" si="0"/>
        <v>0</v>
      </c>
      <c r="AH14" s="237"/>
      <c r="AI14" s="236"/>
      <c r="AJ14" s="237">
        <f t="shared" si="1"/>
        <v>0</v>
      </c>
      <c r="AK14" s="240"/>
      <c r="AL14" s="241"/>
      <c r="AM14" s="242">
        <f t="shared" si="3"/>
        <v>0</v>
      </c>
      <c r="AN14" s="243"/>
    </row>
    <row r="15" spans="1:40" ht="24" customHeight="1" x14ac:dyDescent="0.2">
      <c r="A15" s="253"/>
      <c r="B15" s="102"/>
      <c r="C15" s="89"/>
      <c r="D15" s="103"/>
      <c r="E15" s="102"/>
      <c r="F15" s="90"/>
      <c r="G15" s="103"/>
      <c r="H15" s="102"/>
      <c r="I15" s="90"/>
      <c r="J15" s="103"/>
      <c r="K15" s="102"/>
      <c r="L15" s="90"/>
      <c r="M15" s="103"/>
      <c r="N15" s="104"/>
      <c r="O15" s="90"/>
      <c r="P15" s="105"/>
      <c r="Q15" s="106"/>
      <c r="R15" s="91"/>
      <c r="S15" s="105"/>
      <c r="T15" s="232"/>
      <c r="U15" s="233"/>
      <c r="V15" s="233"/>
      <c r="W15" s="234"/>
      <c r="X15" s="235"/>
      <c r="Y15" s="235"/>
      <c r="Z15" s="236"/>
      <c r="AA15" s="237"/>
      <c r="AB15" s="237"/>
      <c r="AC15" s="238"/>
      <c r="AD15" s="237">
        <f t="shared" si="2"/>
        <v>0</v>
      </c>
      <c r="AE15" s="239"/>
      <c r="AF15" s="237"/>
      <c r="AG15" s="237">
        <f t="shared" si="0"/>
        <v>0</v>
      </c>
      <c r="AH15" s="237"/>
      <c r="AI15" s="236"/>
      <c r="AJ15" s="237">
        <f t="shared" si="1"/>
        <v>0</v>
      </c>
      <c r="AK15" s="240"/>
      <c r="AL15" s="241"/>
      <c r="AM15" s="242">
        <f t="shared" si="3"/>
        <v>0</v>
      </c>
      <c r="AN15" s="243"/>
    </row>
    <row r="16" spans="1:40" ht="24" customHeight="1" x14ac:dyDescent="0.2">
      <c r="A16" s="253"/>
      <c r="B16" s="102"/>
      <c r="C16" s="89"/>
      <c r="D16" s="103"/>
      <c r="E16" s="102"/>
      <c r="F16" s="90"/>
      <c r="G16" s="103"/>
      <c r="H16" s="102"/>
      <c r="I16" s="90"/>
      <c r="J16" s="103"/>
      <c r="K16" s="102"/>
      <c r="L16" s="90"/>
      <c r="M16" s="103"/>
      <c r="N16" s="104"/>
      <c r="O16" s="90"/>
      <c r="P16" s="105"/>
      <c r="Q16" s="106"/>
      <c r="R16" s="91"/>
      <c r="S16" s="105"/>
      <c r="T16" s="232"/>
      <c r="U16" s="233"/>
      <c r="V16" s="233"/>
      <c r="W16" s="234"/>
      <c r="X16" s="235"/>
      <c r="Y16" s="235"/>
      <c r="Z16" s="236"/>
      <c r="AA16" s="237"/>
      <c r="AB16" s="237"/>
      <c r="AC16" s="238"/>
      <c r="AD16" s="237">
        <f t="shared" si="2"/>
        <v>0</v>
      </c>
      <c r="AE16" s="239"/>
      <c r="AF16" s="237"/>
      <c r="AG16" s="237">
        <f t="shared" si="0"/>
        <v>0</v>
      </c>
      <c r="AH16" s="237"/>
      <c r="AI16" s="236"/>
      <c r="AJ16" s="237">
        <f t="shared" si="1"/>
        <v>0</v>
      </c>
      <c r="AK16" s="240"/>
      <c r="AL16" s="241"/>
      <c r="AM16" s="242">
        <f t="shared" si="3"/>
        <v>0</v>
      </c>
      <c r="AN16" s="243"/>
    </row>
    <row r="17" spans="1:40" ht="24" customHeight="1" x14ac:dyDescent="0.2">
      <c r="A17" s="253"/>
      <c r="B17" s="102"/>
      <c r="C17" s="89"/>
      <c r="D17" s="103"/>
      <c r="E17" s="102"/>
      <c r="F17" s="90"/>
      <c r="G17" s="103"/>
      <c r="H17" s="102"/>
      <c r="I17" s="90"/>
      <c r="J17" s="103"/>
      <c r="K17" s="102"/>
      <c r="L17" s="90"/>
      <c r="M17" s="103"/>
      <c r="N17" s="104"/>
      <c r="O17" s="90"/>
      <c r="P17" s="105"/>
      <c r="Q17" s="106"/>
      <c r="R17" s="91"/>
      <c r="S17" s="105"/>
      <c r="T17" s="232"/>
      <c r="U17" s="233"/>
      <c r="V17" s="233"/>
      <c r="W17" s="234"/>
      <c r="X17" s="235"/>
      <c r="Y17" s="235"/>
      <c r="Z17" s="236"/>
      <c r="AA17" s="237"/>
      <c r="AB17" s="237"/>
      <c r="AC17" s="238"/>
      <c r="AD17" s="237">
        <f t="shared" si="2"/>
        <v>0</v>
      </c>
      <c r="AE17" s="239"/>
      <c r="AF17" s="237"/>
      <c r="AG17" s="237">
        <f t="shared" si="0"/>
        <v>0</v>
      </c>
      <c r="AH17" s="237"/>
      <c r="AI17" s="236"/>
      <c r="AJ17" s="237">
        <f t="shared" si="1"/>
        <v>0</v>
      </c>
      <c r="AK17" s="240"/>
      <c r="AL17" s="241"/>
      <c r="AM17" s="242">
        <f t="shared" si="3"/>
        <v>0</v>
      </c>
      <c r="AN17" s="243"/>
    </row>
    <row r="18" spans="1:40" ht="24" customHeight="1" x14ac:dyDescent="0.2">
      <c r="A18" s="253"/>
      <c r="B18" s="102"/>
      <c r="C18" s="89"/>
      <c r="D18" s="103"/>
      <c r="E18" s="102"/>
      <c r="F18" s="90"/>
      <c r="G18" s="103"/>
      <c r="H18" s="102"/>
      <c r="I18" s="90"/>
      <c r="J18" s="103"/>
      <c r="K18" s="102"/>
      <c r="L18" s="90"/>
      <c r="M18" s="103"/>
      <c r="N18" s="104"/>
      <c r="O18" s="90"/>
      <c r="P18" s="105"/>
      <c r="Q18" s="106"/>
      <c r="R18" s="91"/>
      <c r="S18" s="105"/>
      <c r="T18" s="232"/>
      <c r="U18" s="233"/>
      <c r="V18" s="233"/>
      <c r="W18" s="234"/>
      <c r="X18" s="235"/>
      <c r="Y18" s="235"/>
      <c r="Z18" s="236"/>
      <c r="AA18" s="237"/>
      <c r="AB18" s="237"/>
      <c r="AC18" s="238"/>
      <c r="AD18" s="237">
        <f t="shared" si="2"/>
        <v>0</v>
      </c>
      <c r="AE18" s="239"/>
      <c r="AF18" s="237"/>
      <c r="AG18" s="237">
        <f t="shared" si="0"/>
        <v>0</v>
      </c>
      <c r="AH18" s="237"/>
      <c r="AI18" s="236"/>
      <c r="AJ18" s="237">
        <f t="shared" si="1"/>
        <v>0</v>
      </c>
      <c r="AK18" s="240"/>
      <c r="AL18" s="241"/>
      <c r="AM18" s="242">
        <f t="shared" si="3"/>
        <v>0</v>
      </c>
      <c r="AN18" s="243"/>
    </row>
    <row r="19" spans="1:40" ht="24" customHeight="1" x14ac:dyDescent="0.2">
      <c r="A19" s="253"/>
      <c r="B19" s="102"/>
      <c r="C19" s="89"/>
      <c r="D19" s="103"/>
      <c r="E19" s="102"/>
      <c r="F19" s="90"/>
      <c r="G19" s="103"/>
      <c r="H19" s="102"/>
      <c r="I19" s="90"/>
      <c r="J19" s="103"/>
      <c r="K19" s="102"/>
      <c r="L19" s="90"/>
      <c r="M19" s="103"/>
      <c r="N19" s="104"/>
      <c r="O19" s="90"/>
      <c r="P19" s="105"/>
      <c r="Q19" s="106"/>
      <c r="R19" s="91"/>
      <c r="S19" s="105"/>
      <c r="T19" s="232"/>
      <c r="U19" s="233"/>
      <c r="V19" s="233"/>
      <c r="W19" s="234"/>
      <c r="X19" s="235"/>
      <c r="Y19" s="235"/>
      <c r="Z19" s="236"/>
      <c r="AA19" s="237"/>
      <c r="AB19" s="237"/>
      <c r="AC19" s="238"/>
      <c r="AD19" s="237">
        <f t="shared" si="2"/>
        <v>0</v>
      </c>
      <c r="AE19" s="239"/>
      <c r="AF19" s="237"/>
      <c r="AG19" s="237">
        <f t="shared" si="0"/>
        <v>0</v>
      </c>
      <c r="AH19" s="237"/>
      <c r="AI19" s="236"/>
      <c r="AJ19" s="237">
        <f t="shared" si="1"/>
        <v>0</v>
      </c>
      <c r="AK19" s="240"/>
      <c r="AL19" s="241"/>
      <c r="AM19" s="242">
        <f t="shared" si="3"/>
        <v>0</v>
      </c>
      <c r="AN19" s="243"/>
    </row>
    <row r="20" spans="1:40" ht="24" customHeight="1" x14ac:dyDescent="0.2">
      <c r="A20" s="253"/>
      <c r="B20" s="102"/>
      <c r="C20" s="89"/>
      <c r="D20" s="103"/>
      <c r="E20" s="102"/>
      <c r="F20" s="90"/>
      <c r="G20" s="103"/>
      <c r="H20" s="102"/>
      <c r="I20" s="90"/>
      <c r="J20" s="103"/>
      <c r="K20" s="102"/>
      <c r="L20" s="90"/>
      <c r="M20" s="103"/>
      <c r="N20" s="104"/>
      <c r="O20" s="90"/>
      <c r="P20" s="105"/>
      <c r="Q20" s="106"/>
      <c r="R20" s="91"/>
      <c r="S20" s="105"/>
      <c r="T20" s="232"/>
      <c r="U20" s="233"/>
      <c r="V20" s="233"/>
      <c r="W20" s="234"/>
      <c r="X20" s="235"/>
      <c r="Y20" s="235"/>
      <c r="Z20" s="236"/>
      <c r="AA20" s="237"/>
      <c r="AB20" s="237"/>
      <c r="AC20" s="238"/>
      <c r="AD20" s="237">
        <f t="shared" si="2"/>
        <v>0</v>
      </c>
      <c r="AE20" s="239"/>
      <c r="AF20" s="237"/>
      <c r="AG20" s="237">
        <f t="shared" si="0"/>
        <v>0</v>
      </c>
      <c r="AH20" s="237"/>
      <c r="AI20" s="236"/>
      <c r="AJ20" s="237">
        <f t="shared" si="1"/>
        <v>0</v>
      </c>
      <c r="AK20" s="240"/>
      <c r="AL20" s="241"/>
      <c r="AM20" s="242">
        <f t="shared" si="3"/>
        <v>0</v>
      </c>
      <c r="AN20" s="243"/>
    </row>
    <row r="21" spans="1:40" ht="24" customHeight="1" thickBot="1" x14ac:dyDescent="0.25">
      <c r="A21" s="253"/>
      <c r="B21" s="102"/>
      <c r="C21" s="89"/>
      <c r="D21" s="103"/>
      <c r="E21" s="102"/>
      <c r="F21" s="90"/>
      <c r="G21" s="103"/>
      <c r="H21" s="102"/>
      <c r="I21" s="90"/>
      <c r="J21" s="103"/>
      <c r="K21" s="102"/>
      <c r="L21" s="90"/>
      <c r="M21" s="103"/>
      <c r="N21" s="104"/>
      <c r="O21" s="90"/>
      <c r="P21" s="105"/>
      <c r="Q21" s="106"/>
      <c r="R21" s="91"/>
      <c r="S21" s="105"/>
      <c r="T21" s="232"/>
      <c r="U21" s="233"/>
      <c r="V21" s="233"/>
      <c r="W21" s="234"/>
      <c r="X21" s="235"/>
      <c r="Y21" s="235"/>
      <c r="Z21" s="236"/>
      <c r="AA21" s="237"/>
      <c r="AB21" s="237"/>
      <c r="AC21" s="238"/>
      <c r="AD21" s="237">
        <f t="shared" si="2"/>
        <v>0</v>
      </c>
      <c r="AE21" s="239"/>
      <c r="AF21" s="237"/>
      <c r="AG21" s="237">
        <f t="shared" si="0"/>
        <v>0</v>
      </c>
      <c r="AH21" s="237"/>
      <c r="AI21" s="236"/>
      <c r="AJ21" s="237">
        <f t="shared" si="1"/>
        <v>0</v>
      </c>
      <c r="AK21" s="240"/>
      <c r="AL21" s="241"/>
      <c r="AM21" s="242">
        <f t="shared" si="3"/>
        <v>0</v>
      </c>
      <c r="AN21" s="243"/>
    </row>
    <row r="22" spans="1:40" ht="25.5" customHeight="1" thickTop="1" thickBot="1" x14ac:dyDescent="0.25">
      <c r="A22" s="254"/>
      <c r="B22" s="225"/>
      <c r="C22" s="226"/>
      <c r="D22" s="227"/>
      <c r="E22" s="225"/>
      <c r="F22" s="228"/>
      <c r="G22" s="227"/>
      <c r="H22" s="225"/>
      <c r="I22" s="228"/>
      <c r="J22" s="227"/>
      <c r="K22" s="225"/>
      <c r="L22" s="228"/>
      <c r="M22" s="227"/>
      <c r="N22" s="229"/>
      <c r="O22" s="228"/>
      <c r="P22" s="230"/>
      <c r="Q22" s="227"/>
      <c r="R22" s="231"/>
      <c r="S22" s="230"/>
      <c r="T22" s="244"/>
      <c r="U22" s="245">
        <f>SUBTOTAL(9,U7:U21)</f>
        <v>0</v>
      </c>
      <c r="V22" s="245"/>
      <c r="W22" s="246"/>
      <c r="X22" s="245">
        <f>SUBTOTAL(9,X7:X21)</f>
        <v>0</v>
      </c>
      <c r="Y22" s="245"/>
      <c r="Z22" s="246"/>
      <c r="AA22" s="245">
        <f>SUBTOTAL(9,AA7:AA21)</f>
        <v>0</v>
      </c>
      <c r="AB22" s="247"/>
      <c r="AC22" s="248"/>
      <c r="AD22" s="245">
        <f>SUBTOTAL(9,AD7:AD21)</f>
        <v>0</v>
      </c>
      <c r="AE22" s="249"/>
      <c r="AF22" s="247"/>
      <c r="AG22" s="245">
        <f>SUBTOTAL(9,AG7:AG21)</f>
        <v>0</v>
      </c>
      <c r="AH22" s="247"/>
      <c r="AI22" s="250"/>
      <c r="AJ22" s="245">
        <f>SUBTOTAL(9,AJ7:AJ21)</f>
        <v>0</v>
      </c>
      <c r="AK22" s="244"/>
      <c r="AL22" s="251"/>
      <c r="AM22" s="245"/>
      <c r="AN22" s="252"/>
    </row>
  </sheetData>
  <sheetProtection algorithmName="SHA-512" hashValue="cGq7/s59i8aDQDkQtNB1rNDcAuvi/VNW0g6Rg2lCcBp2eWvMmH6sMJqzfoXmy3rR5ZSoEqIdZce8us1Iq9V3zQ==" saltValue="otUoM0pfVm65W+NuW2/WKw==" spinCount="100000" sheet="1" objects="1" scenarios="1" formatCells="0" formatRows="0" insertRows="0" deleteRows="0" autoFilter="0"/>
  <autoFilter ref="C6:AJ22" xr:uid="{00000000-0009-0000-0000-000003000000}"/>
  <mergeCells count="17">
    <mergeCell ref="AA1:AD1"/>
    <mergeCell ref="AG1:AM1"/>
    <mergeCell ref="AF5:AH5"/>
    <mergeCell ref="AM4:AM5"/>
    <mergeCell ref="AG2:AM2"/>
    <mergeCell ref="AA2:AD2"/>
    <mergeCell ref="A4:A5"/>
    <mergeCell ref="E2:I2"/>
    <mergeCell ref="J2:N2"/>
    <mergeCell ref="O2:X2"/>
    <mergeCell ref="R4:R5"/>
    <mergeCell ref="F4:F5"/>
    <mergeCell ref="C4:C5"/>
    <mergeCell ref="U4:U5"/>
    <mergeCell ref="X4:X5"/>
    <mergeCell ref="L4:O5"/>
    <mergeCell ref="I4:I5"/>
  </mergeCells>
  <phoneticPr fontId="1"/>
  <dataValidations count="6">
    <dataValidation type="list" allowBlank="1" showInputMessage="1" showErrorMessage="1" sqref="E2:I2" xr:uid="{00000000-0002-0000-0300-000000000000}">
      <formula1>助成区分</formula1>
    </dataValidation>
    <dataValidation type="list" allowBlank="1" showInputMessage="1" showErrorMessage="1" sqref="O2:X2" xr:uid="{00000000-0002-0000-0300-000001000000}">
      <formula1>INDIRECT($E$2)</formula1>
    </dataValidation>
    <dataValidation type="list" allowBlank="1" showInputMessage="1" showErrorMessage="1" sqref="L7:L22" xr:uid="{00000000-0002-0000-0300-000002000000}">
      <formula1>経理区分</formula1>
    </dataValidation>
    <dataValidation type="list" allowBlank="1" showInputMessage="1" showErrorMessage="1" sqref="R7:R22" xr:uid="{00000000-0002-0000-0300-000003000000}">
      <formula1>種別</formula1>
    </dataValidation>
    <dataValidation type="list" allowBlank="1" showInputMessage="1" showErrorMessage="1" sqref="O7:O22" xr:uid="{00000000-0002-0000-0300-000004000000}">
      <formula1>INDIRECT($L7)</formula1>
    </dataValidation>
    <dataValidation type="custom" allowBlank="1" showInputMessage="1" showErrorMessage="1" sqref="AG7:AG21 AJ7:AJ21 AM7:AM21" xr:uid="{00000000-0002-0000-0300-000005000000}">
      <formula1>""</formula1>
    </dataValidation>
  </dataValidations>
  <printOptions horizontalCentered="1"/>
  <pageMargins left="0.39370078740157483" right="0.39370078740157483" top="0.78740157480314965" bottom="0.39370078740157483" header="0.51181102362204722" footer="0.19685039370078741"/>
  <pageSetup paperSize="9" scale="81" fitToHeight="0" orientation="landscape" r:id="rId1"/>
  <headerFooter>
    <oddHeader>&amp;C&amp;"ＭＳ ゴシック,太字"&amp;16スポーツ振興くじ助成事業収支簿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3"/>
  <sheetViews>
    <sheetView showGridLines="0" zoomScaleNormal="100" workbookViewId="0">
      <pane ySplit="1" topLeftCell="A2" activePane="bottomLeft" state="frozen"/>
      <selection pane="bottomLeft" activeCell="C5" sqref="C5"/>
    </sheetView>
  </sheetViews>
  <sheetFormatPr defaultColWidth="9.09765625" defaultRowHeight="12" x14ac:dyDescent="0.2"/>
  <cols>
    <col min="1" max="1" width="35.296875" style="258" customWidth="1"/>
    <col min="2" max="2" width="35.8984375" style="258" customWidth="1"/>
    <col min="3" max="3" width="36.3984375" style="258" customWidth="1"/>
    <col min="4" max="5" width="16.3984375" style="258" bestFit="1" customWidth="1"/>
    <col min="6" max="6" width="23.09765625" style="258" bestFit="1" customWidth="1"/>
    <col min="7" max="7" width="12.69921875" style="258" customWidth="1"/>
    <col min="8" max="8" width="12" style="258" customWidth="1"/>
    <col min="9" max="16384" width="9.09765625" style="258"/>
  </cols>
  <sheetData>
    <row r="1" spans="1:8" ht="13.5" customHeight="1" x14ac:dyDescent="0.2">
      <c r="A1" s="255" t="s">
        <v>0</v>
      </c>
      <c r="B1" s="255" t="s">
        <v>1</v>
      </c>
      <c r="C1" s="255" t="s">
        <v>2</v>
      </c>
      <c r="D1" s="255" t="s">
        <v>103</v>
      </c>
      <c r="E1" s="256"/>
      <c r="F1" s="257" t="s">
        <v>12</v>
      </c>
      <c r="G1" s="257" t="s">
        <v>13</v>
      </c>
      <c r="H1" s="255" t="s">
        <v>31</v>
      </c>
    </row>
    <row r="2" spans="1:8" ht="13.5" customHeight="1" x14ac:dyDescent="0.2">
      <c r="A2" s="259" t="s">
        <v>20</v>
      </c>
      <c r="B2" s="313" t="s">
        <v>124</v>
      </c>
      <c r="C2" s="313" t="s">
        <v>125</v>
      </c>
      <c r="D2" s="7">
        <f>3/4</f>
        <v>0.75</v>
      </c>
      <c r="E2" s="256"/>
      <c r="F2" s="260" t="s">
        <v>15</v>
      </c>
      <c r="G2" s="261"/>
      <c r="H2" s="260" t="s">
        <v>32</v>
      </c>
    </row>
    <row r="3" spans="1:8" ht="13.5" customHeight="1" x14ac:dyDescent="0.2">
      <c r="A3" s="262" t="s">
        <v>3</v>
      </c>
      <c r="B3" s="262" t="s">
        <v>27</v>
      </c>
      <c r="C3" s="8" t="s">
        <v>23</v>
      </c>
      <c r="D3" s="7">
        <f>4/5</f>
        <v>0.8</v>
      </c>
      <c r="E3" s="256"/>
      <c r="F3" s="263" t="s">
        <v>14</v>
      </c>
      <c r="G3" s="263"/>
      <c r="H3" s="260" t="s">
        <v>33</v>
      </c>
    </row>
    <row r="4" spans="1:8" ht="13.5" customHeight="1" x14ac:dyDescent="0.2">
      <c r="A4" s="280"/>
      <c r="B4" s="262" t="s">
        <v>28</v>
      </c>
      <c r="C4" s="8" t="s">
        <v>24</v>
      </c>
      <c r="D4" s="52">
        <f>4/5</f>
        <v>0.8</v>
      </c>
      <c r="E4" s="256"/>
      <c r="F4" s="263" t="s">
        <v>37</v>
      </c>
      <c r="G4" s="263"/>
      <c r="H4" s="260" t="s">
        <v>34</v>
      </c>
    </row>
    <row r="5" spans="1:8" ht="13.5" customHeight="1" x14ac:dyDescent="0.2">
      <c r="A5" s="262"/>
      <c r="B5" s="281"/>
      <c r="C5" s="8" t="s">
        <v>25</v>
      </c>
      <c r="D5" s="52">
        <f>3/4</f>
        <v>0.75</v>
      </c>
      <c r="E5" s="256"/>
      <c r="F5" s="260" t="s">
        <v>21</v>
      </c>
      <c r="G5" s="263"/>
      <c r="H5" s="260" t="s">
        <v>35</v>
      </c>
    </row>
    <row r="6" spans="1:8" ht="13.5" customHeight="1" x14ac:dyDescent="0.2">
      <c r="A6" s="264"/>
      <c r="B6" s="280"/>
      <c r="C6" s="8" t="s">
        <v>26</v>
      </c>
      <c r="D6" s="7">
        <f>3/4</f>
        <v>0.75</v>
      </c>
      <c r="E6" s="256"/>
      <c r="F6" s="260" t="s">
        <v>22</v>
      </c>
      <c r="G6" s="261"/>
      <c r="H6" s="260"/>
    </row>
    <row r="7" spans="1:8" ht="13.5" customHeight="1" x14ac:dyDescent="0.2">
      <c r="A7" s="264"/>
      <c r="B7" s="37"/>
      <c r="C7" s="8" t="s">
        <v>51</v>
      </c>
      <c r="D7" s="7">
        <f>2/3</f>
        <v>0.66666666666666663</v>
      </c>
      <c r="E7" s="256"/>
      <c r="F7" s="260" t="s">
        <v>38</v>
      </c>
      <c r="G7" s="261"/>
      <c r="H7" s="260"/>
    </row>
    <row r="8" spans="1:8" ht="13.5" customHeight="1" x14ac:dyDescent="0.2">
      <c r="A8" s="262"/>
      <c r="B8" s="274"/>
      <c r="C8" s="8" t="s">
        <v>114</v>
      </c>
      <c r="D8" s="7">
        <f>2/3</f>
        <v>0.66666666666666663</v>
      </c>
      <c r="E8" s="256"/>
      <c r="F8" s="260"/>
      <c r="G8" s="261"/>
      <c r="H8" s="260"/>
    </row>
    <row r="9" spans="1:8" ht="13.5" customHeight="1" x14ac:dyDescent="0.2">
      <c r="A9" s="262"/>
      <c r="B9" s="262"/>
      <c r="C9" s="8" t="s">
        <v>52</v>
      </c>
      <c r="D9" s="7">
        <f>2/3</f>
        <v>0.66666666666666663</v>
      </c>
      <c r="E9" s="256"/>
      <c r="F9" s="263"/>
      <c r="G9" s="261"/>
      <c r="H9" s="260"/>
    </row>
    <row r="10" spans="1:8" ht="13.5" customHeight="1" x14ac:dyDescent="0.2">
      <c r="A10" s="262"/>
      <c r="B10" s="262"/>
      <c r="C10" s="282"/>
      <c r="D10" s="283"/>
      <c r="E10" s="256"/>
      <c r="F10" s="263"/>
      <c r="G10" s="261"/>
      <c r="H10" s="260"/>
    </row>
    <row r="11" spans="1:8" ht="13.5" customHeight="1" x14ac:dyDescent="0.2">
      <c r="A11" s="262"/>
      <c r="B11" s="262"/>
      <c r="C11" s="282"/>
      <c r="D11" s="283"/>
      <c r="E11" s="256"/>
      <c r="F11" s="260"/>
      <c r="G11" s="261"/>
      <c r="H11" s="260"/>
    </row>
    <row r="12" spans="1:8" ht="13.5" customHeight="1" x14ac:dyDescent="0.2">
      <c r="A12" s="260"/>
      <c r="B12" s="262"/>
      <c r="C12" s="282"/>
      <c r="D12" s="283"/>
      <c r="E12" s="256"/>
      <c r="F12" s="260"/>
      <c r="G12" s="261"/>
      <c r="H12" s="260"/>
    </row>
    <row r="13" spans="1:8" ht="13.5" customHeight="1" x14ac:dyDescent="0.2">
      <c r="A13" s="260"/>
      <c r="B13" s="262"/>
      <c r="C13" s="8"/>
      <c r="D13" s="7"/>
      <c r="E13" s="256"/>
      <c r="F13" s="260"/>
      <c r="G13" s="263"/>
      <c r="H13" s="260"/>
    </row>
    <row r="14" spans="1:8" ht="13.5" customHeight="1" x14ac:dyDescent="0.2">
      <c r="A14" s="260"/>
      <c r="B14" s="262"/>
      <c r="C14" s="275"/>
      <c r="D14" s="273"/>
      <c r="E14" s="256"/>
      <c r="F14" s="260"/>
      <c r="G14" s="263"/>
      <c r="H14" s="260"/>
    </row>
    <row r="15" spans="1:8" ht="13.5" customHeight="1" x14ac:dyDescent="0.2">
      <c r="A15" s="260"/>
      <c r="B15" s="262"/>
      <c r="C15" s="275"/>
      <c r="D15" s="273"/>
      <c r="E15" s="256"/>
      <c r="F15" s="260"/>
      <c r="G15" s="263"/>
      <c r="H15" s="260"/>
    </row>
    <row r="16" spans="1:8" ht="13.5" customHeight="1" x14ac:dyDescent="0.2">
      <c r="A16" s="260"/>
      <c r="B16" s="262"/>
      <c r="C16" s="275"/>
      <c r="D16" s="273"/>
      <c r="E16" s="256"/>
      <c r="F16" s="260"/>
      <c r="G16" s="263"/>
      <c r="H16" s="260"/>
    </row>
    <row r="17" spans="1:13" ht="13.5" customHeight="1" x14ac:dyDescent="0.2"/>
    <row r="18" spans="1:13" s="266" customFormat="1" ht="13.5" customHeight="1" x14ac:dyDescent="0.2">
      <c r="A18" s="265" t="s">
        <v>12</v>
      </c>
      <c r="B18" s="265" t="s">
        <v>39</v>
      </c>
      <c r="C18" s="265" t="s">
        <v>40</v>
      </c>
      <c r="D18" s="265" t="s">
        <v>41</v>
      </c>
      <c r="E18" s="265" t="s">
        <v>42</v>
      </c>
      <c r="F18" s="265" t="s">
        <v>43</v>
      </c>
      <c r="G18" s="265" t="s">
        <v>44</v>
      </c>
      <c r="H18" s="265" t="s">
        <v>45</v>
      </c>
      <c r="I18" s="265" t="s">
        <v>46</v>
      </c>
      <c r="J18" s="265" t="s">
        <v>47</v>
      </c>
      <c r="K18" s="265" t="s">
        <v>48</v>
      </c>
      <c r="L18" s="265" t="s">
        <v>65</v>
      </c>
      <c r="M18" s="265" t="s">
        <v>66</v>
      </c>
    </row>
    <row r="19" spans="1:13" s="279" customFormat="1" ht="13.5" customHeight="1" x14ac:dyDescent="0.2">
      <c r="A19" s="276" t="s">
        <v>49</v>
      </c>
      <c r="B19" s="277" t="s">
        <v>67</v>
      </c>
      <c r="C19" s="277" t="s">
        <v>68</v>
      </c>
      <c r="D19" s="278"/>
      <c r="E19" s="276"/>
      <c r="F19" s="276"/>
      <c r="G19" s="276"/>
      <c r="H19" s="276"/>
      <c r="I19" s="276"/>
      <c r="J19" s="276"/>
      <c r="K19" s="276"/>
      <c r="L19" s="276"/>
      <c r="M19" s="276"/>
    </row>
    <row r="20" spans="1:13" s="279" customFormat="1" ht="13.5" customHeight="1" x14ac:dyDescent="0.2">
      <c r="A20" s="276" t="s">
        <v>14</v>
      </c>
      <c r="B20" s="278" t="s">
        <v>64</v>
      </c>
      <c r="C20" s="277" t="s">
        <v>50</v>
      </c>
      <c r="D20" s="277" t="s">
        <v>36</v>
      </c>
      <c r="E20" s="277"/>
      <c r="F20" s="277"/>
      <c r="G20" s="276"/>
      <c r="H20" s="276"/>
      <c r="I20" s="276"/>
      <c r="J20" s="276"/>
      <c r="K20" s="276"/>
      <c r="L20" s="276"/>
      <c r="M20" s="276"/>
    </row>
    <row r="21" spans="1:13" s="279" customFormat="1" ht="13.5" customHeight="1" x14ac:dyDescent="0.2">
      <c r="A21" s="276" t="s">
        <v>37</v>
      </c>
      <c r="B21" s="278" t="s">
        <v>56</v>
      </c>
      <c r="C21" s="276" t="s">
        <v>57</v>
      </c>
      <c r="D21" s="278" t="s">
        <v>58</v>
      </c>
      <c r="E21" s="276"/>
      <c r="F21" s="276"/>
      <c r="G21" s="276"/>
      <c r="H21" s="276"/>
      <c r="I21" s="276"/>
      <c r="J21" s="276"/>
      <c r="K21" s="276"/>
      <c r="L21" s="276"/>
      <c r="M21" s="276"/>
    </row>
    <row r="22" spans="1:13" s="279" customFormat="1" ht="13.5" customHeight="1" x14ac:dyDescent="0.2">
      <c r="A22" s="276" t="s">
        <v>21</v>
      </c>
      <c r="B22" s="277" t="s">
        <v>61</v>
      </c>
      <c r="C22" s="276" t="s">
        <v>62</v>
      </c>
      <c r="D22" s="276" t="s">
        <v>69</v>
      </c>
      <c r="E22" s="276" t="s">
        <v>60</v>
      </c>
      <c r="F22" s="276" t="s">
        <v>58</v>
      </c>
      <c r="G22" s="276"/>
      <c r="H22" s="276"/>
      <c r="I22" s="276"/>
      <c r="J22" s="276"/>
      <c r="K22" s="276"/>
      <c r="L22" s="276"/>
      <c r="M22" s="276"/>
    </row>
    <row r="23" spans="1:13" s="279" customFormat="1" ht="13.5" customHeight="1" x14ac:dyDescent="0.2">
      <c r="A23" s="276" t="s">
        <v>22</v>
      </c>
      <c r="B23" s="277" t="s">
        <v>54</v>
      </c>
      <c r="C23" s="276" t="s">
        <v>55</v>
      </c>
      <c r="D23" s="276" t="s">
        <v>59</v>
      </c>
      <c r="E23" s="276" t="s">
        <v>58</v>
      </c>
      <c r="F23" s="276"/>
      <c r="G23" s="276"/>
      <c r="H23" s="276"/>
      <c r="I23" s="276"/>
      <c r="J23" s="276"/>
      <c r="K23" s="276"/>
      <c r="L23" s="276"/>
      <c r="M23" s="276"/>
    </row>
    <row r="24" spans="1:13" s="279" customFormat="1" ht="13.5" customHeight="1" x14ac:dyDescent="0.2">
      <c r="A24" s="276" t="s">
        <v>38</v>
      </c>
      <c r="B24" s="277" t="s">
        <v>70</v>
      </c>
      <c r="C24" s="276" t="s">
        <v>63</v>
      </c>
      <c r="D24" s="276"/>
      <c r="E24" s="276"/>
      <c r="F24" s="276"/>
      <c r="G24" s="276"/>
      <c r="H24" s="276"/>
      <c r="I24" s="276"/>
      <c r="J24" s="276"/>
      <c r="K24" s="276"/>
      <c r="L24" s="276"/>
      <c r="M24" s="276"/>
    </row>
    <row r="25" spans="1:13" ht="13.5" customHeight="1" x14ac:dyDescent="0.2"/>
    <row r="26" spans="1:13" ht="13.5" customHeight="1" x14ac:dyDescent="0.2">
      <c r="A26" s="255" t="s">
        <v>74</v>
      </c>
      <c r="B26" s="255" t="s">
        <v>75</v>
      </c>
      <c r="C26" s="255" t="s">
        <v>76</v>
      </c>
      <c r="D26" s="255" t="s">
        <v>77</v>
      </c>
      <c r="E26" s="255" t="s">
        <v>78</v>
      </c>
      <c r="F26" s="255" t="s">
        <v>79</v>
      </c>
      <c r="G26" s="255" t="s">
        <v>80</v>
      </c>
    </row>
    <row r="27" spans="1:13" ht="13.5" customHeight="1" x14ac:dyDescent="0.2">
      <c r="A27" s="260" t="s">
        <v>49</v>
      </c>
      <c r="B27" s="267">
        <f>SUMIF(収支簿!$L$7:$L$3019,$A27,収支簿!$U$7:$U$3019)</f>
        <v>0</v>
      </c>
      <c r="C27" s="267">
        <f>SUMIF(収支簿!$L$7:$L$3019,$A27,収支簿!$X$7:$X$3019)</f>
        <v>0</v>
      </c>
      <c r="D27" s="267">
        <f>SUMIF(収支簿!$L$7:$L$3019,$A27,収支簿!$AA$7:$AA$3019)</f>
        <v>0</v>
      </c>
      <c r="E27" s="267">
        <f>SUMIF(収支簿!$L$7:$L$3019,$A27,収支簿!$AD$7:$AD$3019)</f>
        <v>0</v>
      </c>
      <c r="F27" s="267">
        <f>SUMIF(収支簿!$L$7:$L$3019,$A27,収支簿!$AG$7:$AG$3019)</f>
        <v>0</v>
      </c>
      <c r="G27" s="267">
        <f>SUMIF(収支簿!$L$7:$L$3019,$A27,収支簿!$AJ$7:$AJ$3019)</f>
        <v>0</v>
      </c>
    </row>
    <row r="28" spans="1:13" ht="13.5" customHeight="1" x14ac:dyDescent="0.2">
      <c r="A28" s="260" t="s">
        <v>14</v>
      </c>
      <c r="B28" s="267">
        <f>SUMIF(収支簿!$L$7:$L$3019,$A28,収支簿!$U$7:$U$3019)</f>
        <v>0</v>
      </c>
      <c r="C28" s="267">
        <f>SUMIF(収支簿!$L$7:$L$3019,$A28,収支簿!$X$7:$X$3019)</f>
        <v>0</v>
      </c>
      <c r="D28" s="267">
        <f>SUMIF(収支簿!$L$7:$L$3019,$A28,収支簿!$AA$7:$AA$3019)</f>
        <v>0</v>
      </c>
      <c r="E28" s="267">
        <f>SUMIF(収支簿!$L$7:$L$3019,$A28,収支簿!$AD$7:$AD$3019)</f>
        <v>0</v>
      </c>
      <c r="F28" s="267">
        <f>SUMIF(収支簿!$L$7:$L$3019,$A28,収支簿!$AG$7:$AG$3019)</f>
        <v>0</v>
      </c>
      <c r="G28" s="267">
        <f>SUMIF(収支簿!$L$7:$L$3019,$A28,収支簿!$AJ$7:$AJ$3019)</f>
        <v>0</v>
      </c>
    </row>
    <row r="29" spans="1:13" ht="13.5" customHeight="1" x14ac:dyDescent="0.2">
      <c r="A29" s="260" t="s">
        <v>37</v>
      </c>
      <c r="B29" s="267">
        <f>SUMIF(収支簿!$L$7:$L$3019,$A29,収支簿!$U$7:$U$3019)</f>
        <v>0</v>
      </c>
      <c r="C29" s="267">
        <f>SUMIF(収支簿!$L$7:$L$3019,$A29,収支簿!$X$7:$X$3019)</f>
        <v>0</v>
      </c>
      <c r="D29" s="267">
        <f>SUMIF(収支簿!$L$7:$L$3019,$A29,収支簿!$AA$7:$AA$3019)</f>
        <v>0</v>
      </c>
      <c r="E29" s="267">
        <f>SUMIF(収支簿!$L$7:$L$3019,$A29,収支簿!$AD$7:$AD$3019)</f>
        <v>0</v>
      </c>
      <c r="F29" s="267">
        <f>SUMIF(収支簿!$L$7:$L$3019,$A29,収支簿!$AG$7:$AG$3019)</f>
        <v>0</v>
      </c>
      <c r="G29" s="267">
        <f>SUMIF(収支簿!$L$7:$L$3019,$A29,収支簿!$AJ$7:$AJ$3019)</f>
        <v>0</v>
      </c>
    </row>
    <row r="30" spans="1:13" ht="13.5" customHeight="1" x14ac:dyDescent="0.2">
      <c r="A30" s="260" t="s">
        <v>21</v>
      </c>
      <c r="B30" s="267">
        <f>SUMIF(収支簿!$L$7:$L$3019,$A30,収支簿!$U$7:$U$3019)</f>
        <v>0</v>
      </c>
      <c r="C30" s="267">
        <f>SUMIF(収支簿!$L$7:$L$3019,$A30,収支簿!$X$7:$X$3019)</f>
        <v>0</v>
      </c>
      <c r="D30" s="267">
        <f>SUMIF(収支簿!$L$7:$L$3019,$A30,収支簿!$AA$7:$AA$3019)</f>
        <v>0</v>
      </c>
      <c r="E30" s="267">
        <f>SUMIF(収支簿!$L$7:$L$3019,$A30,収支簿!$AD$7:$AD$3019)</f>
        <v>0</v>
      </c>
      <c r="F30" s="267">
        <f>SUMIF(収支簿!$L$7:$L$3019,$A30,収支簿!$AG$7:$AG$3019)</f>
        <v>0</v>
      </c>
      <c r="G30" s="267">
        <f>SUMIF(収支簿!$L$7:$L$3019,$A30,収支簿!$AJ$7:$AJ$3019)</f>
        <v>0</v>
      </c>
    </row>
    <row r="31" spans="1:13" ht="13.5" customHeight="1" x14ac:dyDescent="0.2">
      <c r="A31" s="260" t="s">
        <v>22</v>
      </c>
      <c r="B31" s="267">
        <f>SUMIF(収支簿!$L$7:$L$3019,$A31,収支簿!$U$7:$U$3019)</f>
        <v>0</v>
      </c>
      <c r="C31" s="267">
        <f>SUMIF(収支簿!$L$7:$L$3019,$A31,収支簿!$X$7:$X$3019)</f>
        <v>0</v>
      </c>
      <c r="D31" s="267">
        <f>SUMIF(収支簿!$L$7:$L$3019,$A31,収支簿!$AA$7:$AA$3019)</f>
        <v>0</v>
      </c>
      <c r="E31" s="267">
        <f>SUMIF(収支簿!$L$7:$L$3019,$A31,収支簿!$AD$7:$AD$3019)</f>
        <v>0</v>
      </c>
      <c r="F31" s="267">
        <f>SUMIF(収支簿!$L$7:$L$3019,$A31,収支簿!$AG$7:$AG$3019)</f>
        <v>0</v>
      </c>
      <c r="G31" s="267">
        <f>SUMIF(収支簿!$L$7:$L$3019,$A31,収支簿!$AJ$7:$AJ$3019)</f>
        <v>0</v>
      </c>
    </row>
    <row r="32" spans="1:13" ht="13.5" customHeight="1" thickBot="1" x14ac:dyDescent="0.25">
      <c r="A32" s="268" t="s">
        <v>38</v>
      </c>
      <c r="B32" s="269">
        <f>SUMIF(収支簿!$L$7:$L$3019,$A32,収支簿!$U$7:$U$3019)</f>
        <v>0</v>
      </c>
      <c r="C32" s="269">
        <f>SUMIF(収支簿!$L$7:$L$3019,$A32,収支簿!$X$7:$X$3019)</f>
        <v>0</v>
      </c>
      <c r="D32" s="269">
        <f>SUMIF(収支簿!$L$7:$L$3019,$A32,収支簿!$AA$7:$AA$3019)</f>
        <v>0</v>
      </c>
      <c r="E32" s="269">
        <f>SUMIF(収支簿!$L$7:$L$3019,$A32,収支簿!$AD$7:$AD$3019)</f>
        <v>0</v>
      </c>
      <c r="F32" s="269">
        <f>SUMIF(収支簿!$L$7:$L$3019,$A32,収支簿!$AG$7:$AG$3019)</f>
        <v>0</v>
      </c>
      <c r="G32" s="269">
        <f>SUMIF(収支簿!$L$7:$L$3019,$A32,収支簿!$AJ$7:$AJ$3019)</f>
        <v>0</v>
      </c>
      <c r="H32" s="258" t="s">
        <v>82</v>
      </c>
    </row>
    <row r="33" spans="1:8" ht="13.5" customHeight="1" thickTop="1" x14ac:dyDescent="0.2">
      <c r="A33" s="270" t="s">
        <v>81</v>
      </c>
      <c r="B33" s="271">
        <f t="shared" ref="B33:G33" si="0">SUBTOTAL(109,B27:B32)</f>
        <v>0</v>
      </c>
      <c r="C33" s="271">
        <f t="shared" si="0"/>
        <v>0</v>
      </c>
      <c r="D33" s="271">
        <f t="shared" si="0"/>
        <v>0</v>
      </c>
      <c r="E33" s="271">
        <f t="shared" si="0"/>
        <v>0</v>
      </c>
      <c r="F33" s="271">
        <f t="shared" si="0"/>
        <v>0</v>
      </c>
      <c r="G33" s="271">
        <f t="shared" si="0"/>
        <v>0</v>
      </c>
      <c r="H33" s="272">
        <f>C33-B33</f>
        <v>0</v>
      </c>
    </row>
  </sheetData>
  <sheetProtection algorithmName="SHA-512" hashValue="9tM9HkNJRTYaeKMhmLuBa++rDyEI7goZ6Qg7izAaUBDOayJ6yKQOjTcxiJJBo7acARcrE8iiuB/NklU6XoHhTA==" saltValue="h6W0Myixw69Tj8w3vYasFQ==" spinCount="100000" sheet="1"/>
  <phoneticPr fontId="1"/>
  <conditionalFormatting sqref="H33">
    <cfRule type="expression" dxfId="0" priority="1" stopIfTrue="1">
      <formula>$H$33&lt;0</formula>
    </cfRule>
  </conditionalFormatting>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くじ助成金収入</vt:lpstr>
      <vt:lpstr>その他収入</vt:lpstr>
      <vt:lpstr>経理区分</vt:lpstr>
      <vt:lpstr>工事費</vt:lpstr>
      <vt:lpstr>収支簿!種別</vt:lpstr>
      <vt:lpstr>助成区分</vt:lpstr>
      <vt:lpstr>助成事業細目名</vt:lpstr>
      <vt:lpstr>助成事業名</vt:lpstr>
      <vt:lpstr>設計監理費</vt:lpstr>
      <vt:lpstr>大規模スポーツ施設整備助成</vt:lpstr>
      <vt:lpstr>地域スポーツ施設整備助成</vt:lpstr>
      <vt:lpstr>東京オリンピック・パラリンピック競技大会開催助成</vt:lpstr>
      <vt:lpstr>内訳</vt:lpstr>
      <vt:lpstr>附帯設備費</vt:lpstr>
      <vt:lpstr>補助金･交付金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2018-07-09T06:15:32Z</dcterms:created>
  <dcterms:modified xsi:type="dcterms:W3CDTF">2024-02-02T02:09:37Z</dcterms:modified>
</cp:coreProperties>
</file>