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3C47493-204E-4AB8-9E9E-63FDD180E4F9}" xr6:coauthVersionLast="47" xr6:coauthVersionMax="47" xr10:uidLastSave="{00000000-0000-0000-0000-000000000000}"/>
  <workbookProtection workbookAlgorithmName="SHA-512" workbookHashValue="AK27Bx9bs4Mr3h3h3YWNHakU+zOLrrcV2aMWsSsnEMEk4d4YSNRJLDDH41hZ1tFLpQMzg03hRunQvg3+fQmJtg==" workbookSaltValue="lavp58NAGHA4+8TJ8ySe5w==" workbookSpinCount="100000" lockStructure="1"/>
  <bookViews>
    <workbookView xWindow="2730" yWindow="1110" windowWidth="21300" windowHeight="15090" xr2:uid="{00000000-000D-0000-FFFF-FFFF00000000}"/>
  </bookViews>
  <sheets>
    <sheet name="記入例" sheetId="1" r:id="rId1"/>
    <sheet name="事業計画書" sheetId="16" r:id="rId2"/>
    <sheet name="リスト値" sheetId="13" state="hidden" r:id="rId3"/>
  </sheets>
  <definedNames>
    <definedName name="_xlnm.Print_Area" localSheetId="0">記入例!$A$1:$L$55</definedName>
    <definedName name="_xlnm.Print_Area" localSheetId="1">事業計画書!$A$1:$L$55</definedName>
    <definedName name="_xlnm.Print_Titles" localSheetId="0">記入例!$1:$6</definedName>
    <definedName name="_xlnm.Print_Titles" localSheetId="1">事業計画書!$1:$6</definedName>
    <definedName name="Z_0D116486_C10A_40D5_8AC8_A917DF1EA49B_.wvu.PrintArea" localSheetId="0" hidden="1">記入例!$A$1:$L$55</definedName>
    <definedName name="Z_0D116486_C10A_40D5_8AC8_A917DF1EA49B_.wvu.PrintArea" localSheetId="1" hidden="1">事業計画書!$A$1:$L$55</definedName>
    <definedName name="Z_D3C946ED_9BA4_4840_BCE3_2C77B706AE48_.wvu.PrintArea" localSheetId="0" hidden="1">記入例!$A$1:$L$55</definedName>
    <definedName name="Z_D3C946ED_9BA4_4840_BCE3_2C77B706AE48_.wvu.PrintArea" localSheetId="1" hidden="1">事業計画書!$A$1:$L$55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6" l="1"/>
  <c r="C32" i="16"/>
  <c r="H31" i="16"/>
  <c r="C31" i="16"/>
  <c r="J30" i="16"/>
  <c r="H30" i="16"/>
  <c r="C30" i="16"/>
  <c r="G30" i="16" s="1"/>
  <c r="J29" i="16"/>
  <c r="H29" i="16"/>
  <c r="C29" i="16"/>
  <c r="J28" i="16"/>
  <c r="H28" i="16"/>
  <c r="C28" i="16"/>
  <c r="C27" i="16"/>
  <c r="I23" i="16"/>
  <c r="L30" i="16" l="1"/>
  <c r="J32" i="1" l="1"/>
  <c r="I32" i="1"/>
  <c r="H31" i="1"/>
  <c r="H30" i="1"/>
  <c r="H29" i="1"/>
  <c r="H28" i="1"/>
  <c r="C32" i="1"/>
  <c r="C31" i="1"/>
  <c r="C30" i="1"/>
  <c r="C29" i="1"/>
  <c r="C28" i="1"/>
  <c r="C27" i="1"/>
  <c r="I23" i="1"/>
  <c r="J30" i="1" l="1"/>
  <c r="J29" i="1"/>
  <c r="L30" i="1"/>
  <c r="J28" i="1"/>
  <c r="G30" i="1" l="1"/>
</calcChain>
</file>

<file path=xl/sharedStrings.xml><?xml version="1.0" encoding="utf-8"?>
<sst xmlns="http://schemas.openxmlformats.org/spreadsheetml/2006/main" count="388" uniqueCount="145">
  <si>
    <t>事業名</t>
    <rPh sb="0" eb="2">
      <t>ジギョウ</t>
    </rPh>
    <rPh sb="2" eb="3">
      <t>メイ</t>
    </rPh>
    <phoneticPr fontId="2"/>
  </si>
  <si>
    <t>優先順位／申請件数</t>
    <rPh sb="0" eb="2">
      <t>ユウセン</t>
    </rPh>
    <rPh sb="2" eb="4">
      <t>ジュンイ</t>
    </rPh>
    <rPh sb="5" eb="7">
      <t>シンセイ</t>
    </rPh>
    <rPh sb="7" eb="9">
      <t>ケンスウ</t>
    </rPh>
    <phoneticPr fontId="2"/>
  </si>
  <si>
    <t>位／</t>
    <rPh sb="0" eb="1">
      <t>イ</t>
    </rPh>
    <phoneticPr fontId="2"/>
  </si>
  <si>
    <t>〔実施事業の内容〕</t>
    <rPh sb="1" eb="3">
      <t>ジッシ</t>
    </rPh>
    <rPh sb="3" eb="5">
      <t>ジギョウ</t>
    </rPh>
    <rPh sb="6" eb="8">
      <t>ナイヨウ</t>
    </rPh>
    <phoneticPr fontId="2"/>
  </si>
  <si>
    <t>開催期間・開催日</t>
  </si>
  <si>
    <t>主催者</t>
  </si>
  <si>
    <t>開催場所</t>
  </si>
  <si>
    <t>回</t>
    <rPh sb="0" eb="1">
      <t>カイ</t>
    </rPh>
    <phoneticPr fontId="2"/>
  </si>
  <si>
    <t>人</t>
    <rPh sb="0" eb="1">
      <t>ニン</t>
    </rPh>
    <phoneticPr fontId="2"/>
  </si>
  <si>
    <t>％</t>
    <phoneticPr fontId="2"/>
  </si>
  <si>
    <t>事業の内容</t>
    <rPh sb="0" eb="2">
      <t>ジギョウ</t>
    </rPh>
    <rPh sb="3" eb="5">
      <t>ナイヨウ</t>
    </rPh>
    <phoneticPr fontId="2"/>
  </si>
  <si>
    <t>備考</t>
  </si>
  <si>
    <t>××市総合体育館</t>
    <rPh sb="3" eb="5">
      <t>ソウゴウ</t>
    </rPh>
    <rPh sb="5" eb="8">
      <t>タイイクカン</t>
    </rPh>
    <phoneticPr fontId="1"/>
  </si>
  <si>
    <t>○○インストラクター</t>
    <phoneticPr fontId="1"/>
  </si>
  <si>
    <t>指導者の有する資格名</t>
    <rPh sb="0" eb="3">
      <t>シドウシャ</t>
    </rPh>
    <rPh sb="4" eb="5">
      <t>ユウ</t>
    </rPh>
    <rPh sb="7" eb="9">
      <t>シカク</t>
    </rPh>
    <rPh sb="9" eb="10">
      <t>メイ</t>
    </rPh>
    <phoneticPr fontId="1"/>
  </si>
  <si>
    <t>目的及び期待される効果</t>
    <rPh sb="0" eb="2">
      <t>モクテキ</t>
    </rPh>
    <rPh sb="2" eb="3">
      <t>オヨ</t>
    </rPh>
    <rPh sb="4" eb="6">
      <t>キタイ</t>
    </rPh>
    <rPh sb="9" eb="11">
      <t>コウカ</t>
    </rPh>
    <phoneticPr fontId="1"/>
  </si>
  <si>
    <t>左記に該当する場合には、その理由を記入すること</t>
    <rPh sb="0" eb="2">
      <t>サキ</t>
    </rPh>
    <rPh sb="3" eb="5">
      <t>ガイトウ</t>
    </rPh>
    <rPh sb="7" eb="9">
      <t>バアイ</t>
    </rPh>
    <rPh sb="14" eb="16">
      <t>リユウ</t>
    </rPh>
    <rPh sb="17" eb="19">
      <t>キニュウ</t>
    </rPh>
    <phoneticPr fontId="1"/>
  </si>
  <si>
    <t>実施方法</t>
    <rPh sb="0" eb="2">
      <t>ジッシ</t>
    </rPh>
    <rPh sb="2" eb="4">
      <t>ホウホウ</t>
    </rPh>
    <phoneticPr fontId="1"/>
  </si>
  <si>
    <t>以下から選択してください。</t>
    <rPh sb="0" eb="2">
      <t>イカ</t>
    </rPh>
    <rPh sb="4" eb="6">
      <t>センタク</t>
    </rPh>
    <phoneticPr fontId="1"/>
  </si>
  <si>
    <t>左の欄の「指導者を養成する事業」・「指導者を派遣する事業」のいずれかを選択してください。</t>
    <rPh sb="0" eb="1">
      <t>ヒダリ</t>
    </rPh>
    <rPh sb="2" eb="3">
      <t>ラン</t>
    </rPh>
    <rPh sb="5" eb="8">
      <t>シドウシャ</t>
    </rPh>
    <rPh sb="9" eb="11">
      <t>ヨウセイ</t>
    </rPh>
    <rPh sb="13" eb="15">
      <t>ジギョウ</t>
    </rPh>
    <rPh sb="18" eb="21">
      <t>シドウシャ</t>
    </rPh>
    <rPh sb="22" eb="24">
      <t>ハケン</t>
    </rPh>
    <rPh sb="26" eb="28">
      <t>ジギョウ</t>
    </rPh>
    <rPh sb="35" eb="37">
      <t>センタク</t>
    </rPh>
    <phoneticPr fontId="1"/>
  </si>
  <si>
    <t xml:space="preserve">スポーツ指導者等の養成講習会の平均参加人数 </t>
    <phoneticPr fontId="1"/>
  </si>
  <si>
    <t>（うち、女性の平均参加人数）</t>
    <phoneticPr fontId="1"/>
  </si>
  <si>
    <t xml:space="preserve">養成講習会に参加することで取得できる資格はあるか </t>
    <rPh sb="0" eb="2">
      <t>ヨウセイ</t>
    </rPh>
    <rPh sb="2" eb="5">
      <t>コウシュウカイ</t>
    </rPh>
    <rPh sb="6" eb="8">
      <t>サンカ</t>
    </rPh>
    <rPh sb="13" eb="15">
      <t>シュトク</t>
    </rPh>
    <rPh sb="18" eb="20">
      <t>シカク</t>
    </rPh>
    <phoneticPr fontId="1"/>
  </si>
  <si>
    <t xml:space="preserve">系統的な指導者養成システムが構築されているか </t>
    <phoneticPr fontId="1"/>
  </si>
  <si>
    <t>スポーツ指導者等の養成講習会の総参加人数</t>
    <phoneticPr fontId="1"/>
  </si>
  <si>
    <t>女性参加割合</t>
    <phoneticPr fontId="1"/>
  </si>
  <si>
    <t>養成講習会に参加することで取得できる資格</t>
    <phoneticPr fontId="1"/>
  </si>
  <si>
    <t>指導者養成システムの概要</t>
    <rPh sb="3" eb="5">
      <t>ヨウセイ</t>
    </rPh>
    <rPh sb="10" eb="12">
      <t>ガイヨウ</t>
    </rPh>
    <phoneticPr fontId="1"/>
  </si>
  <si>
    <t>指導者を養成する事業</t>
    <phoneticPr fontId="1"/>
  </si>
  <si>
    <t>指導者を派遣する事業</t>
    <phoneticPr fontId="1"/>
  </si>
  <si>
    <t>スポーツ指導者等の平均派遣人数</t>
    <phoneticPr fontId="1"/>
  </si>
  <si>
    <t>（うち、女性指導者の平均派遣人数）</t>
  </si>
  <si>
    <t xml:space="preserve">派遣する指導者が有資格者か </t>
    <phoneticPr fontId="1"/>
  </si>
  <si>
    <t xml:space="preserve">申請団体が有する指導者情報を関係団体と共有する仕組みが構築されているか </t>
    <phoneticPr fontId="1"/>
  </si>
  <si>
    <t xml:space="preserve">女性指導者割合 </t>
    <phoneticPr fontId="1"/>
  </si>
  <si>
    <t>指導者情報を共有する関係団体名</t>
    <phoneticPr fontId="1"/>
  </si>
  <si>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</si>
  <si>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</si>
  <si>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</si>
  <si>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養成講習会の予定実施回数</t>
    <rPh sb="0" eb="2">
      <t>ヨウセイ</t>
    </rPh>
    <rPh sb="2" eb="5">
      <t>コウシュウカイ</t>
    </rPh>
    <phoneticPr fontId="1"/>
  </si>
  <si>
    <t>指導者の予定派遣回数</t>
    <rPh sb="0" eb="3">
      <t>シドウシャ</t>
    </rPh>
    <rPh sb="4" eb="6">
      <t>ヨテイ</t>
    </rPh>
    <rPh sb="6" eb="8">
      <t>ハケン</t>
    </rPh>
    <rPh sb="8" eb="10">
      <t>カイスウ</t>
    </rPh>
    <phoneticPr fontId="1"/>
  </si>
  <si>
    <t>指導者を派遣する団体数（実数）</t>
    <rPh sb="0" eb="3">
      <t>シドウシャ</t>
    </rPh>
    <rPh sb="4" eb="6">
      <t>ハケン</t>
    </rPh>
    <rPh sb="8" eb="10">
      <t>ダンタイ</t>
    </rPh>
    <rPh sb="10" eb="11">
      <t>スウ</t>
    </rPh>
    <rPh sb="12" eb="13">
      <t>ジツ</t>
    </rPh>
    <rPh sb="13" eb="14">
      <t>スウ</t>
    </rPh>
    <phoneticPr fontId="1"/>
  </si>
  <si>
    <t>地域住民参加割合</t>
    <phoneticPr fontId="1"/>
  </si>
  <si>
    <t>共催者</t>
    <rPh sb="0" eb="3">
      <t>キョウサイシャ</t>
    </rPh>
    <phoneticPr fontId="1"/>
  </si>
  <si>
    <t>助成対象者名</t>
    <rPh sb="0" eb="2">
      <t>ジョセイ</t>
    </rPh>
    <rPh sb="2" eb="4">
      <t>タイショウ</t>
    </rPh>
    <rPh sb="4" eb="5">
      <t>ギョウシャ</t>
    </rPh>
    <rPh sb="5" eb="6">
      <t>メイ</t>
    </rPh>
    <phoneticPr fontId="2"/>
  </si>
  <si>
    <t>事業予算の確保状況</t>
    <rPh sb="0" eb="2">
      <t>ジギョウ</t>
    </rPh>
    <rPh sb="2" eb="4">
      <t>ヨサン</t>
    </rPh>
    <rPh sb="5" eb="7">
      <t>カクホ</t>
    </rPh>
    <rPh sb="7" eb="9">
      <t>ジョウキョウ</t>
    </rPh>
    <phoneticPr fontId="1"/>
  </si>
  <si>
    <t>(うち地域住民（貴団体の所在する都道府県内に住む方）の参加予定人数)</t>
    <rPh sb="12" eb="14">
      <t>ショザイ</t>
    </rPh>
    <rPh sb="16" eb="20">
      <t>トドウフケン</t>
    </rPh>
    <rPh sb="20" eb="21">
      <t>ナイ</t>
    </rPh>
    <phoneticPr fontId="1"/>
  </si>
  <si>
    <t>(うち地域住民（貴団体の所在する都道府県内に住む方）の参加予定人数)</t>
    <rPh sb="16" eb="20">
      <t>トドウフケン</t>
    </rPh>
    <rPh sb="20" eb="21">
      <t>ナイ</t>
    </rPh>
    <phoneticPr fontId="1"/>
  </si>
  <si>
    <t>【スポーツ団体スポーツ活動助成】</t>
    <rPh sb="5" eb="7">
      <t>ダンタイ</t>
    </rPh>
    <rPh sb="11" eb="13">
      <t>カツドウ</t>
    </rPh>
    <rPh sb="13" eb="15">
      <t>ジョセイ</t>
    </rPh>
    <phoneticPr fontId="1"/>
  </si>
  <si>
    <t>事業を広報・PRするための手段
（複数選択可）</t>
    <rPh sb="0" eb="2">
      <t>ジギョウ</t>
    </rPh>
    <rPh sb="3" eb="5">
      <t>コウホウ</t>
    </rPh>
    <rPh sb="13" eb="15">
      <t>シュダン</t>
    </rPh>
    <rPh sb="17" eb="19">
      <t>フクスウ</t>
    </rPh>
    <rPh sb="19" eb="21">
      <t>センタク</t>
    </rPh>
    <rPh sb="21" eb="22">
      <t>カ</t>
    </rPh>
    <phoneticPr fontId="1"/>
  </si>
  <si>
    <t>※左の欄に数値を入力すると、右の欄は自動で割合が計算される。</t>
    <rPh sb="5" eb="7">
      <t>スウチ</t>
    </rPh>
    <rPh sb="8" eb="10">
      <t>ニュウリョク</t>
    </rPh>
    <rPh sb="14" eb="15">
      <t>ミギ</t>
    </rPh>
    <rPh sb="16" eb="17">
      <t>ラン</t>
    </rPh>
    <phoneticPr fontId="1"/>
  </si>
  <si>
    <t>件中　　（スポーツ団体スポーツ活動助成における順位を記入）</t>
    <rPh sb="0" eb="1">
      <t>ケン</t>
    </rPh>
    <rPh sb="1" eb="2">
      <t>チュウ</t>
    </rPh>
    <phoneticPr fontId="2"/>
  </si>
  <si>
    <t>○○○○円　（××市体育協会）</t>
    <phoneticPr fontId="1"/>
  </si>
  <si>
    <r>
      <rPr>
        <sz val="9"/>
        <rFont val="ＭＳ Ｐゴシック"/>
        <family val="3"/>
        <charset val="128"/>
      </rPr>
      <t>助成事業細目</t>
    </r>
    <rPh sb="0" eb="2">
      <t>ジョセイ</t>
    </rPh>
    <phoneticPr fontId="1"/>
  </si>
  <si>
    <r>
      <t>事業の</t>
    </r>
    <r>
      <rPr>
        <sz val="9"/>
        <rFont val="ＭＳ Ｐゴシック"/>
        <family val="3"/>
        <charset val="128"/>
      </rPr>
      <t>特長</t>
    </r>
    <rPh sb="3" eb="5">
      <t>トクチョウ</t>
    </rPh>
    <phoneticPr fontId="1"/>
  </si>
  <si>
    <t>具体的な事業の内容
(種目･期間･場所･対象者等)</t>
    <rPh sb="0" eb="3">
      <t>グタイテキ</t>
    </rPh>
    <rPh sb="4" eb="6">
      <t>ジギョウ</t>
    </rPh>
    <phoneticPr fontId="2"/>
  </si>
  <si>
    <t xml:space="preserve">スポーツ指導者等の
総派遣人数 </t>
    <phoneticPr fontId="1"/>
  </si>
  <si>
    <t>スポーツ活動推進事業（スポーツ指導者の養成・活用）</t>
    <phoneticPr fontId="1"/>
  </si>
  <si>
    <t>助成対象者が事業を実施する際に使う事業名を記入。</t>
    <phoneticPr fontId="2"/>
  </si>
  <si>
    <t>主催・共催者において、
助成事業者以外の財政負担額</t>
    <phoneticPr fontId="1"/>
  </si>
  <si>
    <t>それぞれの実施プログラムごとに、名称、概要（特色のある事業を実施する場合はその特色についても）を具体的に記入。</t>
    <phoneticPr fontId="2"/>
  </si>
  <si>
    <t>指導者の養成と派遣の
両事業を実施しているか</t>
    <rPh sb="0" eb="3">
      <t>シドウシャ</t>
    </rPh>
    <rPh sb="4" eb="6">
      <t>ヨウセイ</t>
    </rPh>
    <rPh sb="7" eb="9">
      <t>ハケン</t>
    </rPh>
    <rPh sb="11" eb="12">
      <t>リョウ</t>
    </rPh>
    <rPh sb="12" eb="14">
      <t>ジギョウ</t>
    </rPh>
    <rPh sb="15" eb="16">
      <t>ジツ</t>
    </rPh>
    <rPh sb="16" eb="17">
      <t>ホドコ</t>
    </rPh>
    <phoneticPr fontId="1"/>
  </si>
  <si>
    <t>具体的に記入すること。</t>
    <rPh sb="0" eb="3">
      <t>グタイテキ</t>
    </rPh>
    <rPh sb="4" eb="6">
      <t>キニュウ</t>
    </rPh>
    <phoneticPr fontId="1"/>
  </si>
  <si>
    <t>団体名を記入すること。</t>
    <rPh sb="0" eb="2">
      <t>ダンタイ</t>
    </rPh>
    <rPh sb="2" eb="3">
      <t>メイ</t>
    </rPh>
    <rPh sb="4" eb="6">
      <t>キニュウ</t>
    </rPh>
    <phoneticPr fontId="1"/>
  </si>
  <si>
    <t>（例）当日参加者アンケートを実施する。</t>
    <rPh sb="1" eb="2">
      <t>レイ</t>
    </rPh>
    <rPh sb="3" eb="5">
      <t>トウジツ</t>
    </rPh>
    <rPh sb="5" eb="8">
      <t>サンカシャ</t>
    </rPh>
    <rPh sb="14" eb="16">
      <t>ジッシ</t>
    </rPh>
    <phoneticPr fontId="1"/>
  </si>
  <si>
    <t xml:space="preserve"> ※　両事業を実施する場合でも、指導者の養成と派遣を一つの事業として申請することはできません。
　　　２事業に分けて申請してください。</t>
    <rPh sb="3" eb="4">
      <t>リョウ</t>
    </rPh>
    <rPh sb="4" eb="6">
      <t>ジギョウ</t>
    </rPh>
    <rPh sb="7" eb="9">
      <t>ジッシ</t>
    </rPh>
    <rPh sb="11" eb="13">
      <t>バアイ</t>
    </rPh>
    <rPh sb="16" eb="19">
      <t>シドウシャ</t>
    </rPh>
    <rPh sb="20" eb="22">
      <t>ヨウセイ</t>
    </rPh>
    <rPh sb="23" eb="25">
      <t>ハケン</t>
    </rPh>
    <rPh sb="26" eb="27">
      <t>イチ</t>
    </rPh>
    <rPh sb="29" eb="31">
      <t>ジギョウ</t>
    </rPh>
    <rPh sb="34" eb="36">
      <t>シンセイ</t>
    </rPh>
    <rPh sb="52" eb="54">
      <t>ジギョウ</t>
    </rPh>
    <rPh sb="55" eb="56">
      <t>ワ</t>
    </rPh>
    <rPh sb="58" eb="60">
      <t>シンセイ</t>
    </rPh>
    <phoneticPr fontId="1"/>
  </si>
  <si>
    <t>一般社団法人○○○○協会</t>
    <rPh sb="0" eb="2">
      <t>イッパン</t>
    </rPh>
    <rPh sb="2" eb="4">
      <t>シャダン</t>
    </rPh>
    <rPh sb="4" eb="6">
      <t>ホウジン</t>
    </rPh>
    <rPh sb="10" eb="12">
      <t>キョウカイ</t>
    </rPh>
    <phoneticPr fontId="2"/>
  </si>
  <si>
    <t>事業の実施計画
の公表</t>
    <rPh sb="0" eb="2">
      <t>ジギョウ</t>
    </rPh>
    <rPh sb="3" eb="5">
      <t>ジッシ</t>
    </rPh>
    <rPh sb="5" eb="7">
      <t>ケイカク</t>
    </rPh>
    <rPh sb="9" eb="11">
      <t>コウヒョウ</t>
    </rPh>
    <phoneticPr fontId="1"/>
  </si>
  <si>
    <r>
      <t>令和</t>
    </r>
    <r>
      <rPr>
        <sz val="9"/>
        <color rgb="FFFF0000"/>
        <rFont val="ＭＳ Ｐゴシック"/>
        <family val="3"/>
        <charset val="128"/>
      </rPr>
      <t>○○年○○月○○日</t>
    </r>
    <rPh sb="0" eb="2">
      <t>レイワ</t>
    </rPh>
    <phoneticPr fontId="1"/>
  </si>
  <si>
    <r>
      <t>一般財団法人○○○○協会（開催要項の主催者を記載すること）
※</t>
    </r>
    <r>
      <rPr>
        <sz val="9"/>
        <color indexed="10"/>
        <rFont val="ＭＳ Ｐゴシック"/>
        <family val="3"/>
        <charset val="128"/>
      </rPr>
      <t>助成対象者が主催者となっていない事業は、助成の対象となりません。</t>
    </r>
    <rPh sb="31" eb="33">
      <t>ジョセイ</t>
    </rPh>
    <rPh sb="33" eb="36">
      <t>タイショウシャ</t>
    </rPh>
    <phoneticPr fontId="1"/>
  </si>
  <si>
    <r>
      <t>××市スポーツ協会（開催要項の共催者を記載すること）
※</t>
    </r>
    <r>
      <rPr>
        <sz val="9"/>
        <color indexed="10"/>
        <rFont val="ＭＳ Ｐゴシック"/>
        <family val="3"/>
        <charset val="128"/>
      </rPr>
      <t>助成対象者が主催者となっていない事業は、助成の対象となりません。</t>
    </r>
    <rPh sb="15" eb="17">
      <t>キョウサイ</t>
    </rPh>
    <rPh sb="28" eb="30">
      <t>ジョセイ</t>
    </rPh>
    <rPh sb="30" eb="33">
      <t>タイショウシャ</t>
    </rPh>
    <phoneticPr fontId="1"/>
  </si>
  <si>
    <t>目的及び期待される効果</t>
    <rPh sb="0" eb="2">
      <t>モクテキ</t>
    </rPh>
    <rPh sb="2" eb="3">
      <t>オヨ</t>
    </rPh>
    <rPh sb="4" eb="6">
      <t>キタイ</t>
    </rPh>
    <rPh sb="9" eb="11">
      <t>コウカ</t>
    </rPh>
    <phoneticPr fontId="11"/>
  </si>
  <si>
    <t>○</t>
    <phoneticPr fontId="11"/>
  </si>
  <si>
    <t>高齢者のスポーツ活動の支援</t>
    <phoneticPr fontId="1"/>
  </si>
  <si>
    <t>障がい者のスポーツ活動の支援</t>
    <phoneticPr fontId="1"/>
  </si>
  <si>
    <t>ジュニアの育成・子供の体力向上</t>
    <phoneticPr fontId="1"/>
  </si>
  <si>
    <t>参加者の健康増進</t>
    <phoneticPr fontId="1"/>
  </si>
  <si>
    <t>女性のスポーツ参加支援（育児サポート等）</t>
    <phoneticPr fontId="1"/>
  </si>
  <si>
    <t>競技水準の向上</t>
    <phoneticPr fontId="1"/>
  </si>
  <si>
    <t>地域のスポーツ環境の整備</t>
    <phoneticPr fontId="1"/>
  </si>
  <si>
    <t>「○」を選択した場合には、具体的な理由・根拠を記入する。</t>
    <rPh sb="4" eb="6">
      <t>センタク</t>
    </rPh>
    <phoneticPr fontId="1"/>
  </si>
  <si>
    <t>○</t>
  </si>
  <si>
    <t>事業予算の確保状況</t>
    <rPh sb="0" eb="2">
      <t>ジギョウ</t>
    </rPh>
    <rPh sb="2" eb="4">
      <t>ヨサン</t>
    </rPh>
    <rPh sb="5" eb="7">
      <t>カクホ</t>
    </rPh>
    <rPh sb="7" eb="9">
      <t>ジョウキョウ</t>
    </rPh>
    <phoneticPr fontId="11"/>
  </si>
  <si>
    <t>自己財源確保済</t>
    <rPh sb="0" eb="4">
      <t>ジコザイゲン</t>
    </rPh>
    <rPh sb="4" eb="6">
      <t>カクホ</t>
    </rPh>
    <rPh sb="6" eb="7">
      <t>ズ</t>
    </rPh>
    <phoneticPr fontId="11"/>
  </si>
  <si>
    <t>自己財源未確保（助成金の交付がないと事業規模が縮小する場合も含む）</t>
    <rPh sb="0" eb="2">
      <t>ジコ</t>
    </rPh>
    <rPh sb="2" eb="4">
      <t>ザイゲン</t>
    </rPh>
    <rPh sb="4" eb="5">
      <t>ミ</t>
    </rPh>
    <rPh sb="5" eb="7">
      <t>カクホ</t>
    </rPh>
    <rPh sb="8" eb="10">
      <t>ジョセイ</t>
    </rPh>
    <rPh sb="10" eb="11">
      <t>キン</t>
    </rPh>
    <rPh sb="12" eb="14">
      <t>コウフ</t>
    </rPh>
    <rPh sb="18" eb="20">
      <t>ジギョウ</t>
    </rPh>
    <rPh sb="20" eb="22">
      <t>キボ</t>
    </rPh>
    <rPh sb="23" eb="25">
      <t>シュクショウ</t>
    </rPh>
    <rPh sb="27" eb="29">
      <t>バアイ</t>
    </rPh>
    <rPh sb="30" eb="31">
      <t>フク</t>
    </rPh>
    <phoneticPr fontId="11"/>
  </si>
  <si>
    <t>養成と派遣の
両事業を実施しているか</t>
    <phoneticPr fontId="11"/>
  </si>
  <si>
    <t>実施している</t>
    <rPh sb="0" eb="2">
      <t>ジッシ</t>
    </rPh>
    <phoneticPr fontId="11"/>
  </si>
  <si>
    <t>実施していない</t>
    <rPh sb="0" eb="2">
      <t>ジッシ</t>
    </rPh>
    <phoneticPr fontId="11"/>
  </si>
  <si>
    <t>取得できる資格があるか
or
有資格者か</t>
    <rPh sb="0" eb="2">
      <t>シュトク</t>
    </rPh>
    <rPh sb="5" eb="7">
      <t>シカク</t>
    </rPh>
    <rPh sb="15" eb="19">
      <t>ユウシカクシャ</t>
    </rPh>
    <phoneticPr fontId="11"/>
  </si>
  <si>
    <t>はい</t>
  </si>
  <si>
    <t>はい</t>
    <phoneticPr fontId="11"/>
  </si>
  <si>
    <t>いいえ</t>
    <phoneticPr fontId="11"/>
  </si>
  <si>
    <t>システム or 仕組みが構築されているか</t>
    <rPh sb="8" eb="10">
      <t>シク</t>
    </rPh>
    <rPh sb="12" eb="14">
      <t>コウチク</t>
    </rPh>
    <phoneticPr fontId="11"/>
  </si>
  <si>
    <t>構築されている</t>
    <rPh sb="0" eb="2">
      <t>コウチク</t>
    </rPh>
    <phoneticPr fontId="11"/>
  </si>
  <si>
    <t>構築されていない</t>
    <rPh sb="0" eb="2">
      <t>コウチク</t>
    </rPh>
    <phoneticPr fontId="11"/>
  </si>
  <si>
    <t>HＰで参加者・派遣先団体募集を告知する</t>
    <phoneticPr fontId="1"/>
  </si>
  <si>
    <t>広報誌・会報誌等で参加者・派遣先団体募集を告知する</t>
    <phoneticPr fontId="1"/>
  </si>
  <si>
    <t>参加者・派遣先団体募集のチラシを配布する</t>
    <phoneticPr fontId="1"/>
  </si>
  <si>
    <t>特定の参加者・団体へ声をかけ、参加を呼びかける</t>
    <phoneticPr fontId="1"/>
  </si>
  <si>
    <t>事業を広報・PRするための手段</t>
    <rPh sb="0" eb="2">
      <t>ジギョウ</t>
    </rPh>
    <rPh sb="3" eb="5">
      <t>コウホウ</t>
    </rPh>
    <rPh sb="13" eb="15">
      <t>シュダン</t>
    </rPh>
    <phoneticPr fontId="11"/>
  </si>
  <si>
    <t>情報の公開方法</t>
    <rPh sb="0" eb="2">
      <t>ジョウホウ</t>
    </rPh>
    <rPh sb="3" eb="5">
      <t>コウカイ</t>
    </rPh>
    <rPh sb="5" eb="7">
      <t>ホウホウ</t>
    </rPh>
    <phoneticPr fontId="1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</si>
  <si>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</si>
  <si>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</si>
  <si>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</si>
  <si>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</si>
  <si>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</si>
  <si>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</si>
  <si>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</si>
  <si>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公表する内容</t>
    <rPh sb="0" eb="2">
      <t>コウヒョウ</t>
    </rPh>
    <rPh sb="4" eb="6">
      <t>ナイヨウ</t>
    </rPh>
    <phoneticPr fontId="11"/>
  </si>
  <si>
    <t>満足度調査</t>
    <rPh sb="0" eb="3">
      <t>マンゾクド</t>
    </rPh>
    <rPh sb="3" eb="5">
      <t>チョウサ</t>
    </rPh>
    <phoneticPr fontId="11"/>
  </si>
  <si>
    <t>行う</t>
    <rPh sb="0" eb="1">
      <t>オコナ</t>
    </rPh>
    <phoneticPr fontId="11"/>
  </si>
  <si>
    <t>行わない</t>
    <rPh sb="0" eb="1">
      <t>オコナ</t>
    </rPh>
    <phoneticPr fontId="11"/>
  </si>
  <si>
    <t>リストから選択してください。</t>
  </si>
  <si>
    <t xml:space="preserve">スポーツ指導者等の総派遣人数 </t>
    <phoneticPr fontId="1"/>
  </si>
  <si>
    <t>第三者への委任
の有無</t>
    <rPh sb="0" eb="1">
      <t>ダイ</t>
    </rPh>
    <rPh sb="1" eb="3">
      <t>サンシャ</t>
    </rPh>
    <rPh sb="5" eb="7">
      <t>イニン</t>
    </rPh>
    <rPh sb="9" eb="11">
      <t>ウム</t>
    </rPh>
    <phoneticPr fontId="1"/>
  </si>
  <si>
    <t>＜委任先の組織について＞　※「はい」の場合には以下を記入すること</t>
    <rPh sb="5" eb="7">
      <t>ソシキ</t>
    </rPh>
    <rPh sb="19" eb="21">
      <t>バアイ</t>
    </rPh>
    <rPh sb="23" eb="25">
      <t>イカ</t>
    </rPh>
    <rPh sb="26" eb="28">
      <t>キニュウ</t>
    </rPh>
    <phoneticPr fontId="1"/>
  </si>
  <si>
    <t>実行委員会等委任先の組織名称</t>
    <phoneticPr fontId="1"/>
  </si>
  <si>
    <t>××市○○協会</t>
    <rPh sb="5" eb="7">
      <t>キョウカイ</t>
    </rPh>
    <phoneticPr fontId="1"/>
  </si>
  <si>
    <t>実行委員会等委任先への支出形態</t>
    <rPh sb="13" eb="15">
      <t>ケイタイ</t>
    </rPh>
    <phoneticPr fontId="1"/>
  </si>
  <si>
    <t>施設の使用</t>
    <rPh sb="0" eb="2">
      <t>シセツ</t>
    </rPh>
    <rPh sb="3" eb="5">
      <t>シヨウ</t>
    </rPh>
    <phoneticPr fontId="1"/>
  </si>
  <si>
    <t>自己所有する場合の施設名</t>
    <rPh sb="0" eb="2">
      <t>ジコ</t>
    </rPh>
    <rPh sb="2" eb="4">
      <t>ショユウ</t>
    </rPh>
    <rPh sb="6" eb="8">
      <t>バアイ</t>
    </rPh>
    <rPh sb="9" eb="11">
      <t>シセツ</t>
    </rPh>
    <rPh sb="11" eb="12">
      <t>メイ</t>
    </rPh>
    <phoneticPr fontId="1"/>
  </si>
  <si>
    <t>○○○体育館</t>
    <rPh sb="3" eb="5">
      <t>タイイク</t>
    </rPh>
    <rPh sb="5" eb="6">
      <t>カン</t>
    </rPh>
    <phoneticPr fontId="1"/>
  </si>
  <si>
    <t>指定管理を受託する場合の施設名</t>
    <rPh sb="0" eb="2">
      <t>シテイ</t>
    </rPh>
    <rPh sb="2" eb="4">
      <t>カンリ</t>
    </rPh>
    <rPh sb="5" eb="7">
      <t>ジュタク</t>
    </rPh>
    <rPh sb="9" eb="11">
      <t>バアイ</t>
    </rPh>
    <rPh sb="12" eb="14">
      <t>シセツ</t>
    </rPh>
    <rPh sb="14" eb="15">
      <t>メイ</t>
    </rPh>
    <phoneticPr fontId="1"/>
  </si>
  <si>
    <t>××市陸上競技場</t>
    <phoneticPr fontId="1"/>
  </si>
  <si>
    <t>指定管理を受託する施設の使用料</t>
    <rPh sb="0" eb="2">
      <t>シテイ</t>
    </rPh>
    <rPh sb="2" eb="4">
      <t>カンリ</t>
    </rPh>
    <rPh sb="5" eb="7">
      <t>ジュタク</t>
    </rPh>
    <rPh sb="9" eb="11">
      <t>シセツ</t>
    </rPh>
    <rPh sb="12" eb="14">
      <t>シヨウ</t>
    </rPh>
    <rPh sb="14" eb="15">
      <t>リョウ</t>
    </rPh>
    <phoneticPr fontId="1"/>
  </si>
  <si>
    <t>無料</t>
    <phoneticPr fontId="1"/>
  </si>
  <si>
    <t>　※助成対象者が指定管理を受託する施設の使用料を対象経費とする場合、施設使用料の扱いについて確認が取れる自治体との協定書を提出してください。
　（なお、指定管理を受託予定の場合、実績報告（実施状況報告）時に、協定書を必ず提出してください。）</t>
    <phoneticPr fontId="1"/>
  </si>
  <si>
    <t xml:space="preserve"> 事業実施後に、参加者等に
対する満足度調査を行うか</t>
    <phoneticPr fontId="1"/>
  </si>
  <si>
    <r>
      <t>助成</t>
    </r>
    <r>
      <rPr>
        <sz val="9"/>
        <rFont val="ＭＳ Ｐゴシック"/>
        <family val="3"/>
        <charset val="128"/>
      </rPr>
      <t>対象者が自ら事業経費を執行せず、実行委員会等第三者への委託金等を支出し、事業を実施するか。※業者に請負わせるものは、委任には該当しません。</t>
    </r>
    <rPh sb="0" eb="2">
      <t>ジョセイ</t>
    </rPh>
    <rPh sb="2" eb="5">
      <t>タイショウシャ</t>
    </rPh>
    <rPh sb="32" eb="33">
      <t>トウ</t>
    </rPh>
    <rPh sb="38" eb="40">
      <t>ジギョウ</t>
    </rPh>
    <rPh sb="41" eb="43">
      <t>ジッシ</t>
    </rPh>
    <rPh sb="60" eb="62">
      <t>イニン</t>
    </rPh>
    <phoneticPr fontId="1"/>
  </si>
  <si>
    <r>
      <t>助成</t>
    </r>
    <r>
      <rPr>
        <sz val="9"/>
        <rFont val="ＭＳ Ｐゴシック"/>
        <family val="3"/>
        <charset val="128"/>
      </rPr>
      <t>対象者が所有または指定管理を受託する施設の使用はあるか。
※「はい」の場合には以下を記入すること。</t>
    </r>
    <rPh sb="0" eb="2">
      <t>ジョセイ</t>
    </rPh>
    <rPh sb="2" eb="5">
      <t>タイショウシャ</t>
    </rPh>
    <rPh sb="6" eb="8">
      <t>ショユウ</t>
    </rPh>
    <rPh sb="11" eb="13">
      <t>シテイ</t>
    </rPh>
    <rPh sb="13" eb="15">
      <t>カンリ</t>
    </rPh>
    <rPh sb="16" eb="18">
      <t>ジュタク</t>
    </rPh>
    <rPh sb="20" eb="22">
      <t>シセツ</t>
    </rPh>
    <rPh sb="23" eb="25">
      <t>シヨウ</t>
    </rPh>
    <phoneticPr fontId="1"/>
  </si>
  <si>
    <t>件数を選択</t>
  </si>
  <si>
    <t>実行委員会等第三者への委託金等を支出し</t>
    <phoneticPr fontId="11"/>
  </si>
  <si>
    <t>所有施設の使用</t>
  </si>
  <si>
    <t>委託金</t>
    <phoneticPr fontId="11"/>
  </si>
  <si>
    <t>負担金</t>
    <phoneticPr fontId="11"/>
  </si>
  <si>
    <t>（　　　　　　　　　　　　　）</t>
    <phoneticPr fontId="1"/>
  </si>
  <si>
    <t>委任先への支出形態①</t>
    <phoneticPr fontId="11"/>
  </si>
  <si>
    <t>その他</t>
    <phoneticPr fontId="11"/>
  </si>
  <si>
    <t>委託金</t>
  </si>
  <si>
    <t>整理番号</t>
    <rPh sb="0" eb="4">
      <t>セイリバンゴウ</t>
    </rPh>
    <phoneticPr fontId="11"/>
  </si>
  <si>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</si>
  <si>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その他の場合は(　)に記載してください。</t>
    <phoneticPr fontId="1"/>
  </si>
  <si>
    <t>その他の場合は(　)に記載してください。</t>
    <phoneticPr fontId="11"/>
  </si>
  <si>
    <r>
      <t>※委任先への支出が、助成対象者の経理科目上、委託金に限らず</t>
    </r>
    <r>
      <rPr>
        <b/>
        <u/>
        <sz val="9"/>
        <color rgb="FFFF0000"/>
        <rFont val="ＭＳ Ｐゴシック"/>
        <family val="3"/>
        <charset val="128"/>
      </rPr>
      <t>負担金、交付金、補助金等であったとしても、経費内訳表（収支予算書）への計上は「委託費」科目としてください</t>
    </r>
    <r>
      <rPr>
        <b/>
        <sz val="9"/>
        <rFont val="ＭＳ Ｐゴシック"/>
        <family val="3"/>
        <charset val="128"/>
      </rPr>
      <t>（会計処理の手引43ページ「⑦委託費（事務委任）」に記載されている手順で実施する必要があります）。
※委任先の収支予算書を提出してください。</t>
    </r>
    <rPh sb="1" eb="3">
      <t>イニン</t>
    </rPh>
    <rPh sb="3" eb="4">
      <t>サキ</t>
    </rPh>
    <rPh sb="6" eb="8">
      <t>シシュツ</t>
    </rPh>
    <rPh sb="10" eb="12">
      <t>ジョセイ</t>
    </rPh>
    <rPh sb="12" eb="14">
      <t>タイショウ</t>
    </rPh>
    <rPh sb="14" eb="15">
      <t>シャ</t>
    </rPh>
    <rPh sb="16" eb="18">
      <t>ケイリ</t>
    </rPh>
    <rPh sb="18" eb="20">
      <t>カモク</t>
    </rPh>
    <rPh sb="20" eb="21">
      <t>ジョウ</t>
    </rPh>
    <rPh sb="22" eb="24">
      <t>イタク</t>
    </rPh>
    <rPh sb="24" eb="25">
      <t>キン</t>
    </rPh>
    <rPh sb="26" eb="27">
      <t>カギ</t>
    </rPh>
    <rPh sb="29" eb="32">
      <t>フタンキン</t>
    </rPh>
    <rPh sb="33" eb="36">
      <t>コウフキン</t>
    </rPh>
    <rPh sb="37" eb="40">
      <t>ホジョキン</t>
    </rPh>
    <rPh sb="40" eb="41">
      <t>トウ</t>
    </rPh>
    <rPh sb="50" eb="52">
      <t>ケイヒ</t>
    </rPh>
    <rPh sb="52" eb="54">
      <t>ウチワケ</t>
    </rPh>
    <rPh sb="54" eb="55">
      <t>ヒョウ</t>
    </rPh>
    <rPh sb="56" eb="58">
      <t>シュウシ</t>
    </rPh>
    <rPh sb="58" eb="61">
      <t>ヨサンショ</t>
    </rPh>
    <rPh sb="64" eb="66">
      <t>ケイジョウ</t>
    </rPh>
    <rPh sb="68" eb="70">
      <t>イタク</t>
    </rPh>
    <rPh sb="70" eb="71">
      <t>ヒ</t>
    </rPh>
    <rPh sb="72" eb="74">
      <t>カモク</t>
    </rPh>
    <rPh sb="82" eb="84">
      <t>カイケイ</t>
    </rPh>
    <rPh sb="84" eb="86">
      <t>ショリ</t>
    </rPh>
    <rPh sb="87" eb="89">
      <t>テビ</t>
    </rPh>
    <rPh sb="96" eb="98">
      <t>イタク</t>
    </rPh>
    <rPh sb="98" eb="99">
      <t>ヒ</t>
    </rPh>
    <rPh sb="100" eb="102">
      <t>ジム</t>
    </rPh>
    <rPh sb="102" eb="104">
      <t>イニン</t>
    </rPh>
    <rPh sb="107" eb="109">
      <t>キサイ</t>
    </rPh>
    <rPh sb="114" eb="116">
      <t>テジュン</t>
    </rPh>
    <rPh sb="117" eb="119">
      <t>ジッシ</t>
    </rPh>
    <rPh sb="121" eb="123">
      <t>ヒツヨウ</t>
    </rPh>
    <rPh sb="132" eb="134">
      <t>イニン</t>
    </rPh>
    <rPh sb="134" eb="135">
      <t>サキ</t>
    </rPh>
    <rPh sb="136" eb="138">
      <t>シュウシ</t>
    </rPh>
    <rPh sb="138" eb="141">
      <t>ヨサンショ</t>
    </rPh>
    <phoneticPr fontId="1"/>
  </si>
  <si>
    <t>令和６年度　事業計画書</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</si>
</sst>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9"/>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color rgb="FFFF0000"/>
      <name val="ＭＳ Ｐゴシック"/>
      <family val="3"/>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ajor"/>
    </font>
    <font>
      <sz val="9"/>
      <name val="ＭＳ ゴシック"/>
      <family val="3"/>
      <charset val="128"/>
    </font>
    <font>
      <sz val="9"/>
      <color theme="1"/>
      <name val="ＭＳ ゴシック"/>
      <family val="3"/>
      <charset val="128"/>
    </font>
    <font>
      <sz val="14"/>
      <name val="ＭＳ Ｐゴシック"/>
      <family val="3"/>
      <charset val="128"/>
      <scheme val="major"/>
    </font>
    <font>
      <b/>
      <sz val="9"/>
      <name val="ＭＳ Ｐゴシック"/>
      <family val="3"/>
      <charset val="128"/>
    </font>
    <font>
      <sz val="8"/>
      <name val="ＭＳ Ｐゴシック"/>
      <family val="3"/>
      <charset val="128"/>
      <scheme val="major"/>
    </font>
    <font>
      <b/>
      <u/>
      <sz val="9"/>
      <color rgb="FFFF0000"/>
      <name val="ＭＳ Ｐゴシック"/>
      <family val="3"/>
      <charset val="128"/>
    </font>
    <font>
      <sz val="9"/>
      <color rgb="FF0000FF"/>
      <name val="ＭＳ Ｐゴシック"/>
      <family val="3"/>
      <charset val="128"/>
      <scheme val="major"/>
    </font>
    <font>
      <sz val="11"/>
      <color rgb="FFFF0000"/>
      <name val="ＭＳ Ｐゴシック"/>
      <family val="3"/>
      <charset val="128"/>
      <scheme val="minor"/>
    </font>
    <font>
      <sz val="11"/>
      <name val="ＭＳ Ｐゴシック"/>
      <family val="3"/>
      <charset val="128"/>
      <scheme val="minor"/>
    </font>
    <font>
      <b/>
      <sz val="9"/>
      <color rgb="FF0000FF"/>
      <name val="ＭＳ Ｐゴシック"/>
      <family val="3"/>
      <charset val="128"/>
      <scheme val="major"/>
    </font>
    <font>
      <sz val="8"/>
      <color rgb="FFFF0000"/>
      <name val="ＭＳ Ｐゴシック"/>
      <family val="3"/>
      <charset val="128"/>
      <scheme val="major"/>
    </font>
    <font>
      <b/>
      <sz val="9"/>
      <color rgb="FFFF000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51">
    <border>
      <left/>
      <right/>
      <top/>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hair">
        <color indexed="64"/>
      </right>
      <top style="medium">
        <color indexed="64"/>
      </top>
      <bottom style="medium">
        <color indexed="64"/>
      </bottom>
      <diagonal/>
    </border>
    <border>
      <left style="medium">
        <color indexed="64"/>
      </left>
      <right style="medium">
        <color indexed="64"/>
      </right>
      <top/>
      <bottom/>
      <diagonal/>
    </border>
    <border>
      <left/>
      <right style="hair">
        <color indexed="64"/>
      </right>
      <top/>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s>
  <cellStyleXfs count="2">
    <xf numFmtId="0" fontId="0" fillId="0" borderId="0">
      <alignment vertical="center"/>
    </xf>
    <xf numFmtId="0" fontId="5" fillId="0" borderId="0">
      <alignment vertical="center"/>
    </xf>
  </cellStyleXfs>
  <cellXfs count="246">
    <xf numFmtId="0" fontId="0" fillId="0" borderId="0" xfId="0">
      <alignment vertical="center"/>
    </xf>
    <xf numFmtId="0" fontId="10" fillId="0" borderId="41" xfId="0" applyFont="1" applyBorder="1" applyAlignment="1">
      <alignment horizontal="center" vertical="center"/>
    </xf>
    <xf numFmtId="0" fontId="10" fillId="0" borderId="41" xfId="0" applyFont="1" applyBorder="1">
      <alignment vertical="center"/>
    </xf>
    <xf numFmtId="0" fontId="10" fillId="0" borderId="46" xfId="0" applyFont="1" applyBorder="1">
      <alignmen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0" xfId="0" applyFont="1">
      <alignment vertical="center"/>
    </xf>
    <xf numFmtId="0" fontId="6" fillId="0" borderId="0" xfId="0" applyFont="1" applyAlignment="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7" fillId="4" borderId="6" xfId="0" applyFont="1" applyFill="1" applyBorder="1" applyAlignment="1" applyProtection="1">
      <alignment horizontal="right" vertical="center" wrapText="1"/>
    </xf>
    <xf numFmtId="0" fontId="8" fillId="4" borderId="6"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Protection="1">
      <alignment vertical="center"/>
    </xf>
    <xf numFmtId="0" fontId="7" fillId="0" borderId="5" xfId="0" applyFont="1" applyBorder="1" applyAlignment="1" applyProtection="1">
      <alignment vertical="center" wrapText="1"/>
    </xf>
    <xf numFmtId="0" fontId="7" fillId="0" borderId="11" xfId="0" applyFont="1" applyBorder="1" applyAlignment="1" applyProtection="1">
      <alignment horizontal="left" vertical="center" wrapText="1"/>
    </xf>
    <xf numFmtId="0" fontId="7" fillId="0" borderId="1" xfId="0" applyFont="1" applyBorder="1" applyAlignment="1" applyProtection="1">
      <alignment vertical="center" wrapText="1"/>
    </xf>
    <xf numFmtId="0" fontId="7" fillId="0" borderId="0" xfId="0" applyFont="1" applyFill="1" applyProtection="1">
      <alignment vertical="center"/>
    </xf>
    <xf numFmtId="0" fontId="8" fillId="0" borderId="0" xfId="0" applyFont="1" applyAlignment="1" applyProtection="1"/>
    <xf numFmtId="0" fontId="13" fillId="2" borderId="0" xfId="0" applyFont="1" applyFill="1" applyAlignment="1" applyProtection="1">
      <alignment vertical="center" wrapText="1"/>
    </xf>
    <xf numFmtId="0" fontId="14" fillId="0" borderId="0" xfId="0" applyFont="1" applyAlignment="1" applyProtection="1">
      <alignment vertical="center" wrapText="1"/>
    </xf>
    <xf numFmtId="0" fontId="12" fillId="0" borderId="0" xfId="0" applyFont="1" applyProtection="1">
      <alignment vertical="center"/>
    </xf>
    <xf numFmtId="0" fontId="6" fillId="0" borderId="0" xfId="0" applyFont="1" applyAlignment="1" applyProtection="1">
      <alignment vertical="center" wrapText="1"/>
    </xf>
    <xf numFmtId="0" fontId="10" fillId="3" borderId="0" xfId="0" applyFont="1" applyFill="1" applyAlignment="1">
      <alignment vertical="center" wrapText="1"/>
    </xf>
    <xf numFmtId="0" fontId="7" fillId="0" borderId="6" xfId="0" applyFont="1" applyBorder="1" applyAlignment="1" applyProtection="1">
      <alignment horizontal="center" vertical="center" wrapText="1"/>
    </xf>
    <xf numFmtId="0" fontId="22" fillId="0" borderId="0" xfId="0" applyFont="1" applyFill="1" applyProtection="1">
      <alignment vertical="center"/>
    </xf>
    <xf numFmtId="0" fontId="10" fillId="3" borderId="41" xfId="0" applyFont="1" applyFill="1" applyBorder="1" applyAlignment="1">
      <alignment vertical="center" wrapText="1"/>
    </xf>
    <xf numFmtId="0" fontId="10" fillId="3" borderId="46" xfId="0" applyFont="1" applyFill="1" applyBorder="1" applyAlignment="1">
      <alignment vertical="center" wrapText="1"/>
    </xf>
    <xf numFmtId="0" fontId="12" fillId="0" borderId="46" xfId="0" applyFont="1" applyBorder="1" applyProtection="1">
      <alignment vertical="center"/>
      <protection locked="0"/>
    </xf>
    <xf numFmtId="0" fontId="7" fillId="5" borderId="15" xfId="0" applyFont="1" applyFill="1" applyBorder="1" applyAlignment="1" applyProtection="1">
      <alignment vertical="center" wrapText="1"/>
    </xf>
    <xf numFmtId="0" fontId="7" fillId="6" borderId="4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7" fillId="6" borderId="36"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shrinkToFit="1"/>
      <protection locked="0"/>
    </xf>
    <xf numFmtId="0" fontId="7" fillId="6" borderId="6" xfId="0" applyFont="1" applyFill="1" applyBorder="1" applyAlignment="1" applyProtection="1">
      <alignment horizontal="center" vertical="center" shrinkToFit="1"/>
      <protection locked="0"/>
    </xf>
    <xf numFmtId="0" fontId="8" fillId="6" borderId="9" xfId="0" applyFont="1" applyFill="1" applyBorder="1" applyAlignment="1" applyProtection="1">
      <alignment horizontal="center" vertical="center" shrinkToFit="1"/>
      <protection locked="0"/>
    </xf>
    <xf numFmtId="0" fontId="8" fillId="6" borderId="6" xfId="0" applyFont="1" applyFill="1" applyBorder="1" applyAlignment="1" applyProtection="1">
      <alignment horizontal="center" vertical="center" shrinkToFit="1"/>
      <protection locked="0"/>
    </xf>
    <xf numFmtId="0" fontId="8" fillId="6" borderId="36" xfId="0" applyFont="1" applyFill="1" applyBorder="1" applyAlignment="1" applyProtection="1">
      <alignment horizontal="center" vertical="center" wrapText="1"/>
      <protection locked="0"/>
    </xf>
    <xf numFmtId="0" fontId="8" fillId="6" borderId="45" xfId="0" applyFont="1" applyFill="1" applyBorder="1" applyAlignment="1" applyProtection="1">
      <alignment horizontal="center" vertical="center" wrapText="1"/>
      <protection locked="0"/>
    </xf>
    <xf numFmtId="0" fontId="8" fillId="6" borderId="18"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0" fontId="12" fillId="0" borderId="46" xfId="0" applyFont="1" applyBorder="1" applyProtection="1">
      <alignment vertical="center"/>
    </xf>
    <xf numFmtId="0" fontId="7" fillId="4" borderId="6"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19" fillId="0" borderId="9"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26"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center" vertical="center" textRotation="255" wrapText="1"/>
    </xf>
    <xf numFmtId="0" fontId="6" fillId="5" borderId="43" xfId="0" applyFont="1" applyFill="1" applyBorder="1" applyAlignment="1" applyProtection="1">
      <alignment horizontal="center" vertical="center" textRotation="255" wrapText="1"/>
    </xf>
    <xf numFmtId="0" fontId="7" fillId="5" borderId="27" xfId="0" applyFont="1" applyFill="1" applyBorder="1" applyAlignment="1" applyProtection="1">
      <alignment horizontal="center" vertical="center" wrapText="1"/>
    </xf>
    <xf numFmtId="0" fontId="7" fillId="5" borderId="32"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5" borderId="9"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26"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0" fontId="7" fillId="5" borderId="33"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24" xfId="0" applyFont="1" applyFill="1" applyBorder="1" applyAlignment="1" applyProtection="1">
      <alignment horizontal="left" vertical="center" wrapText="1"/>
    </xf>
    <xf numFmtId="0" fontId="6" fillId="5" borderId="32"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26"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5" borderId="31"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0" borderId="5"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7" fillId="5" borderId="44" xfId="0" applyFont="1" applyFill="1" applyBorder="1" applyAlignment="1" applyProtection="1">
      <alignment horizontal="center" vertical="center" wrapText="1"/>
    </xf>
    <xf numFmtId="0" fontId="7" fillId="5" borderId="34" xfId="0" applyFont="1" applyFill="1" applyBorder="1" applyAlignment="1" applyProtection="1">
      <alignment horizontal="center" vertical="center" wrapText="1"/>
    </xf>
    <xf numFmtId="0" fontId="7" fillId="0" borderId="16"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7" fillId="0" borderId="24" xfId="0" applyFont="1" applyFill="1" applyBorder="1" applyAlignment="1" applyProtection="1">
      <alignment vertical="center" wrapText="1"/>
    </xf>
    <xf numFmtId="0" fontId="7" fillId="5" borderId="9"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0" fontId="8" fillId="0" borderId="6"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7" fillId="0" borderId="14"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5" borderId="16" xfId="0" applyFont="1" applyFill="1" applyBorder="1" applyAlignment="1" applyProtection="1">
      <alignment horizontal="left" vertical="center" wrapText="1"/>
    </xf>
    <xf numFmtId="0" fontId="7" fillId="5" borderId="2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7" fillId="5" borderId="48" xfId="0" applyFont="1" applyFill="1" applyBorder="1" applyAlignment="1" applyProtection="1">
      <alignment horizontal="left" vertical="center" wrapText="1"/>
    </xf>
    <xf numFmtId="0" fontId="8" fillId="6" borderId="10" xfId="0" applyFont="1" applyFill="1" applyBorder="1" applyAlignment="1" applyProtection="1">
      <alignment horizontal="left" vertical="center"/>
      <protection locked="0"/>
    </xf>
    <xf numFmtId="0" fontId="8" fillId="6" borderId="5"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7" fillId="5" borderId="17" xfId="0"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xf>
    <xf numFmtId="0" fontId="7" fillId="5" borderId="40"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7" fillId="0" borderId="10" xfId="0" applyFont="1" applyFill="1" applyBorder="1" applyAlignment="1" applyProtection="1">
      <alignment vertical="center" wrapText="1"/>
    </xf>
    <xf numFmtId="176" fontId="7" fillId="4" borderId="10" xfId="0" applyNumberFormat="1" applyFont="1" applyFill="1" applyBorder="1" applyAlignment="1" applyProtection="1">
      <alignment horizontal="center" vertical="center" wrapText="1"/>
    </xf>
    <xf numFmtId="176" fontId="7" fillId="4" borderId="5" xfId="0" applyNumberFormat="1" applyFont="1" applyFill="1" applyBorder="1" applyAlignment="1" applyProtection="1">
      <alignment horizontal="center" vertical="center" wrapText="1"/>
    </xf>
    <xf numFmtId="0" fontId="8" fillId="0" borderId="10"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7" fillId="5" borderId="5" xfId="0" applyFont="1" applyFill="1" applyBorder="1" applyAlignment="1" applyProtection="1">
      <alignment horizontal="center" vertical="center" wrapText="1"/>
    </xf>
    <xf numFmtId="177" fontId="7" fillId="5" borderId="10" xfId="0" applyNumberFormat="1" applyFont="1" applyFill="1" applyBorder="1" applyAlignment="1" applyProtection="1">
      <alignment horizontal="center" vertical="center" wrapText="1"/>
    </xf>
    <xf numFmtId="177" fontId="7" fillId="5" borderId="1" xfId="0" applyNumberFormat="1"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7" fillId="4" borderId="10"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177" fontId="6" fillId="0" borderId="5" xfId="0" applyNumberFormat="1" applyFont="1" applyFill="1" applyBorder="1" applyAlignment="1" applyProtection="1">
      <alignment horizontal="left" vertical="center" wrapText="1"/>
    </xf>
    <xf numFmtId="177" fontId="6" fillId="0" borderId="11" xfId="0" applyNumberFormat="1" applyFont="1" applyFill="1" applyBorder="1" applyAlignment="1" applyProtection="1">
      <alignment horizontal="left" vertical="center" wrapText="1"/>
    </xf>
    <xf numFmtId="0" fontId="8" fillId="6" borderId="10" xfId="0" applyFont="1" applyFill="1" applyBorder="1" applyAlignment="1" applyProtection="1">
      <alignment horizontal="left" vertical="center" wrapText="1"/>
      <protection locked="0"/>
    </xf>
    <xf numFmtId="0" fontId="8" fillId="6" borderId="5"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7" fillId="0" borderId="6"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7" fillId="4" borderId="6" xfId="0" applyFont="1" applyFill="1" applyBorder="1" applyAlignment="1" applyProtection="1">
      <alignment horizontal="left" vertical="center" wrapText="1"/>
    </xf>
    <xf numFmtId="0" fontId="7" fillId="4" borderId="26" xfId="0" applyFont="1" applyFill="1" applyBorder="1" applyAlignment="1" applyProtection="1">
      <alignment horizontal="left" vertical="center" wrapText="1"/>
    </xf>
    <xf numFmtId="0" fontId="7" fillId="5" borderId="39" xfId="0" applyFont="1" applyFill="1" applyBorder="1" applyAlignment="1" applyProtection="1">
      <alignment horizontal="center" vertical="center" wrapText="1"/>
    </xf>
    <xf numFmtId="0" fontId="8" fillId="6" borderId="42" xfId="0" applyFont="1" applyFill="1" applyBorder="1" applyAlignment="1" applyProtection="1">
      <alignment horizontal="center" vertical="center" wrapText="1"/>
      <protection locked="0"/>
    </xf>
    <xf numFmtId="0" fontId="15" fillId="0" borderId="0" xfId="0" applyFont="1" applyFill="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7" fillId="5" borderId="9"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8" fillId="0" borderId="9"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7" fillId="5" borderId="21" xfId="0"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8" fillId="4" borderId="5"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49" fontId="8" fillId="0" borderId="49" xfId="0" applyNumberFormat="1" applyFont="1" applyFill="1" applyBorder="1" applyAlignment="1" applyProtection="1">
      <alignment horizontal="left" vertical="center" wrapText="1"/>
      <protection locked="0"/>
    </xf>
    <xf numFmtId="49" fontId="8" fillId="0" borderId="30" xfId="0" applyNumberFormat="1" applyFont="1" applyFill="1" applyBorder="1" applyAlignment="1" applyProtection="1">
      <alignment horizontal="left" vertical="center" wrapText="1"/>
      <protection locked="0"/>
    </xf>
    <xf numFmtId="49" fontId="8" fillId="0" borderId="50" xfId="0" applyNumberFormat="1" applyFont="1" applyFill="1" applyBorder="1" applyAlignment="1" applyProtection="1">
      <alignment horizontal="left" vertical="center" wrapText="1"/>
      <protection locked="0"/>
    </xf>
    <xf numFmtId="49" fontId="8" fillId="0" borderId="18"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49" fontId="8" fillId="0" borderId="19" xfId="0" applyNumberFormat="1" applyFont="1" applyFill="1" applyBorder="1" applyAlignment="1" applyProtection="1">
      <alignment horizontal="left" vertical="center" wrapText="1"/>
      <protection locked="0"/>
    </xf>
    <xf numFmtId="0" fontId="8" fillId="6" borderId="10"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0" fontId="8" fillId="6" borderId="40" xfId="0" applyFont="1" applyFill="1" applyBorder="1" applyAlignment="1" applyProtection="1">
      <alignment horizontal="left" vertical="center" wrapText="1"/>
      <protection locked="0"/>
    </xf>
    <xf numFmtId="0" fontId="8" fillId="0" borderId="13"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8" fillId="0" borderId="24" xfId="0" applyFont="1" applyFill="1" applyBorder="1" applyAlignment="1" applyProtection="1">
      <alignment vertical="center" wrapText="1"/>
      <protection locked="0"/>
    </xf>
    <xf numFmtId="0" fontId="7" fillId="5" borderId="14" xfId="0" applyFont="1" applyFill="1" applyBorder="1" applyAlignment="1" applyProtection="1">
      <alignment horizontal="center" vertical="center" wrapText="1"/>
    </xf>
    <xf numFmtId="0" fontId="20" fillId="6" borderId="6" xfId="0" applyFont="1" applyFill="1" applyBorder="1" applyAlignment="1" applyProtection="1">
      <alignment horizontal="center" vertical="center"/>
      <protection locked="0"/>
    </xf>
    <xf numFmtId="0" fontId="20" fillId="6" borderId="26"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3" fillId="0" borderId="5"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7" fillId="6" borderId="9"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6" borderId="26" xfId="0" applyFont="1" applyFill="1" applyBorder="1" applyAlignment="1" applyProtection="1">
      <alignment horizontal="center" vertical="center" wrapText="1"/>
      <protection locked="0"/>
    </xf>
    <xf numFmtId="0" fontId="7" fillId="0" borderId="6"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21" fillId="6" borderId="6" xfId="0" applyFont="1" applyFill="1" applyBorder="1" applyAlignment="1" applyProtection="1">
      <alignment horizontal="center" vertical="center"/>
      <protection locked="0"/>
    </xf>
    <xf numFmtId="0" fontId="21" fillId="6" borderId="26" xfId="0" applyFont="1" applyFill="1" applyBorder="1" applyAlignment="1" applyProtection="1">
      <alignment horizontal="center" vertical="center"/>
      <protection locked="0"/>
    </xf>
    <xf numFmtId="49" fontId="7" fillId="0" borderId="49" xfId="0" applyNumberFormat="1" applyFont="1" applyFill="1" applyBorder="1" applyAlignment="1" applyProtection="1">
      <alignment horizontal="left" vertical="center" wrapText="1"/>
      <protection locked="0"/>
    </xf>
    <xf numFmtId="49" fontId="7" fillId="0" borderId="30" xfId="0" applyNumberFormat="1" applyFont="1" applyFill="1" applyBorder="1" applyAlignment="1" applyProtection="1">
      <alignment horizontal="left" vertical="center" wrapText="1"/>
      <protection locked="0"/>
    </xf>
    <xf numFmtId="49" fontId="7" fillId="0" borderId="50" xfId="0" applyNumberFormat="1" applyFont="1" applyFill="1" applyBorder="1" applyAlignment="1" applyProtection="1">
      <alignment horizontal="left" vertical="center" wrapText="1"/>
      <protection locked="0"/>
    </xf>
    <xf numFmtId="49" fontId="7" fillId="0" borderId="18"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center" wrapText="1"/>
      <protection locked="0"/>
    </xf>
    <xf numFmtId="49" fontId="7" fillId="0" borderId="19" xfId="0" applyNumberFormat="1" applyFont="1" applyFill="1" applyBorder="1" applyAlignment="1" applyProtection="1">
      <alignment horizontal="left" vertical="center" wrapText="1"/>
      <protection locked="0"/>
    </xf>
    <xf numFmtId="0" fontId="7" fillId="6" borderId="13" xfId="0" applyFont="1" applyFill="1" applyBorder="1" applyAlignment="1" applyProtection="1">
      <alignment horizontal="left" vertical="center" wrapText="1"/>
      <protection locked="0"/>
    </xf>
    <xf numFmtId="0" fontId="7" fillId="6" borderId="14" xfId="0" applyFont="1" applyFill="1" applyBorder="1" applyAlignment="1" applyProtection="1">
      <alignment horizontal="left" vertical="center" wrapText="1"/>
      <protection locked="0"/>
    </xf>
    <xf numFmtId="0" fontId="7" fillId="6" borderId="40" xfId="0" applyFont="1" applyFill="1" applyBorder="1" applyAlignment="1" applyProtection="1">
      <alignment horizontal="left" vertical="center" wrapText="1"/>
      <protection locked="0"/>
    </xf>
    <xf numFmtId="0" fontId="7" fillId="0" borderId="13"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24" xfId="0" applyFont="1" applyFill="1" applyBorder="1" applyAlignment="1" applyProtection="1">
      <alignment vertical="center" wrapText="1"/>
      <protection locked="0"/>
    </xf>
    <xf numFmtId="0" fontId="7" fillId="0" borderId="10"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0" fontId="7" fillId="6" borderId="1" xfId="0" applyFont="1" applyFill="1" applyBorder="1" applyAlignment="1" applyProtection="1">
      <alignment horizontal="left" vertical="center"/>
      <protection locked="0"/>
    </xf>
    <xf numFmtId="0" fontId="21" fillId="0" borderId="5"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7" fillId="0" borderId="10"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6" borderId="10"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4" borderId="11" xfId="0" applyFont="1" applyFill="1" applyBorder="1" applyAlignment="1" applyProtection="1">
      <alignment horizontal="center" vertical="center" wrapText="1"/>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37"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6" borderId="10"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177" fontId="7" fillId="0" borderId="5" xfId="0" applyNumberFormat="1" applyFont="1" applyFill="1" applyBorder="1" applyAlignment="1" applyProtection="1">
      <alignment horizontal="left" vertical="center" wrapText="1"/>
    </xf>
    <xf numFmtId="177" fontId="7" fillId="0" borderId="11" xfId="0" applyNumberFormat="1" applyFont="1" applyFill="1" applyBorder="1" applyAlignment="1" applyProtection="1">
      <alignment horizontal="left" vertical="center" wrapText="1"/>
    </xf>
    <xf numFmtId="0" fontId="7" fillId="6" borderId="42" xfId="0"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cellXfs>
  <cellStyles count="2">
    <cellStyle name="標準" xfId="0" builtinId="0"/>
    <cellStyle name="標準 2" xfId="1" xr:uid="{00000000-0005-0000-0000-000001000000}"/>
  </cellStyles>
  <dxfs count="8">
    <dxf>
      <font>
        <strike val="0"/>
      </font>
      <fill>
        <patternFill>
          <bgColor theme="0" tint="-0.24994659260841701"/>
        </patternFill>
      </fill>
    </dxf>
    <dxf>
      <numFmt numFmtId="178" formatCode="0_ "/>
    </dxf>
    <dxf>
      <fill>
        <patternFill>
          <bgColor theme="0" tint="-0.499984740745262"/>
        </patternFill>
      </fill>
    </dxf>
    <dxf>
      <fill>
        <patternFill>
          <bgColor theme="0" tint="-0.499984740745262"/>
        </patternFill>
      </fill>
    </dxf>
    <dxf>
      <font>
        <strike val="0"/>
      </font>
      <fill>
        <patternFill>
          <bgColor theme="0" tint="-0.24994659260841701"/>
        </patternFill>
      </fill>
    </dxf>
    <dxf>
      <numFmt numFmtId="178" formatCode="0_ "/>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447115</xdr:colOff>
      <xdr:row>2</xdr:row>
      <xdr:rowOff>265285</xdr:rowOff>
    </xdr:from>
    <xdr:ext cx="2847414" cy="672867"/>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523380" y="657491"/>
          <a:ext cx="2847414" cy="672867"/>
        </a:xfrm>
        <a:prstGeom prst="wedgeRectCallout">
          <a:avLst>
            <a:gd name="adj1" fmla="val -44981"/>
            <a:gd name="adj2" fmla="val 85165"/>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rtl="0" fontAlgn="base"/>
          <a:r>
            <a:rPr lang="ja-JP" altLang="en-US" sz="900" b="0" i="0" baseline="0">
              <a:solidFill>
                <a:srgbClr val="FF0000"/>
              </a:solidFill>
              <a:latin typeface="+mn-lt"/>
              <a:ea typeface="+mn-ea"/>
              <a:cs typeface="+mn-cs"/>
            </a:rPr>
            <a:t>・</a:t>
          </a:r>
          <a:r>
            <a:rPr lang="ja-JP" altLang="ja-JP" sz="900" b="0" i="0" baseline="0">
              <a:solidFill>
                <a:srgbClr val="FF0000"/>
              </a:solidFill>
              <a:latin typeface="+mn-lt"/>
              <a:ea typeface="+mn-ea"/>
              <a:cs typeface="+mn-cs"/>
            </a:rPr>
            <a:t>単なる</a:t>
          </a:r>
          <a:r>
            <a:rPr lang="ja-JP" altLang="en-US" sz="900" b="0" i="0" baseline="0">
              <a:solidFill>
                <a:srgbClr val="FF0000"/>
              </a:solidFill>
              <a:latin typeface="+mn-lt"/>
              <a:ea typeface="+mn-ea"/>
              <a:cs typeface="+mn-cs"/>
            </a:rPr>
            <a:t>「スポーツ団体スポーツ活動助成」</a:t>
          </a:r>
          <a:r>
            <a:rPr lang="ja-JP" altLang="ja-JP" sz="900" b="0" i="0" baseline="0">
              <a:solidFill>
                <a:srgbClr val="FF0000"/>
              </a:solidFill>
              <a:latin typeface="+mn-lt"/>
              <a:ea typeface="+mn-ea"/>
              <a:cs typeface="+mn-cs"/>
            </a:rPr>
            <a:t>「</a:t>
          </a:r>
          <a:r>
            <a:rPr lang="ja-JP" altLang="en-US" sz="900" b="0" i="0" baseline="0">
              <a:solidFill>
                <a:srgbClr val="FF0000"/>
              </a:solidFill>
              <a:latin typeface="+mn-lt"/>
              <a:ea typeface="+mn-ea"/>
              <a:cs typeface="+mn-cs"/>
            </a:rPr>
            <a:t>指導者養成・活用事業」</a:t>
          </a:r>
          <a:r>
            <a:rPr lang="ja-JP" altLang="ja-JP" sz="900" b="0" i="0" baseline="0">
              <a:solidFill>
                <a:srgbClr val="FF0000"/>
              </a:solidFill>
              <a:effectLst/>
              <a:latin typeface="+mn-lt"/>
              <a:ea typeface="+mn-ea"/>
              <a:cs typeface="+mn-cs"/>
            </a:rPr>
            <a:t>のような事業名ではなく、具体的な事業の内容が判断できる事業名を記入すること</a:t>
          </a:r>
          <a:r>
            <a:rPr lang="ja-JP" altLang="en-US" sz="900" b="0" i="0" baseline="0">
              <a:solidFill>
                <a:srgbClr val="FF0000"/>
              </a:solidFill>
              <a:effectLst/>
              <a:latin typeface="+mn-lt"/>
              <a:ea typeface="+mn-ea"/>
              <a:cs typeface="+mn-cs"/>
            </a:rPr>
            <a:t>。</a:t>
          </a:r>
          <a:endParaRPr lang="en-US" altLang="ja-JP" sz="900" b="0" i="0" baseline="0">
            <a:solidFill>
              <a:srgbClr val="FF0000"/>
            </a:solidFill>
            <a:effectLst/>
            <a:latin typeface="+mn-lt"/>
            <a:ea typeface="+mn-ea"/>
            <a:cs typeface="+mn-cs"/>
          </a:endParaRPr>
        </a:p>
        <a:p>
          <a:pPr rtl="0" fontAlgn="base"/>
          <a:r>
            <a:rPr lang="ja-JP" altLang="en-US" sz="900">
              <a:solidFill>
                <a:srgbClr val="FF0000"/>
              </a:solidFill>
              <a:effectLst/>
            </a:rPr>
            <a:t>・収支予算書の「事業名」と同じ事業名を記入すること。</a:t>
          </a:r>
        </a:p>
      </xdr:txBody>
    </xdr:sp>
    <xdr:clientData/>
  </xdr:oneCellAnchor>
  <xdr:oneCellAnchor>
    <xdr:from>
      <xdr:col>1</xdr:col>
      <xdr:colOff>3360</xdr:colOff>
      <xdr:row>12</xdr:row>
      <xdr:rowOff>9525</xdr:rowOff>
    </xdr:from>
    <xdr:ext cx="1249042" cy="819150"/>
    <xdr:sp macro="" textlink="">
      <xdr:nvSpPr>
        <xdr:cNvPr id="39" name="四角形吹き出し 38">
          <a:extLst>
            <a:ext uri="{FF2B5EF4-FFF2-40B4-BE49-F238E27FC236}">
              <a16:creationId xmlns:a16="http://schemas.microsoft.com/office/drawing/2014/main" id="{00000000-0008-0000-0000-000027000000}"/>
            </a:ext>
          </a:extLst>
        </xdr:cNvPr>
        <xdr:cNvSpPr/>
      </xdr:nvSpPr>
      <xdr:spPr>
        <a:xfrm>
          <a:off x="327210" y="3752850"/>
          <a:ext cx="1249042" cy="819150"/>
        </a:xfrm>
        <a:prstGeom prst="wedgeRectCallout">
          <a:avLst>
            <a:gd name="adj1" fmla="val 74091"/>
            <a:gd name="adj2" fmla="val -80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該当項目について「○」を選択して、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twoCellAnchor>
    <xdr:from>
      <xdr:col>4</xdr:col>
      <xdr:colOff>11205</xdr:colOff>
      <xdr:row>26</xdr:row>
      <xdr:rowOff>9525</xdr:rowOff>
    </xdr:from>
    <xdr:to>
      <xdr:col>5</xdr:col>
      <xdr:colOff>457200</xdr:colOff>
      <xdr:row>29</xdr:row>
      <xdr:rowOff>373200</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3906930" y="8391525"/>
          <a:ext cx="931770" cy="1440000"/>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7</xdr:col>
      <xdr:colOff>409575</xdr:colOff>
      <xdr:row>20</xdr:row>
      <xdr:rowOff>266700</xdr:rowOff>
    </xdr:from>
    <xdr:ext cx="1924051" cy="372785"/>
    <xdr:sp macro="" textlink="">
      <xdr:nvSpPr>
        <xdr:cNvPr id="36" name="四角形吹き出し 35">
          <a:extLst>
            <a:ext uri="{FF2B5EF4-FFF2-40B4-BE49-F238E27FC236}">
              <a16:creationId xmlns:a16="http://schemas.microsoft.com/office/drawing/2014/main" id="{00000000-0008-0000-0000-000024000000}"/>
            </a:ext>
          </a:extLst>
        </xdr:cNvPr>
        <xdr:cNvSpPr/>
      </xdr:nvSpPr>
      <xdr:spPr>
        <a:xfrm>
          <a:off x="5667375" y="6419850"/>
          <a:ext cx="1924051" cy="372785"/>
        </a:xfrm>
        <a:prstGeom prst="wedgeRectCallout">
          <a:avLst>
            <a:gd name="adj1" fmla="val -45036"/>
            <a:gd name="adj2" fmla="val 95138"/>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指導者の養成又は派遣をプルダウンメニューから選択する。</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11205</xdr:colOff>
      <xdr:row>26</xdr:row>
      <xdr:rowOff>9525</xdr:rowOff>
    </xdr:from>
    <xdr:to>
      <xdr:col>5</xdr:col>
      <xdr:colOff>457200</xdr:colOff>
      <xdr:row>29</xdr:row>
      <xdr:rowOff>373200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135530" y="8734425"/>
          <a:ext cx="931770" cy="1440000"/>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202"/>
  <sheetViews>
    <sheetView showGridLines="0" tabSelected="1" view="pageBreakPreview" zoomScaleNormal="100" zoomScaleSheetLayoutView="100" workbookViewId="0">
      <selection activeCell="A3" sqref="A3:L3"/>
    </sheetView>
  </sheetViews>
  <sheetFormatPr defaultColWidth="9" defaultRowHeight="11.25" x14ac:dyDescent="0.15"/>
  <cols>
    <col min="1" max="1" width="6.625" style="8" customWidth="1"/>
    <col min="2" max="2" width="17.625" style="8" customWidth="1"/>
    <col min="3" max="3" width="14.375" style="8" customWidth="1"/>
    <col min="4" max="4" width="15.5" style="8" customWidth="1"/>
    <col min="5" max="5" width="6.375" style="8" customWidth="1"/>
    <col min="6" max="6" width="6.125" style="8" customWidth="1"/>
    <col min="7" max="7" width="5.75" style="8" customWidth="1"/>
    <col min="8" max="8" width="10.625" style="8" customWidth="1"/>
    <col min="9" max="9" width="9.75" style="8" customWidth="1"/>
    <col min="10" max="10" width="4.5" style="8" customWidth="1"/>
    <col min="11" max="11" width="7.25" style="8" customWidth="1"/>
    <col min="12" max="12" width="18.25" style="8" customWidth="1"/>
    <col min="13" max="13" width="2" style="8" customWidth="1"/>
    <col min="14" max="24" width="5.375" style="8" customWidth="1"/>
    <col min="25" max="16384" width="9" style="8"/>
  </cols>
  <sheetData>
    <row r="1" spans="1:26" ht="13.5" customHeight="1" x14ac:dyDescent="0.15">
      <c r="A1" s="7"/>
      <c r="Y1" s="42" t="s">
        <v>139</v>
      </c>
      <c r="Z1" s="28"/>
    </row>
    <row r="2" spans="1:26" ht="17.25" customHeight="1" x14ac:dyDescent="0.15">
      <c r="A2" s="146" t="s">
        <v>144</v>
      </c>
      <c r="B2" s="146"/>
      <c r="C2" s="146"/>
      <c r="D2" s="146"/>
      <c r="E2" s="146"/>
      <c r="F2" s="146"/>
      <c r="G2" s="146"/>
      <c r="H2" s="146"/>
      <c r="I2" s="146"/>
      <c r="J2" s="146"/>
      <c r="K2" s="146"/>
      <c r="L2" s="146"/>
    </row>
    <row r="3" spans="1:26" ht="24" customHeight="1" thickBot="1" x14ac:dyDescent="0.2">
      <c r="A3" s="147" t="s">
        <v>48</v>
      </c>
      <c r="B3" s="147"/>
      <c r="C3" s="147"/>
      <c r="D3" s="147"/>
      <c r="E3" s="147"/>
      <c r="F3" s="147"/>
      <c r="G3" s="147"/>
      <c r="H3" s="147"/>
      <c r="I3" s="147"/>
      <c r="J3" s="147"/>
      <c r="K3" s="147"/>
      <c r="L3" s="147"/>
    </row>
    <row r="4" spans="1:26" ht="30" customHeight="1" thickBot="1" x14ac:dyDescent="0.2">
      <c r="A4" s="51" t="s">
        <v>53</v>
      </c>
      <c r="B4" s="52"/>
      <c r="C4" s="148" t="s">
        <v>57</v>
      </c>
      <c r="D4" s="149"/>
      <c r="E4" s="149"/>
      <c r="F4" s="149"/>
      <c r="G4" s="149"/>
      <c r="H4" s="149"/>
      <c r="I4" s="149"/>
      <c r="J4" s="149"/>
      <c r="K4" s="149"/>
      <c r="L4" s="150"/>
    </row>
    <row r="5" spans="1:26" ht="30" customHeight="1" thickBot="1" x14ac:dyDescent="0.2">
      <c r="A5" s="151" t="s">
        <v>44</v>
      </c>
      <c r="B5" s="152"/>
      <c r="C5" s="153" t="s">
        <v>66</v>
      </c>
      <c r="D5" s="154"/>
      <c r="E5" s="154"/>
      <c r="F5" s="154"/>
      <c r="G5" s="154"/>
      <c r="H5" s="154"/>
      <c r="I5" s="154"/>
      <c r="J5" s="154"/>
      <c r="K5" s="154"/>
      <c r="L5" s="155"/>
    </row>
    <row r="6" spans="1:26" ht="30" customHeight="1" thickBot="1" x14ac:dyDescent="0.2">
      <c r="A6" s="151" t="s">
        <v>0</v>
      </c>
      <c r="B6" s="152"/>
      <c r="C6" s="153" t="s">
        <v>58</v>
      </c>
      <c r="D6" s="154"/>
      <c r="E6" s="154"/>
      <c r="F6" s="154"/>
      <c r="G6" s="154"/>
      <c r="H6" s="154"/>
      <c r="I6" s="154"/>
      <c r="J6" s="154"/>
      <c r="K6" s="154"/>
      <c r="L6" s="155"/>
    </row>
    <row r="7" spans="1:26" ht="23.1" customHeight="1" thickBot="1" x14ac:dyDescent="0.2">
      <c r="A7" s="151" t="s">
        <v>1</v>
      </c>
      <c r="B7" s="152"/>
      <c r="C7" s="36">
        <v>1</v>
      </c>
      <c r="D7" s="24" t="s">
        <v>2</v>
      </c>
      <c r="E7" s="37">
        <v>2</v>
      </c>
      <c r="F7" s="140" t="s">
        <v>51</v>
      </c>
      <c r="G7" s="140"/>
      <c r="H7" s="140"/>
      <c r="I7" s="140"/>
      <c r="J7" s="140"/>
      <c r="K7" s="140"/>
      <c r="L7" s="141"/>
      <c r="M7" s="9"/>
      <c r="N7" s="9"/>
      <c r="O7" s="9"/>
      <c r="P7" s="9"/>
      <c r="Q7" s="9"/>
      <c r="R7" s="9"/>
      <c r="S7" s="9"/>
    </row>
    <row r="8" spans="1:26" ht="20.100000000000001" customHeight="1" x14ac:dyDescent="0.15">
      <c r="A8" s="134" t="s">
        <v>15</v>
      </c>
      <c r="B8" s="67"/>
      <c r="C8" s="104" t="s">
        <v>54</v>
      </c>
      <c r="D8" s="110"/>
      <c r="E8" s="110"/>
      <c r="F8" s="105"/>
      <c r="G8" s="144" t="s">
        <v>16</v>
      </c>
      <c r="H8" s="110"/>
      <c r="I8" s="110"/>
      <c r="J8" s="110"/>
      <c r="K8" s="110"/>
      <c r="L8" s="111"/>
    </row>
    <row r="9" spans="1:26" ht="27" customHeight="1" x14ac:dyDescent="0.15">
      <c r="A9" s="135"/>
      <c r="B9" s="68"/>
      <c r="C9" s="38" t="s">
        <v>81</v>
      </c>
      <c r="D9" s="77" t="s">
        <v>73</v>
      </c>
      <c r="E9" s="77"/>
      <c r="F9" s="136"/>
      <c r="G9" s="137" t="s">
        <v>80</v>
      </c>
      <c r="H9" s="138"/>
      <c r="I9" s="138"/>
      <c r="J9" s="138"/>
      <c r="K9" s="138"/>
      <c r="L9" s="139"/>
    </row>
    <row r="10" spans="1:26" ht="27" customHeight="1" x14ac:dyDescent="0.15">
      <c r="A10" s="135"/>
      <c r="B10" s="68"/>
      <c r="C10" s="38" t="s">
        <v>81</v>
      </c>
      <c r="D10" s="77" t="s">
        <v>74</v>
      </c>
      <c r="E10" s="77"/>
      <c r="F10" s="136"/>
      <c r="G10" s="137" t="s">
        <v>80</v>
      </c>
      <c r="H10" s="138"/>
      <c r="I10" s="138"/>
      <c r="J10" s="138"/>
      <c r="K10" s="138"/>
      <c r="L10" s="139"/>
    </row>
    <row r="11" spans="1:26" ht="27" customHeight="1" x14ac:dyDescent="0.15">
      <c r="A11" s="135"/>
      <c r="B11" s="68"/>
      <c r="C11" s="38" t="s">
        <v>81</v>
      </c>
      <c r="D11" s="77" t="s">
        <v>75</v>
      </c>
      <c r="E11" s="77"/>
      <c r="F11" s="136"/>
      <c r="G11" s="137" t="s">
        <v>80</v>
      </c>
      <c r="H11" s="138"/>
      <c r="I11" s="138"/>
      <c r="J11" s="138"/>
      <c r="K11" s="138"/>
      <c r="L11" s="139"/>
    </row>
    <row r="12" spans="1:26" ht="27" customHeight="1" x14ac:dyDescent="0.15">
      <c r="A12" s="135"/>
      <c r="B12" s="68"/>
      <c r="C12" s="38" t="s">
        <v>81</v>
      </c>
      <c r="D12" s="77" t="s">
        <v>76</v>
      </c>
      <c r="E12" s="77"/>
      <c r="F12" s="136"/>
      <c r="G12" s="137" t="s">
        <v>80</v>
      </c>
      <c r="H12" s="138"/>
      <c r="I12" s="138"/>
      <c r="J12" s="138"/>
      <c r="K12" s="138"/>
      <c r="L12" s="139"/>
    </row>
    <row r="13" spans="1:26" ht="27" customHeight="1" x14ac:dyDescent="0.15">
      <c r="A13" s="135"/>
      <c r="B13" s="68"/>
      <c r="C13" s="38" t="s">
        <v>81</v>
      </c>
      <c r="D13" s="77" t="s">
        <v>77</v>
      </c>
      <c r="E13" s="77"/>
      <c r="F13" s="136"/>
      <c r="G13" s="137" t="s">
        <v>80</v>
      </c>
      <c r="H13" s="138"/>
      <c r="I13" s="138"/>
      <c r="J13" s="138"/>
      <c r="K13" s="138"/>
      <c r="L13" s="139"/>
    </row>
    <row r="14" spans="1:26" ht="27" customHeight="1" x14ac:dyDescent="0.15">
      <c r="A14" s="135"/>
      <c r="B14" s="68"/>
      <c r="C14" s="38" t="s">
        <v>81</v>
      </c>
      <c r="D14" s="77" t="s">
        <v>78</v>
      </c>
      <c r="E14" s="77"/>
      <c r="F14" s="136"/>
      <c r="G14" s="137" t="s">
        <v>80</v>
      </c>
      <c r="H14" s="138"/>
      <c r="I14" s="138"/>
      <c r="J14" s="138"/>
      <c r="K14" s="138"/>
      <c r="L14" s="139"/>
    </row>
    <row r="15" spans="1:26" ht="27" customHeight="1" thickBot="1" x14ac:dyDescent="0.2">
      <c r="A15" s="135"/>
      <c r="B15" s="68"/>
      <c r="C15" s="38" t="s">
        <v>81</v>
      </c>
      <c r="D15" s="77" t="s">
        <v>79</v>
      </c>
      <c r="E15" s="77"/>
      <c r="F15" s="136"/>
      <c r="G15" s="137" t="s">
        <v>80</v>
      </c>
      <c r="H15" s="138"/>
      <c r="I15" s="138"/>
      <c r="J15" s="138"/>
      <c r="K15" s="138"/>
      <c r="L15" s="139"/>
    </row>
    <row r="16" spans="1:26" ht="24.75" customHeight="1" thickBot="1" x14ac:dyDescent="0.2">
      <c r="A16" s="44" t="s">
        <v>45</v>
      </c>
      <c r="B16" s="45"/>
      <c r="C16" s="69" t="s">
        <v>83</v>
      </c>
      <c r="D16" s="70"/>
      <c r="E16" s="70"/>
      <c r="F16" s="70"/>
      <c r="G16" s="70"/>
      <c r="H16" s="145"/>
      <c r="I16" s="10"/>
      <c r="J16" s="11"/>
      <c r="K16" s="142"/>
      <c r="L16" s="143"/>
      <c r="M16" s="12"/>
      <c r="N16" s="9"/>
    </row>
    <row r="17" spans="1:14" ht="23.25" customHeight="1" x14ac:dyDescent="0.15">
      <c r="A17" s="51" t="s">
        <v>55</v>
      </c>
      <c r="B17" s="52"/>
      <c r="C17" s="104" t="s">
        <v>3</v>
      </c>
      <c r="D17" s="110"/>
      <c r="E17" s="110"/>
      <c r="F17" s="110"/>
      <c r="G17" s="110"/>
      <c r="H17" s="110"/>
      <c r="I17" s="110"/>
      <c r="J17" s="110"/>
      <c r="K17" s="110"/>
      <c r="L17" s="111"/>
      <c r="M17" s="12"/>
      <c r="N17" s="9"/>
    </row>
    <row r="18" spans="1:14" ht="24.75" customHeight="1" x14ac:dyDescent="0.15">
      <c r="A18" s="53"/>
      <c r="B18" s="54"/>
      <c r="C18" s="121" t="s">
        <v>4</v>
      </c>
      <c r="D18" s="122"/>
      <c r="E18" s="123" t="s">
        <v>68</v>
      </c>
      <c r="F18" s="123"/>
      <c r="G18" s="123"/>
      <c r="H18" s="123"/>
      <c r="I18" s="123"/>
      <c r="J18" s="123"/>
      <c r="K18" s="123"/>
      <c r="L18" s="124"/>
      <c r="M18" s="12"/>
      <c r="N18" s="9"/>
    </row>
    <row r="19" spans="1:14" ht="31.5" customHeight="1" x14ac:dyDescent="0.15">
      <c r="A19" s="53"/>
      <c r="B19" s="54"/>
      <c r="C19" s="121" t="s">
        <v>5</v>
      </c>
      <c r="D19" s="122"/>
      <c r="E19" s="132" t="s">
        <v>69</v>
      </c>
      <c r="F19" s="132"/>
      <c r="G19" s="132"/>
      <c r="H19" s="132"/>
      <c r="I19" s="132"/>
      <c r="J19" s="132"/>
      <c r="K19" s="132"/>
      <c r="L19" s="133"/>
      <c r="M19" s="12"/>
      <c r="N19" s="9"/>
    </row>
    <row r="20" spans="1:14" ht="31.5" customHeight="1" x14ac:dyDescent="0.15">
      <c r="A20" s="53"/>
      <c r="B20" s="54"/>
      <c r="C20" s="121" t="s">
        <v>43</v>
      </c>
      <c r="D20" s="122"/>
      <c r="E20" s="132" t="s">
        <v>70</v>
      </c>
      <c r="F20" s="132"/>
      <c r="G20" s="132"/>
      <c r="H20" s="132"/>
      <c r="I20" s="132"/>
      <c r="J20" s="132"/>
      <c r="K20" s="132"/>
      <c r="L20" s="133"/>
      <c r="M20" s="12"/>
      <c r="N20" s="9"/>
    </row>
    <row r="21" spans="1:14" ht="31.5" customHeight="1" x14ac:dyDescent="0.15">
      <c r="A21" s="53"/>
      <c r="B21" s="54"/>
      <c r="C21" s="121" t="s">
        <v>59</v>
      </c>
      <c r="D21" s="122"/>
      <c r="E21" s="123" t="s">
        <v>52</v>
      </c>
      <c r="F21" s="123"/>
      <c r="G21" s="123"/>
      <c r="H21" s="123"/>
      <c r="I21" s="123"/>
      <c r="J21" s="123"/>
      <c r="K21" s="123"/>
      <c r="L21" s="124"/>
      <c r="M21" s="12"/>
      <c r="N21" s="9"/>
    </row>
    <row r="22" spans="1:14" ht="24.75" customHeight="1" x14ac:dyDescent="0.15">
      <c r="A22" s="53"/>
      <c r="B22" s="54"/>
      <c r="C22" s="121" t="s">
        <v>6</v>
      </c>
      <c r="D22" s="122"/>
      <c r="E22" s="160" t="s">
        <v>12</v>
      </c>
      <c r="F22" s="160"/>
      <c r="G22" s="160"/>
      <c r="H22" s="160"/>
      <c r="I22" s="160"/>
      <c r="J22" s="160"/>
      <c r="K22" s="160"/>
      <c r="L22" s="161"/>
      <c r="M22" s="12"/>
      <c r="N22" s="9"/>
    </row>
    <row r="23" spans="1:14" ht="24.95" customHeight="1" x14ac:dyDescent="0.15">
      <c r="A23" s="53"/>
      <c r="B23" s="54"/>
      <c r="C23" s="156" t="s">
        <v>10</v>
      </c>
      <c r="D23" s="157"/>
      <c r="E23" s="129" t="s">
        <v>18</v>
      </c>
      <c r="F23" s="130"/>
      <c r="G23" s="130"/>
      <c r="H23" s="131"/>
      <c r="I23" s="127" t="str">
        <f>VLOOKUP($E$23,$A$200:$O$202,2,FALSE)</f>
        <v>左の欄の「指導者を養成する事業」・「指導者を派遣する事業」のいずれかを選択してください。</v>
      </c>
      <c r="J23" s="127"/>
      <c r="K23" s="127"/>
      <c r="L23" s="128"/>
      <c r="M23" s="12"/>
      <c r="N23" s="9"/>
    </row>
    <row r="24" spans="1:14" ht="39.950000000000003" customHeight="1" x14ac:dyDescent="0.15">
      <c r="A24" s="53"/>
      <c r="B24" s="54"/>
      <c r="C24" s="158"/>
      <c r="D24" s="159"/>
      <c r="E24" s="162" t="s">
        <v>60</v>
      </c>
      <c r="F24" s="163"/>
      <c r="G24" s="163"/>
      <c r="H24" s="163"/>
      <c r="I24" s="163"/>
      <c r="J24" s="163"/>
      <c r="K24" s="163"/>
      <c r="L24" s="164"/>
      <c r="M24" s="12"/>
      <c r="N24" s="9"/>
    </row>
    <row r="25" spans="1:14" ht="24.75" customHeight="1" x14ac:dyDescent="0.15">
      <c r="A25" s="53"/>
      <c r="B25" s="54"/>
      <c r="C25" s="156" t="s">
        <v>61</v>
      </c>
      <c r="D25" s="157"/>
      <c r="E25" s="175" t="s">
        <v>87</v>
      </c>
      <c r="F25" s="176"/>
      <c r="G25" s="176"/>
      <c r="H25" s="176"/>
      <c r="I25" s="167"/>
      <c r="J25" s="167"/>
      <c r="K25" s="167"/>
      <c r="L25" s="168"/>
      <c r="M25" s="12"/>
      <c r="N25" s="9"/>
    </row>
    <row r="26" spans="1:14" s="13" customFormat="1" ht="30" customHeight="1" x14ac:dyDescent="0.15">
      <c r="A26" s="53"/>
      <c r="B26" s="54"/>
      <c r="C26" s="158"/>
      <c r="D26" s="159"/>
      <c r="E26" s="165" t="s">
        <v>65</v>
      </c>
      <c r="F26" s="165"/>
      <c r="G26" s="165"/>
      <c r="H26" s="165"/>
      <c r="I26" s="165"/>
      <c r="J26" s="165"/>
      <c r="K26" s="165"/>
      <c r="L26" s="166"/>
    </row>
    <row r="27" spans="1:14" ht="24.75" customHeight="1" x14ac:dyDescent="0.15">
      <c r="A27" s="53"/>
      <c r="B27" s="54"/>
      <c r="C27" s="106" t="str">
        <f>VLOOKUP($E$23,$A$200:$N$202,14,FALSE)</f>
        <v>養成講習会の予定実施回数</v>
      </c>
      <c r="D27" s="117"/>
      <c r="E27" s="115">
        <v>2</v>
      </c>
      <c r="F27" s="116"/>
      <c r="G27" s="14" t="s">
        <v>7</v>
      </c>
      <c r="H27" s="112" t="s">
        <v>50</v>
      </c>
      <c r="I27" s="85"/>
      <c r="J27" s="85"/>
      <c r="K27" s="85"/>
      <c r="L27" s="86"/>
      <c r="M27" s="12"/>
      <c r="N27" s="9"/>
    </row>
    <row r="28" spans="1:14" ht="30" customHeight="1" x14ac:dyDescent="0.15">
      <c r="A28" s="53"/>
      <c r="B28" s="54"/>
      <c r="C28" s="106" t="str">
        <f>VLOOKUP($E$23,$A$200:$M$202,3,FALSE)</f>
        <v xml:space="preserve">スポーツ指導者等の養成講習会の平均参加人数 </v>
      </c>
      <c r="D28" s="117"/>
      <c r="E28" s="115">
        <v>100</v>
      </c>
      <c r="F28" s="116"/>
      <c r="G28" s="14" t="s">
        <v>8</v>
      </c>
      <c r="H28" s="120" t="str">
        <f>VLOOKUP($E$23,$A$200:$M$202,8,FALSE)</f>
        <v>スポーツ指導者等の養成講習会の総参加人数</v>
      </c>
      <c r="I28" s="107"/>
      <c r="J28" s="125">
        <f>E27*E28</f>
        <v>200</v>
      </c>
      <c r="K28" s="126"/>
      <c r="L28" s="15" t="s">
        <v>8</v>
      </c>
      <c r="M28" s="12"/>
      <c r="N28" s="9"/>
    </row>
    <row r="29" spans="1:14" ht="30" customHeight="1" x14ac:dyDescent="0.15">
      <c r="A29" s="53"/>
      <c r="B29" s="54"/>
      <c r="C29" s="106" t="str">
        <f>VLOOKUP($E$23,$A$200:$M$202,4,FALSE)</f>
        <v>（うち、女性の平均参加人数）</v>
      </c>
      <c r="D29" s="117"/>
      <c r="E29" s="115">
        <v>10</v>
      </c>
      <c r="F29" s="116"/>
      <c r="G29" s="16" t="s">
        <v>8</v>
      </c>
      <c r="H29" s="120" t="str">
        <f>VLOOKUP($E$23,$A$200:$M$202,9,FALSE)</f>
        <v>女性参加割合</v>
      </c>
      <c r="I29" s="107"/>
      <c r="J29" s="113">
        <f>IF(ISERROR(ROUNDDOWN(E29/$E$28*100,4)),0,ROUNDDOWN(E29/$E$28*100,4))</f>
        <v>10</v>
      </c>
      <c r="K29" s="114"/>
      <c r="L29" s="15" t="s">
        <v>9</v>
      </c>
      <c r="M29" s="12"/>
      <c r="N29" s="9"/>
    </row>
    <row r="30" spans="1:14" ht="30" customHeight="1" x14ac:dyDescent="0.15">
      <c r="A30" s="53"/>
      <c r="B30" s="54"/>
      <c r="C30" s="106" t="str">
        <f>VLOOKUP($E$23,$A$200:$M$202,5,FALSE)</f>
        <v>(うち地域住民（貴団体の所在する都道府県内に住む方）の参加予定人数)</v>
      </c>
      <c r="D30" s="117"/>
      <c r="E30" s="115">
        <v>11</v>
      </c>
      <c r="F30" s="116"/>
      <c r="G30" s="16" t="str">
        <f>IF($C$30=$E$200,"人","団体")</f>
        <v>人</v>
      </c>
      <c r="H30" s="118" t="str">
        <f>VLOOKUP($E$23,$A$200:$M$203,10,FALSE)</f>
        <v>地域住民参加割合</v>
      </c>
      <c r="I30" s="119"/>
      <c r="J30" s="113">
        <f>IF($E$23=$A$202,"",IF(ISERROR(ROUNDDOWN(E30/$E$28*100,4)),0,ROUNDDOWN(E30/$E$28*100,4)))</f>
        <v>11</v>
      </c>
      <c r="K30" s="114"/>
      <c r="L30" s="15" t="str">
        <f>IF($C$30=$E$200,"％","")</f>
        <v>％</v>
      </c>
      <c r="M30" s="12"/>
      <c r="N30" s="9"/>
    </row>
    <row r="31" spans="1:14" ht="30" customHeight="1" x14ac:dyDescent="0.15">
      <c r="A31" s="53"/>
      <c r="B31" s="54"/>
      <c r="C31" s="106" t="str">
        <f>VLOOKUP($E$23,$A$200:$M$202,6,FALSE)</f>
        <v xml:space="preserve">養成講習会に参加することで取得できる資格はあるか </v>
      </c>
      <c r="D31" s="117"/>
      <c r="E31" s="175" t="s">
        <v>89</v>
      </c>
      <c r="F31" s="176"/>
      <c r="G31" s="177"/>
      <c r="H31" s="120" t="str">
        <f>VLOOKUP($E$23,$A$200:$N$202,11,FALSE)</f>
        <v>養成講習会に参加することで取得できる資格</v>
      </c>
      <c r="I31" s="107"/>
      <c r="J31" s="162" t="s">
        <v>13</v>
      </c>
      <c r="K31" s="163"/>
      <c r="L31" s="164"/>
      <c r="M31" s="12"/>
      <c r="N31" s="9"/>
    </row>
    <row r="32" spans="1:14" ht="66" customHeight="1" thickBot="1" x14ac:dyDescent="0.2">
      <c r="A32" s="55"/>
      <c r="B32" s="56"/>
      <c r="C32" s="108" t="str">
        <f>VLOOKUP($E$23,$A$200:$M$202,7,FALSE)</f>
        <v xml:space="preserve">系統的な指導者養成システムが構築されているか </v>
      </c>
      <c r="D32" s="184"/>
      <c r="E32" s="178" t="s">
        <v>94</v>
      </c>
      <c r="F32" s="179"/>
      <c r="G32" s="179"/>
      <c r="H32" s="180"/>
      <c r="I32" s="29" t="str">
        <f>VLOOKUP($E$23,$A$200:$M$202,12,FALSE)</f>
        <v>指導者養成システムの概要</v>
      </c>
      <c r="J32" s="181" t="str">
        <f>VLOOKUP($E$23,$A$200:$M$202,13,FALSE)</f>
        <v>具体的に記入すること。</v>
      </c>
      <c r="K32" s="182"/>
      <c r="L32" s="183"/>
    </row>
    <row r="33" spans="1:19" s="17" customFormat="1" ht="33" customHeight="1" thickBot="1" x14ac:dyDescent="0.2">
      <c r="A33" s="51" t="s">
        <v>114</v>
      </c>
      <c r="B33" s="52"/>
      <c r="C33" s="100" t="s">
        <v>128</v>
      </c>
      <c r="D33" s="100"/>
      <c r="E33" s="100"/>
      <c r="F33" s="100"/>
      <c r="G33" s="100"/>
      <c r="H33" s="100"/>
      <c r="I33" s="100"/>
      <c r="J33" s="69" t="s">
        <v>89</v>
      </c>
      <c r="K33" s="70"/>
      <c r="L33" s="71"/>
    </row>
    <row r="34" spans="1:19" s="17" customFormat="1" ht="22.5" customHeight="1" x14ac:dyDescent="0.15">
      <c r="A34" s="53"/>
      <c r="B34" s="54"/>
      <c r="C34" s="60" t="s">
        <v>115</v>
      </c>
      <c r="D34" s="95"/>
      <c r="E34" s="95"/>
      <c r="F34" s="95"/>
      <c r="G34" s="95"/>
      <c r="H34" s="95"/>
      <c r="I34" s="95"/>
      <c r="J34" s="95"/>
      <c r="K34" s="95"/>
      <c r="L34" s="96"/>
    </row>
    <row r="35" spans="1:19" s="17" customFormat="1" ht="22.5" customHeight="1" x14ac:dyDescent="0.15">
      <c r="A35" s="53"/>
      <c r="B35" s="54"/>
      <c r="C35" s="62" t="s">
        <v>116</v>
      </c>
      <c r="D35" s="63"/>
      <c r="E35" s="137" t="s">
        <v>117</v>
      </c>
      <c r="F35" s="138"/>
      <c r="G35" s="138"/>
      <c r="H35" s="138"/>
      <c r="I35" s="138"/>
      <c r="J35" s="138"/>
      <c r="K35" s="138"/>
      <c r="L35" s="139"/>
    </row>
    <row r="36" spans="1:19" s="17" customFormat="1" ht="22.5" customHeight="1" x14ac:dyDescent="0.15">
      <c r="A36" s="53"/>
      <c r="B36" s="54"/>
      <c r="C36" s="62" t="s">
        <v>118</v>
      </c>
      <c r="D36" s="63"/>
      <c r="E36" s="101" t="s">
        <v>138</v>
      </c>
      <c r="F36" s="102"/>
      <c r="G36" s="102"/>
      <c r="H36" s="103"/>
      <c r="I36" s="189" t="s">
        <v>141</v>
      </c>
      <c r="J36" s="189"/>
      <c r="K36" s="187" t="s">
        <v>135</v>
      </c>
      <c r="L36" s="188"/>
    </row>
    <row r="37" spans="1:19" s="17" customFormat="1" ht="54.75" customHeight="1" thickBot="1" x14ac:dyDescent="0.2">
      <c r="A37" s="53"/>
      <c r="B37" s="54"/>
      <c r="C37" s="97" t="s">
        <v>143</v>
      </c>
      <c r="D37" s="98"/>
      <c r="E37" s="98"/>
      <c r="F37" s="98"/>
      <c r="G37" s="98"/>
      <c r="H37" s="98"/>
      <c r="I37" s="98"/>
      <c r="J37" s="98"/>
      <c r="K37" s="98"/>
      <c r="L37" s="99"/>
      <c r="M37" s="25"/>
    </row>
    <row r="38" spans="1:19" s="17" customFormat="1" ht="27.75" customHeight="1" thickBot="1" x14ac:dyDescent="0.2">
      <c r="A38" s="51" t="s">
        <v>119</v>
      </c>
      <c r="B38" s="52"/>
      <c r="C38" s="57" t="s">
        <v>129</v>
      </c>
      <c r="D38" s="58"/>
      <c r="E38" s="58"/>
      <c r="F38" s="58"/>
      <c r="G38" s="58"/>
      <c r="H38" s="58"/>
      <c r="I38" s="59"/>
      <c r="J38" s="69" t="s">
        <v>89</v>
      </c>
      <c r="K38" s="185"/>
      <c r="L38" s="186"/>
    </row>
    <row r="39" spans="1:19" s="17" customFormat="1" ht="21.75" customHeight="1" x14ac:dyDescent="0.15">
      <c r="A39" s="53"/>
      <c r="B39" s="54"/>
      <c r="C39" s="60" t="s">
        <v>120</v>
      </c>
      <c r="D39" s="61"/>
      <c r="E39" s="169" t="s">
        <v>121</v>
      </c>
      <c r="F39" s="169"/>
      <c r="G39" s="169"/>
      <c r="H39" s="169"/>
      <c r="I39" s="169"/>
      <c r="J39" s="169"/>
      <c r="K39" s="170"/>
      <c r="L39" s="171"/>
    </row>
    <row r="40" spans="1:19" s="17" customFormat="1" ht="21.75" customHeight="1" x14ac:dyDescent="0.15">
      <c r="A40" s="53"/>
      <c r="B40" s="54"/>
      <c r="C40" s="62" t="s">
        <v>122</v>
      </c>
      <c r="D40" s="63"/>
      <c r="E40" s="172" t="s">
        <v>123</v>
      </c>
      <c r="F40" s="172"/>
      <c r="G40" s="172"/>
      <c r="H40" s="172"/>
      <c r="I40" s="172"/>
      <c r="J40" s="172"/>
      <c r="K40" s="173"/>
      <c r="L40" s="174"/>
    </row>
    <row r="41" spans="1:19" s="17" customFormat="1" ht="21.75" customHeight="1" x14ac:dyDescent="0.15">
      <c r="A41" s="53"/>
      <c r="B41" s="54"/>
      <c r="C41" s="62" t="s">
        <v>124</v>
      </c>
      <c r="D41" s="63"/>
      <c r="E41" s="172" t="s">
        <v>125</v>
      </c>
      <c r="F41" s="172"/>
      <c r="G41" s="172"/>
      <c r="H41" s="172"/>
      <c r="I41" s="172"/>
      <c r="J41" s="172"/>
      <c r="K41" s="173"/>
      <c r="L41" s="174"/>
    </row>
    <row r="42" spans="1:19" s="17" customFormat="1" ht="32.25" customHeight="1" thickBot="1" x14ac:dyDescent="0.2">
      <c r="A42" s="55"/>
      <c r="B42" s="56"/>
      <c r="C42" s="64" t="s">
        <v>126</v>
      </c>
      <c r="D42" s="65"/>
      <c r="E42" s="65"/>
      <c r="F42" s="65"/>
      <c r="G42" s="65"/>
      <c r="H42" s="65"/>
      <c r="I42" s="65"/>
      <c r="J42" s="65"/>
      <c r="K42" s="65"/>
      <c r="L42" s="66"/>
    </row>
    <row r="43" spans="1:19" ht="24.95" customHeight="1" x14ac:dyDescent="0.15">
      <c r="A43" s="49" t="s">
        <v>36</v>
      </c>
      <c r="B43" s="67" t="s">
        <v>67</v>
      </c>
      <c r="C43" s="51" t="s">
        <v>49</v>
      </c>
      <c r="D43" s="80"/>
      <c r="E43" s="39" t="s">
        <v>81</v>
      </c>
      <c r="F43" s="83" t="s">
        <v>95</v>
      </c>
      <c r="G43" s="83"/>
      <c r="H43" s="83"/>
      <c r="I43" s="83"/>
      <c r="J43" s="83"/>
      <c r="K43" s="83"/>
      <c r="L43" s="84"/>
    </row>
    <row r="44" spans="1:19" ht="24.95" customHeight="1" x14ac:dyDescent="0.15">
      <c r="A44" s="50"/>
      <c r="B44" s="68"/>
      <c r="C44" s="53"/>
      <c r="D44" s="81"/>
      <c r="E44" s="40" t="s">
        <v>81</v>
      </c>
      <c r="F44" s="85" t="s">
        <v>96</v>
      </c>
      <c r="G44" s="85"/>
      <c r="H44" s="85"/>
      <c r="I44" s="85"/>
      <c r="J44" s="85"/>
      <c r="K44" s="85"/>
      <c r="L44" s="86"/>
      <c r="N44" s="18"/>
    </row>
    <row r="45" spans="1:19" ht="24.95" customHeight="1" x14ac:dyDescent="0.15">
      <c r="A45" s="50"/>
      <c r="B45" s="68"/>
      <c r="C45" s="53"/>
      <c r="D45" s="81"/>
      <c r="E45" s="40" t="s">
        <v>81</v>
      </c>
      <c r="F45" s="85" t="s">
        <v>97</v>
      </c>
      <c r="G45" s="85"/>
      <c r="H45" s="85"/>
      <c r="I45" s="85"/>
      <c r="J45" s="85"/>
      <c r="K45" s="85"/>
      <c r="L45" s="86"/>
      <c r="N45" s="18"/>
    </row>
    <row r="46" spans="1:19" ht="24.95" customHeight="1" thickBot="1" x14ac:dyDescent="0.2">
      <c r="A46" s="50"/>
      <c r="B46" s="79"/>
      <c r="C46" s="55"/>
      <c r="D46" s="82"/>
      <c r="E46" s="41" t="s">
        <v>81</v>
      </c>
      <c r="F46" s="87" t="s">
        <v>98</v>
      </c>
      <c r="G46" s="87"/>
      <c r="H46" s="87"/>
      <c r="I46" s="87"/>
      <c r="J46" s="87"/>
      <c r="K46" s="87"/>
      <c r="L46" s="88"/>
      <c r="N46" s="18"/>
    </row>
    <row r="47" spans="1:19" ht="24.95" customHeight="1" x14ac:dyDescent="0.15">
      <c r="A47" s="50"/>
      <c r="B47" s="67" t="s">
        <v>140</v>
      </c>
      <c r="C47" s="104" t="s">
        <v>37</v>
      </c>
      <c r="D47" s="105"/>
      <c r="E47" s="39" t="s">
        <v>81</v>
      </c>
      <c r="F47" s="72" t="s">
        <v>101</v>
      </c>
      <c r="G47" s="72"/>
      <c r="H47" s="72"/>
      <c r="I47" s="72"/>
      <c r="J47" s="72"/>
      <c r="K47" s="72"/>
      <c r="L47" s="73"/>
      <c r="N47" s="18"/>
    </row>
    <row r="48" spans="1:19" ht="24.95" customHeight="1" x14ac:dyDescent="0.15">
      <c r="A48" s="50"/>
      <c r="B48" s="68"/>
      <c r="C48" s="106"/>
      <c r="D48" s="107"/>
      <c r="E48" s="40" t="s">
        <v>81</v>
      </c>
      <c r="F48" s="77" t="s">
        <v>102</v>
      </c>
      <c r="G48" s="77"/>
      <c r="H48" s="77"/>
      <c r="I48" s="77"/>
      <c r="J48" s="77"/>
      <c r="K48" s="77"/>
      <c r="L48" s="78"/>
      <c r="M48" s="9"/>
      <c r="N48" s="9"/>
      <c r="O48" s="9"/>
      <c r="P48" s="9"/>
      <c r="Q48" s="9"/>
      <c r="R48" s="9"/>
      <c r="S48" s="9"/>
    </row>
    <row r="49" spans="1:19" ht="24.95" customHeight="1" x14ac:dyDescent="0.15">
      <c r="A49" s="50"/>
      <c r="B49" s="68"/>
      <c r="C49" s="106"/>
      <c r="D49" s="107"/>
      <c r="E49" s="40" t="s">
        <v>81</v>
      </c>
      <c r="F49" s="77" t="s">
        <v>103</v>
      </c>
      <c r="G49" s="77"/>
      <c r="H49" s="77"/>
      <c r="I49" s="77"/>
      <c r="J49" s="77"/>
      <c r="K49" s="77"/>
      <c r="L49" s="78"/>
      <c r="M49" s="9"/>
      <c r="N49" s="9"/>
      <c r="O49" s="9"/>
      <c r="P49" s="9"/>
      <c r="Q49" s="9"/>
      <c r="R49" s="9"/>
      <c r="S49" s="9"/>
    </row>
    <row r="50" spans="1:19" ht="24.95" customHeight="1" thickBot="1" x14ac:dyDescent="0.2">
      <c r="A50" s="50"/>
      <c r="B50" s="68"/>
      <c r="C50" s="108"/>
      <c r="D50" s="109"/>
      <c r="E50" s="41" t="s">
        <v>81</v>
      </c>
      <c r="F50" s="93" t="s">
        <v>104</v>
      </c>
      <c r="G50" s="93"/>
      <c r="H50" s="93"/>
      <c r="I50" s="93"/>
      <c r="J50" s="93"/>
      <c r="K50" s="93"/>
      <c r="L50" s="94"/>
      <c r="M50" s="9"/>
      <c r="N50" s="9"/>
      <c r="O50" s="9"/>
      <c r="P50" s="9"/>
      <c r="Q50" s="9"/>
      <c r="R50" s="9"/>
      <c r="S50" s="9"/>
    </row>
    <row r="51" spans="1:19" ht="24.95" customHeight="1" x14ac:dyDescent="0.15">
      <c r="A51" s="50"/>
      <c r="B51" s="68"/>
      <c r="C51" s="51" t="s">
        <v>38</v>
      </c>
      <c r="D51" s="74"/>
      <c r="E51" s="39" t="s">
        <v>81</v>
      </c>
      <c r="F51" s="72" t="s">
        <v>105</v>
      </c>
      <c r="G51" s="72"/>
      <c r="H51" s="72"/>
      <c r="I51" s="72"/>
      <c r="J51" s="72"/>
      <c r="K51" s="72"/>
      <c r="L51" s="73"/>
      <c r="M51" s="9"/>
      <c r="N51" s="9"/>
      <c r="O51" s="9"/>
      <c r="P51" s="9"/>
      <c r="Q51" s="9"/>
      <c r="R51" s="9"/>
      <c r="S51" s="9"/>
    </row>
    <row r="52" spans="1:19" ht="24.95" customHeight="1" x14ac:dyDescent="0.15">
      <c r="A52" s="50"/>
      <c r="B52" s="68"/>
      <c r="C52" s="53"/>
      <c r="D52" s="75"/>
      <c r="E52" s="40" t="s">
        <v>81</v>
      </c>
      <c r="F52" s="77" t="s">
        <v>106</v>
      </c>
      <c r="G52" s="77"/>
      <c r="H52" s="77"/>
      <c r="I52" s="77"/>
      <c r="J52" s="77"/>
      <c r="K52" s="77"/>
      <c r="L52" s="78"/>
    </row>
    <row r="53" spans="1:19" ht="24.95" customHeight="1" thickBot="1" x14ac:dyDescent="0.2">
      <c r="A53" s="50"/>
      <c r="B53" s="68"/>
      <c r="C53" s="55"/>
      <c r="D53" s="76"/>
      <c r="E53" s="41" t="s">
        <v>81</v>
      </c>
      <c r="F53" s="93" t="s">
        <v>107</v>
      </c>
      <c r="G53" s="93"/>
      <c r="H53" s="93"/>
      <c r="I53" s="93"/>
      <c r="J53" s="93"/>
      <c r="K53" s="93"/>
      <c r="L53" s="94"/>
    </row>
    <row r="54" spans="1:19" ht="39.75" customHeight="1" thickBot="1" x14ac:dyDescent="0.2">
      <c r="A54" s="44" t="s">
        <v>127</v>
      </c>
      <c r="B54" s="45"/>
      <c r="C54" s="69" t="s">
        <v>110</v>
      </c>
      <c r="D54" s="70"/>
      <c r="E54" s="71"/>
      <c r="F54" s="89" t="s">
        <v>17</v>
      </c>
      <c r="G54" s="90"/>
      <c r="H54" s="91" t="s">
        <v>64</v>
      </c>
      <c r="I54" s="91"/>
      <c r="J54" s="91"/>
      <c r="K54" s="91"/>
      <c r="L54" s="92"/>
    </row>
    <row r="55" spans="1:19" ht="39" customHeight="1" thickBot="1" x14ac:dyDescent="0.2">
      <c r="A55" s="44" t="s">
        <v>11</v>
      </c>
      <c r="B55" s="45"/>
      <c r="C55" s="46"/>
      <c r="D55" s="47"/>
      <c r="E55" s="47"/>
      <c r="F55" s="47"/>
      <c r="G55" s="47"/>
      <c r="H55" s="47"/>
      <c r="I55" s="47"/>
      <c r="J55" s="47"/>
      <c r="K55" s="47"/>
      <c r="L55" s="48"/>
    </row>
    <row r="92" spans="1:14" ht="90" x14ac:dyDescent="0.15">
      <c r="A92" s="19" t="s">
        <v>18</v>
      </c>
      <c r="B92" s="20" t="s">
        <v>19</v>
      </c>
      <c r="C92" s="20" t="s">
        <v>20</v>
      </c>
      <c r="D92" s="20" t="s">
        <v>21</v>
      </c>
      <c r="E92" s="20" t="s">
        <v>22</v>
      </c>
      <c r="F92" s="20" t="s">
        <v>23</v>
      </c>
      <c r="G92" s="20" t="s">
        <v>24</v>
      </c>
      <c r="H92" s="20" t="s">
        <v>25</v>
      </c>
      <c r="I92" s="20" t="s">
        <v>26</v>
      </c>
      <c r="J92" s="20" t="s">
        <v>27</v>
      </c>
      <c r="K92" s="20"/>
      <c r="L92" s="20" t="s">
        <v>62</v>
      </c>
      <c r="M92" s="8" t="s">
        <v>39</v>
      </c>
      <c r="N92" s="21"/>
    </row>
    <row r="93" spans="1:14" ht="90" x14ac:dyDescent="0.15">
      <c r="A93" s="19" t="s">
        <v>28</v>
      </c>
      <c r="B93" s="20"/>
      <c r="C93" s="20" t="s">
        <v>20</v>
      </c>
      <c r="D93" s="20" t="s">
        <v>21</v>
      </c>
      <c r="E93" s="20" t="s">
        <v>22</v>
      </c>
      <c r="F93" s="20" t="s">
        <v>23</v>
      </c>
      <c r="G93" s="20" t="s">
        <v>24</v>
      </c>
      <c r="H93" s="20" t="s">
        <v>25</v>
      </c>
      <c r="I93" s="20" t="s">
        <v>26</v>
      </c>
      <c r="J93" s="20" t="s">
        <v>27</v>
      </c>
      <c r="K93" s="20"/>
      <c r="L93" s="20" t="s">
        <v>62</v>
      </c>
      <c r="M93" s="8" t="s">
        <v>39</v>
      </c>
      <c r="N93" s="21"/>
    </row>
    <row r="94" spans="1:14" ht="135" x14ac:dyDescent="0.15">
      <c r="A94" s="19" t="s">
        <v>29</v>
      </c>
      <c r="B94" s="20"/>
      <c r="C94" s="20" t="s">
        <v>30</v>
      </c>
      <c r="D94" s="20" t="s">
        <v>31</v>
      </c>
      <c r="E94" s="20" t="s">
        <v>32</v>
      </c>
      <c r="F94" s="20" t="s">
        <v>33</v>
      </c>
      <c r="G94" s="20" t="s">
        <v>113</v>
      </c>
      <c r="H94" s="20" t="s">
        <v>34</v>
      </c>
      <c r="I94" s="20" t="s">
        <v>14</v>
      </c>
      <c r="J94" s="20" t="s">
        <v>35</v>
      </c>
      <c r="K94" s="20"/>
      <c r="L94" s="20" t="s">
        <v>63</v>
      </c>
      <c r="M94" s="8" t="s">
        <v>40</v>
      </c>
      <c r="N94" s="21"/>
    </row>
    <row r="200" spans="1:14" ht="123.75" x14ac:dyDescent="0.15">
      <c r="A200" s="22" t="s">
        <v>18</v>
      </c>
      <c r="B200" s="22" t="s">
        <v>19</v>
      </c>
      <c r="C200" s="22" t="s">
        <v>20</v>
      </c>
      <c r="D200" s="22" t="s">
        <v>21</v>
      </c>
      <c r="E200" s="22" t="s">
        <v>46</v>
      </c>
      <c r="F200" s="22" t="s">
        <v>22</v>
      </c>
      <c r="G200" s="22" t="s">
        <v>23</v>
      </c>
      <c r="H200" s="22" t="s">
        <v>24</v>
      </c>
      <c r="I200" s="22" t="s">
        <v>25</v>
      </c>
      <c r="J200" s="22" t="s">
        <v>42</v>
      </c>
      <c r="K200" s="22" t="s">
        <v>26</v>
      </c>
      <c r="L200" s="22" t="s">
        <v>27</v>
      </c>
      <c r="M200" s="22" t="s">
        <v>62</v>
      </c>
      <c r="N200" s="8" t="s">
        <v>39</v>
      </c>
    </row>
    <row r="201" spans="1:14" ht="123.75" x14ac:dyDescent="0.15">
      <c r="A201" s="22" t="s">
        <v>28</v>
      </c>
      <c r="B201" s="22"/>
      <c r="C201" s="22" t="s">
        <v>20</v>
      </c>
      <c r="D201" s="22" t="s">
        <v>21</v>
      </c>
      <c r="E201" s="22" t="s">
        <v>47</v>
      </c>
      <c r="F201" s="22" t="s">
        <v>22</v>
      </c>
      <c r="G201" s="22" t="s">
        <v>23</v>
      </c>
      <c r="H201" s="22" t="s">
        <v>24</v>
      </c>
      <c r="I201" s="22" t="s">
        <v>25</v>
      </c>
      <c r="J201" s="22" t="s">
        <v>42</v>
      </c>
      <c r="K201" s="22" t="s">
        <v>26</v>
      </c>
      <c r="L201" s="22" t="s">
        <v>27</v>
      </c>
      <c r="M201" s="22" t="s">
        <v>62</v>
      </c>
      <c r="N201" s="8" t="s">
        <v>39</v>
      </c>
    </row>
    <row r="202" spans="1:14" ht="135" x14ac:dyDescent="0.15">
      <c r="A202" s="22" t="s">
        <v>29</v>
      </c>
      <c r="B202" s="22"/>
      <c r="C202" s="22" t="s">
        <v>30</v>
      </c>
      <c r="D202" s="22" t="s">
        <v>31</v>
      </c>
      <c r="E202" s="22" t="s">
        <v>41</v>
      </c>
      <c r="F202" s="22" t="s">
        <v>32</v>
      </c>
      <c r="G202" s="22" t="s">
        <v>33</v>
      </c>
      <c r="H202" s="22" t="s">
        <v>56</v>
      </c>
      <c r="I202" s="22" t="s">
        <v>34</v>
      </c>
      <c r="J202" s="22"/>
      <c r="K202" s="22" t="s">
        <v>14</v>
      </c>
      <c r="L202" s="22" t="s">
        <v>35</v>
      </c>
      <c r="M202" s="22" t="s">
        <v>63</v>
      </c>
      <c r="N202" s="8" t="s">
        <v>40</v>
      </c>
    </row>
  </sheetData>
  <sheetProtection algorithmName="SHA-512" hashValue="98fqJBrcQCohEAVgIBE7S7CIDaIqLdp6J7Ehv9lxi3zD6qWDp7DXy1Q3IKeTxfEqTX/4EMWfmYvVg5qCGjOJ4Q==" saltValue="K5qRUPOR9b3vEDQ8DMFtkg==" spinCount="100000" sheet="1" formatColumns="0" formatRows="0"/>
  <mergeCells count="116">
    <mergeCell ref="C25:D26"/>
    <mergeCell ref="E26:L26"/>
    <mergeCell ref="C31:D31"/>
    <mergeCell ref="I25:L25"/>
    <mergeCell ref="E39:L39"/>
    <mergeCell ref="E40:L40"/>
    <mergeCell ref="E41:L41"/>
    <mergeCell ref="E25:H25"/>
    <mergeCell ref="E31:G31"/>
    <mergeCell ref="E32:H32"/>
    <mergeCell ref="J32:L32"/>
    <mergeCell ref="C32:D32"/>
    <mergeCell ref="C29:D29"/>
    <mergeCell ref="C28:D28"/>
    <mergeCell ref="E28:F28"/>
    <mergeCell ref="J31:L31"/>
    <mergeCell ref="E35:L35"/>
    <mergeCell ref="J38:L38"/>
    <mergeCell ref="K36:L36"/>
    <mergeCell ref="I36:J36"/>
    <mergeCell ref="C23:D24"/>
    <mergeCell ref="E19:L19"/>
    <mergeCell ref="C22:D22"/>
    <mergeCell ref="G9:L9"/>
    <mergeCell ref="D9:F9"/>
    <mergeCell ref="D10:F10"/>
    <mergeCell ref="G10:L10"/>
    <mergeCell ref="D11:F11"/>
    <mergeCell ref="G11:L11"/>
    <mergeCell ref="D12:F12"/>
    <mergeCell ref="G12:L12"/>
    <mergeCell ref="D13:F13"/>
    <mergeCell ref="G13:L13"/>
    <mergeCell ref="E22:L22"/>
    <mergeCell ref="E24:L24"/>
    <mergeCell ref="A2:L2"/>
    <mergeCell ref="A3:L3"/>
    <mergeCell ref="A4:B4"/>
    <mergeCell ref="C4:L4"/>
    <mergeCell ref="A6:B6"/>
    <mergeCell ref="C6:L6"/>
    <mergeCell ref="C5:L5"/>
    <mergeCell ref="A5:B5"/>
    <mergeCell ref="A7:B7"/>
    <mergeCell ref="A16:B16"/>
    <mergeCell ref="A8:B15"/>
    <mergeCell ref="D15:F15"/>
    <mergeCell ref="G15:L15"/>
    <mergeCell ref="F7:L7"/>
    <mergeCell ref="K16:L16"/>
    <mergeCell ref="G8:L8"/>
    <mergeCell ref="C8:F8"/>
    <mergeCell ref="G14:L14"/>
    <mergeCell ref="D14:F14"/>
    <mergeCell ref="C16:H16"/>
    <mergeCell ref="A17:B32"/>
    <mergeCell ref="C17:L17"/>
    <mergeCell ref="H27:L27"/>
    <mergeCell ref="J30:K30"/>
    <mergeCell ref="E27:F27"/>
    <mergeCell ref="C30:D30"/>
    <mergeCell ref="E30:F30"/>
    <mergeCell ref="H30:I30"/>
    <mergeCell ref="H29:I29"/>
    <mergeCell ref="J29:K29"/>
    <mergeCell ref="C18:D18"/>
    <mergeCell ref="E18:L18"/>
    <mergeCell ref="H31:I31"/>
    <mergeCell ref="H28:I28"/>
    <mergeCell ref="J28:K28"/>
    <mergeCell ref="E21:L21"/>
    <mergeCell ref="I23:L23"/>
    <mergeCell ref="C19:D19"/>
    <mergeCell ref="C20:D20"/>
    <mergeCell ref="E23:H23"/>
    <mergeCell ref="E20:L20"/>
    <mergeCell ref="C21:D21"/>
    <mergeCell ref="E29:F29"/>
    <mergeCell ref="C27:D27"/>
    <mergeCell ref="F50:L50"/>
    <mergeCell ref="F53:L53"/>
    <mergeCell ref="A33:B37"/>
    <mergeCell ref="C34:L34"/>
    <mergeCell ref="C35:D35"/>
    <mergeCell ref="C36:D36"/>
    <mergeCell ref="C37:L37"/>
    <mergeCell ref="C33:I33"/>
    <mergeCell ref="J33:L33"/>
    <mergeCell ref="F49:L49"/>
    <mergeCell ref="E36:H36"/>
    <mergeCell ref="C47:D50"/>
    <mergeCell ref="F48:L48"/>
    <mergeCell ref="A55:B55"/>
    <mergeCell ref="C55:L55"/>
    <mergeCell ref="A43:A53"/>
    <mergeCell ref="A54:B54"/>
    <mergeCell ref="A38:B42"/>
    <mergeCell ref="C38:I38"/>
    <mergeCell ref="C39:D39"/>
    <mergeCell ref="C40:D40"/>
    <mergeCell ref="C41:D41"/>
    <mergeCell ref="C42:L42"/>
    <mergeCell ref="B47:B53"/>
    <mergeCell ref="C54:E54"/>
    <mergeCell ref="F47:L47"/>
    <mergeCell ref="C51:D53"/>
    <mergeCell ref="F51:L51"/>
    <mergeCell ref="F52:L52"/>
    <mergeCell ref="B43:B46"/>
    <mergeCell ref="C43:D46"/>
    <mergeCell ref="F43:L43"/>
    <mergeCell ref="F44:L44"/>
    <mergeCell ref="F45:L45"/>
    <mergeCell ref="F46:L46"/>
    <mergeCell ref="F54:G54"/>
    <mergeCell ref="H54:L54"/>
  </mergeCells>
  <phoneticPr fontId="1"/>
  <conditionalFormatting sqref="A38 J38 C38:C42 E39:L41">
    <cfRule type="expression" dxfId="7" priority="20" stopIfTrue="1">
      <formula>$B$5=#REF!</formula>
    </cfRule>
  </conditionalFormatting>
  <conditionalFormatting sqref="A39:L42 A38:J38">
    <cfRule type="expression" dxfId="6" priority="31">
      <formula>$E$23=$A$94</formula>
    </cfRule>
  </conditionalFormatting>
  <conditionalFormatting sqref="J30:K30">
    <cfRule type="expression" dxfId="5" priority="32" stopIfTrue="1">
      <formula>$E$23=$A$202</formula>
    </cfRule>
  </conditionalFormatting>
  <conditionalFormatting sqref="I36:L36">
    <cfRule type="expression" dxfId="4" priority="1">
      <formula>$E36&lt;&gt;"その他"</formula>
    </cfRule>
  </conditionalFormatting>
  <dataValidations count="3">
    <dataValidation type="list" allowBlank="1" showInputMessage="1" showErrorMessage="1" sqref="E23" xr:uid="{00000000-0002-0000-0000-000000000000}">
      <formula1>$A$200:$A$202</formula1>
    </dataValidation>
    <dataValidation imeMode="halfAlpha" allowBlank="1" showInputMessage="1" showErrorMessage="1" sqref="E27:F30" xr:uid="{00000000-0002-0000-0000-000001000000}"/>
    <dataValidation type="list" imeMode="halfAlpha" allowBlank="1" showInputMessage="1" showErrorMessage="1" sqref="E7 C7" xr:uid="{00000000-0002-0000-0000-000002000000}">
      <formula1>"件数を選択,1,2,3,4,5,6,7,8,9,10,11,12,13,14,15"</formula1>
    </dataValidation>
  </dataValidations>
  <pageMargins left="0.59055118110236227" right="0.59055118110236227" top="0.74803149606299213" bottom="0.74803149606299213" header="0.31496062992125984" footer="0.31496062992125984"/>
  <pageSetup paperSize="9" scale="74" fitToHeight="0" orientation="portrait" cellComments="asDisplayed" r:id="rId1"/>
  <headerFooter>
    <oddFooter>&amp;P / &amp;N ページ</oddFooter>
  </headerFooter>
  <rowBreaks count="1" manualBreakCount="1">
    <brk id="37" max="11"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3000000}">
          <x14:formula1>
            <xm:f>リスト値!$A$2</xm:f>
          </x14:formula1>
          <xm:sqref>C9:C15</xm:sqref>
        </x14:dataValidation>
        <x14:dataValidation type="list" allowBlank="1" showInputMessage="1" showErrorMessage="1" xr:uid="{00000000-0002-0000-0000-000004000000}">
          <x14:formula1>
            <xm:f>リスト値!$B$2:$B$4</xm:f>
          </x14:formula1>
          <xm:sqref>C16:H16</xm:sqref>
        </x14:dataValidation>
        <x14:dataValidation type="list" allowBlank="1" showInputMessage="1" showErrorMessage="1" xr:uid="{00000000-0002-0000-0000-000005000000}">
          <x14:formula1>
            <xm:f>リスト値!$C$2:$C$4</xm:f>
          </x14:formula1>
          <xm:sqref>E25:H25</xm:sqref>
        </x14:dataValidation>
        <x14:dataValidation type="list" allowBlank="1" showInputMessage="1" showErrorMessage="1" xr:uid="{00000000-0002-0000-0000-000006000000}">
          <x14:formula1>
            <xm:f>リスト値!$D$2:$D$4</xm:f>
          </x14:formula1>
          <xm:sqref>E31:G31</xm:sqref>
        </x14:dataValidation>
        <x14:dataValidation type="list" allowBlank="1" showInputMessage="1" showErrorMessage="1" xr:uid="{00000000-0002-0000-0000-000007000000}">
          <x14:formula1>
            <xm:f>リスト値!$E$2:$E$4</xm:f>
          </x14:formula1>
          <xm:sqref>E32:H32</xm:sqref>
        </x14:dataValidation>
        <x14:dataValidation type="list" allowBlank="1" showInputMessage="1" showErrorMessage="1" xr:uid="{00000000-0002-0000-0000-000008000000}">
          <x14:formula1>
            <xm:f>リスト値!$I$2</xm:f>
          </x14:formula1>
          <xm:sqref>E43:E46</xm:sqref>
        </x14:dataValidation>
        <x14:dataValidation type="list" allowBlank="1" showInputMessage="1" showErrorMessage="1" xr:uid="{00000000-0002-0000-0000-000009000000}">
          <x14:formula1>
            <xm:f>リスト値!$J$2</xm:f>
          </x14:formula1>
          <xm:sqref>E47:E50</xm:sqref>
        </x14:dataValidation>
        <x14:dataValidation type="list" allowBlank="1" showInputMessage="1" showErrorMessage="1" xr:uid="{00000000-0002-0000-0000-00000A000000}">
          <x14:formula1>
            <xm:f>リスト値!$K$2</xm:f>
          </x14:formula1>
          <xm:sqref>E51:E53</xm:sqref>
        </x14:dataValidation>
        <x14:dataValidation type="list" allowBlank="1" showInputMessage="1" showErrorMessage="1" xr:uid="{00000000-0002-0000-0000-00000B000000}">
          <x14:formula1>
            <xm:f>リスト値!$L$2:$L$4</xm:f>
          </x14:formula1>
          <xm:sqref>C54:E54</xm:sqref>
        </x14:dataValidation>
        <x14:dataValidation type="list" allowBlank="1" showInputMessage="1" showErrorMessage="1" xr:uid="{00000000-0002-0000-0000-00000C000000}">
          <x14:formula1>
            <xm:f>リスト値!$F$2:$F$4</xm:f>
          </x14:formula1>
          <xm:sqref>J33:L33</xm:sqref>
        </x14:dataValidation>
        <x14:dataValidation type="list" allowBlank="1" showInputMessage="1" showErrorMessage="1" xr:uid="{00000000-0002-0000-0000-00000D000000}">
          <x14:formula1>
            <xm:f>リスト値!$H$2:$H$4</xm:f>
          </x14:formula1>
          <xm:sqref>J38:L38</xm:sqref>
        </x14:dataValidation>
        <x14:dataValidation type="list" allowBlank="1" showInputMessage="1" showErrorMessage="1" xr:uid="{00000000-0002-0000-0000-00000E000000}">
          <x14:formula1>
            <xm:f>リスト値!$G$2:$G$5</xm:f>
          </x14:formula1>
          <xm:sqref>E36:H36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02"/>
  <sheetViews>
    <sheetView showGridLines="0" view="pageBreakPreview" topLeftCell="A2" zoomScaleNormal="100" zoomScaleSheetLayoutView="100" workbookViewId="0">
      <selection activeCell="A2" sqref="A2:L2"/>
    </sheetView>
  </sheetViews>
  <sheetFormatPr defaultColWidth="9" defaultRowHeight="11.25" x14ac:dyDescent="0.15"/>
  <cols>
    <col min="1" max="1" width="6.625" style="8" customWidth="1"/>
    <col min="2" max="2" width="17.625" style="8" customWidth="1"/>
    <col min="3" max="3" width="14.375" style="8" customWidth="1"/>
    <col min="4" max="4" width="15.5" style="8" customWidth="1"/>
    <col min="5" max="5" width="6.375" style="8" customWidth="1"/>
    <col min="6" max="6" width="6.125" style="8" customWidth="1"/>
    <col min="7" max="7" width="5.75" style="8" customWidth="1"/>
    <col min="8" max="8" width="10.625" style="8" customWidth="1"/>
    <col min="9" max="9" width="9.75" style="8" customWidth="1"/>
    <col min="10" max="10" width="4.5" style="8" customWidth="1"/>
    <col min="11" max="11" width="7.25" style="8" customWidth="1"/>
    <col min="12" max="12" width="18.25" style="8" customWidth="1"/>
    <col min="13" max="13" width="2" style="8" customWidth="1"/>
    <col min="14" max="24" width="5.375" style="8" customWidth="1"/>
    <col min="25" max="16384" width="9" style="8"/>
  </cols>
  <sheetData>
    <row r="1" spans="1:26" ht="13.5" customHeight="1" x14ac:dyDescent="0.15">
      <c r="A1" s="7"/>
      <c r="Y1" s="42" t="s">
        <v>139</v>
      </c>
      <c r="Z1" s="28"/>
    </row>
    <row r="2" spans="1:26" ht="17.25" customHeight="1" x14ac:dyDescent="0.15">
      <c r="A2" s="146" t="s">
        <v>144</v>
      </c>
      <c r="B2" s="146"/>
      <c r="C2" s="146"/>
      <c r="D2" s="146"/>
      <c r="E2" s="146"/>
      <c r="F2" s="146"/>
      <c r="G2" s="146"/>
      <c r="H2" s="146"/>
      <c r="I2" s="146"/>
      <c r="J2" s="146"/>
      <c r="K2" s="146"/>
      <c r="L2" s="146"/>
    </row>
    <row r="3" spans="1:26" ht="24" customHeight="1" thickBot="1" x14ac:dyDescent="0.2">
      <c r="A3" s="147" t="s">
        <v>48</v>
      </c>
      <c r="B3" s="147"/>
      <c r="C3" s="147"/>
      <c r="D3" s="147"/>
      <c r="E3" s="147"/>
      <c r="F3" s="147"/>
      <c r="G3" s="147"/>
      <c r="H3" s="147"/>
      <c r="I3" s="147"/>
      <c r="J3" s="147"/>
      <c r="K3" s="147"/>
      <c r="L3" s="147"/>
    </row>
    <row r="4" spans="1:26" ht="30" customHeight="1" thickBot="1" x14ac:dyDescent="0.2">
      <c r="A4" s="51" t="s">
        <v>53</v>
      </c>
      <c r="B4" s="52"/>
      <c r="C4" s="148" t="s">
        <v>57</v>
      </c>
      <c r="D4" s="149"/>
      <c r="E4" s="149"/>
      <c r="F4" s="149"/>
      <c r="G4" s="149"/>
      <c r="H4" s="149"/>
      <c r="I4" s="149"/>
      <c r="J4" s="149"/>
      <c r="K4" s="149"/>
      <c r="L4" s="150"/>
    </row>
    <row r="5" spans="1:26" ht="30" customHeight="1" thickBot="1" x14ac:dyDescent="0.2">
      <c r="A5" s="151" t="s">
        <v>44</v>
      </c>
      <c r="B5" s="152"/>
      <c r="C5" s="243"/>
      <c r="D5" s="244"/>
      <c r="E5" s="244"/>
      <c r="F5" s="244"/>
      <c r="G5" s="244"/>
      <c r="H5" s="244"/>
      <c r="I5" s="244"/>
      <c r="J5" s="244"/>
      <c r="K5" s="244"/>
      <c r="L5" s="245"/>
    </row>
    <row r="6" spans="1:26" ht="30" customHeight="1" thickBot="1" x14ac:dyDescent="0.2">
      <c r="A6" s="151" t="s">
        <v>0</v>
      </c>
      <c r="B6" s="152"/>
      <c r="C6" s="243"/>
      <c r="D6" s="244"/>
      <c r="E6" s="244"/>
      <c r="F6" s="244"/>
      <c r="G6" s="244"/>
      <c r="H6" s="244"/>
      <c r="I6" s="244"/>
      <c r="J6" s="244"/>
      <c r="K6" s="244"/>
      <c r="L6" s="245"/>
    </row>
    <row r="7" spans="1:26" ht="23.1" customHeight="1" thickBot="1" x14ac:dyDescent="0.2">
      <c r="A7" s="151" t="s">
        <v>1</v>
      </c>
      <c r="B7" s="152"/>
      <c r="C7" s="34" t="s">
        <v>130</v>
      </c>
      <c r="D7" s="24" t="s">
        <v>2</v>
      </c>
      <c r="E7" s="35" t="s">
        <v>130</v>
      </c>
      <c r="F7" s="140" t="s">
        <v>51</v>
      </c>
      <c r="G7" s="140"/>
      <c r="H7" s="140"/>
      <c r="I7" s="140"/>
      <c r="J7" s="140"/>
      <c r="K7" s="140"/>
      <c r="L7" s="141"/>
      <c r="M7" s="9"/>
      <c r="N7" s="9"/>
      <c r="O7" s="9"/>
      <c r="P7" s="9"/>
      <c r="Q7" s="9"/>
      <c r="R7" s="9"/>
      <c r="S7" s="9"/>
    </row>
    <row r="8" spans="1:26" ht="20.100000000000001" customHeight="1" x14ac:dyDescent="0.15">
      <c r="A8" s="134" t="s">
        <v>15</v>
      </c>
      <c r="B8" s="67"/>
      <c r="C8" s="104" t="s">
        <v>54</v>
      </c>
      <c r="D8" s="110"/>
      <c r="E8" s="110"/>
      <c r="F8" s="105"/>
      <c r="G8" s="144" t="s">
        <v>16</v>
      </c>
      <c r="H8" s="110"/>
      <c r="I8" s="110"/>
      <c r="J8" s="110"/>
      <c r="K8" s="110"/>
      <c r="L8" s="111"/>
    </row>
    <row r="9" spans="1:26" ht="27" customHeight="1" x14ac:dyDescent="0.15">
      <c r="A9" s="135"/>
      <c r="B9" s="68"/>
      <c r="C9" s="33"/>
      <c r="D9" s="77" t="s">
        <v>73</v>
      </c>
      <c r="E9" s="77"/>
      <c r="F9" s="136"/>
      <c r="G9" s="212"/>
      <c r="H9" s="213"/>
      <c r="I9" s="213"/>
      <c r="J9" s="213"/>
      <c r="K9" s="213"/>
      <c r="L9" s="214"/>
    </row>
    <row r="10" spans="1:26" ht="27" customHeight="1" x14ac:dyDescent="0.15">
      <c r="A10" s="135"/>
      <c r="B10" s="68"/>
      <c r="C10" s="33"/>
      <c r="D10" s="77" t="s">
        <v>74</v>
      </c>
      <c r="E10" s="77"/>
      <c r="F10" s="136"/>
      <c r="G10" s="212"/>
      <c r="H10" s="213"/>
      <c r="I10" s="213"/>
      <c r="J10" s="213"/>
      <c r="K10" s="213"/>
      <c r="L10" s="214"/>
    </row>
    <row r="11" spans="1:26" ht="27" customHeight="1" x14ac:dyDescent="0.15">
      <c r="A11" s="135"/>
      <c r="B11" s="68"/>
      <c r="C11" s="33"/>
      <c r="D11" s="77" t="s">
        <v>75</v>
      </c>
      <c r="E11" s="77"/>
      <c r="F11" s="136"/>
      <c r="G11" s="212"/>
      <c r="H11" s="213"/>
      <c r="I11" s="213"/>
      <c r="J11" s="213"/>
      <c r="K11" s="213"/>
      <c r="L11" s="214"/>
    </row>
    <row r="12" spans="1:26" ht="27" customHeight="1" x14ac:dyDescent="0.15">
      <c r="A12" s="135"/>
      <c r="B12" s="68"/>
      <c r="C12" s="33"/>
      <c r="D12" s="77" t="s">
        <v>76</v>
      </c>
      <c r="E12" s="77"/>
      <c r="F12" s="136"/>
      <c r="G12" s="212"/>
      <c r="H12" s="213"/>
      <c r="I12" s="213"/>
      <c r="J12" s="213"/>
      <c r="K12" s="213"/>
      <c r="L12" s="214"/>
    </row>
    <row r="13" spans="1:26" ht="27" customHeight="1" x14ac:dyDescent="0.15">
      <c r="A13" s="135"/>
      <c r="B13" s="68"/>
      <c r="C13" s="33"/>
      <c r="D13" s="77" t="s">
        <v>77</v>
      </c>
      <c r="E13" s="77"/>
      <c r="F13" s="136"/>
      <c r="G13" s="212"/>
      <c r="H13" s="213"/>
      <c r="I13" s="213"/>
      <c r="J13" s="213"/>
      <c r="K13" s="213"/>
      <c r="L13" s="214"/>
    </row>
    <row r="14" spans="1:26" ht="27" customHeight="1" x14ac:dyDescent="0.15">
      <c r="A14" s="135"/>
      <c r="B14" s="68"/>
      <c r="C14" s="33"/>
      <c r="D14" s="77" t="s">
        <v>78</v>
      </c>
      <c r="E14" s="77"/>
      <c r="F14" s="136"/>
      <c r="G14" s="212"/>
      <c r="H14" s="213"/>
      <c r="I14" s="213"/>
      <c r="J14" s="213"/>
      <c r="K14" s="213"/>
      <c r="L14" s="214"/>
    </row>
    <row r="15" spans="1:26" ht="27" customHeight="1" thickBot="1" x14ac:dyDescent="0.2">
      <c r="A15" s="135"/>
      <c r="B15" s="68"/>
      <c r="C15" s="33"/>
      <c r="D15" s="77" t="s">
        <v>79</v>
      </c>
      <c r="E15" s="77"/>
      <c r="F15" s="136"/>
      <c r="G15" s="212"/>
      <c r="H15" s="213"/>
      <c r="I15" s="213"/>
      <c r="J15" s="213"/>
      <c r="K15" s="213"/>
      <c r="L15" s="214"/>
    </row>
    <row r="16" spans="1:26" ht="24.75" customHeight="1" thickBot="1" x14ac:dyDescent="0.2">
      <c r="A16" s="44" t="s">
        <v>45</v>
      </c>
      <c r="B16" s="45"/>
      <c r="C16" s="193" t="s">
        <v>112</v>
      </c>
      <c r="D16" s="194"/>
      <c r="E16" s="194"/>
      <c r="F16" s="194"/>
      <c r="G16" s="194"/>
      <c r="H16" s="242"/>
      <c r="I16" s="10"/>
      <c r="J16" s="43"/>
      <c r="K16" s="142"/>
      <c r="L16" s="143"/>
      <c r="M16" s="12"/>
      <c r="N16" s="9"/>
    </row>
    <row r="17" spans="1:14" ht="23.25" customHeight="1" x14ac:dyDescent="0.15">
      <c r="A17" s="51" t="s">
        <v>55</v>
      </c>
      <c r="B17" s="52"/>
      <c r="C17" s="104" t="s">
        <v>3</v>
      </c>
      <c r="D17" s="110"/>
      <c r="E17" s="110"/>
      <c r="F17" s="110"/>
      <c r="G17" s="110"/>
      <c r="H17" s="110"/>
      <c r="I17" s="110"/>
      <c r="J17" s="110"/>
      <c r="K17" s="110"/>
      <c r="L17" s="111"/>
      <c r="M17" s="12"/>
      <c r="N17" s="9"/>
    </row>
    <row r="18" spans="1:14" ht="24.75" customHeight="1" x14ac:dyDescent="0.15">
      <c r="A18" s="53"/>
      <c r="B18" s="54"/>
      <c r="C18" s="121" t="s">
        <v>4</v>
      </c>
      <c r="D18" s="122"/>
      <c r="E18" s="215"/>
      <c r="F18" s="215"/>
      <c r="G18" s="215"/>
      <c r="H18" s="215"/>
      <c r="I18" s="215"/>
      <c r="J18" s="215"/>
      <c r="K18" s="215"/>
      <c r="L18" s="216"/>
      <c r="M18" s="12"/>
      <c r="N18" s="9"/>
    </row>
    <row r="19" spans="1:14" ht="31.5" customHeight="1" x14ac:dyDescent="0.15">
      <c r="A19" s="53"/>
      <c r="B19" s="54"/>
      <c r="C19" s="121" t="s">
        <v>5</v>
      </c>
      <c r="D19" s="122"/>
      <c r="E19" s="217"/>
      <c r="F19" s="217"/>
      <c r="G19" s="217"/>
      <c r="H19" s="217"/>
      <c r="I19" s="217"/>
      <c r="J19" s="217"/>
      <c r="K19" s="217"/>
      <c r="L19" s="218"/>
      <c r="M19" s="12"/>
      <c r="N19" s="9"/>
    </row>
    <row r="20" spans="1:14" ht="31.5" customHeight="1" x14ac:dyDescent="0.15">
      <c r="A20" s="53"/>
      <c r="B20" s="54"/>
      <c r="C20" s="121" t="s">
        <v>43</v>
      </c>
      <c r="D20" s="122"/>
      <c r="E20" s="217"/>
      <c r="F20" s="217"/>
      <c r="G20" s="217"/>
      <c r="H20" s="217"/>
      <c r="I20" s="217"/>
      <c r="J20" s="217"/>
      <c r="K20" s="217"/>
      <c r="L20" s="218"/>
      <c r="M20" s="12"/>
      <c r="N20" s="9"/>
    </row>
    <row r="21" spans="1:14" ht="31.5" customHeight="1" x14ac:dyDescent="0.15">
      <c r="A21" s="53"/>
      <c r="B21" s="54"/>
      <c r="C21" s="121" t="s">
        <v>59</v>
      </c>
      <c r="D21" s="122"/>
      <c r="E21" s="215"/>
      <c r="F21" s="215"/>
      <c r="G21" s="215"/>
      <c r="H21" s="215"/>
      <c r="I21" s="215"/>
      <c r="J21" s="215"/>
      <c r="K21" s="215"/>
      <c r="L21" s="216"/>
      <c r="M21" s="12"/>
      <c r="N21" s="9"/>
    </row>
    <row r="22" spans="1:14" ht="24.75" customHeight="1" x14ac:dyDescent="0.15">
      <c r="A22" s="53"/>
      <c r="B22" s="54"/>
      <c r="C22" s="121" t="s">
        <v>6</v>
      </c>
      <c r="D22" s="122"/>
      <c r="E22" s="235"/>
      <c r="F22" s="235"/>
      <c r="G22" s="235"/>
      <c r="H22" s="235"/>
      <c r="I22" s="235"/>
      <c r="J22" s="235"/>
      <c r="K22" s="235"/>
      <c r="L22" s="236"/>
      <c r="M22" s="12"/>
      <c r="N22" s="9"/>
    </row>
    <row r="23" spans="1:14" ht="24.95" customHeight="1" x14ac:dyDescent="0.15">
      <c r="A23" s="53"/>
      <c r="B23" s="54"/>
      <c r="C23" s="156" t="s">
        <v>10</v>
      </c>
      <c r="D23" s="157"/>
      <c r="E23" s="237" t="s">
        <v>18</v>
      </c>
      <c r="F23" s="238"/>
      <c r="G23" s="238"/>
      <c r="H23" s="239"/>
      <c r="I23" s="240" t="str">
        <f>VLOOKUP($E$23,$A$200:$O$202,2,FALSE)</f>
        <v>左の欄の「指導者を養成する事業」・「指導者を派遣する事業」のいずれかを選択してください。</v>
      </c>
      <c r="J23" s="240"/>
      <c r="K23" s="240"/>
      <c r="L23" s="241"/>
      <c r="M23" s="12"/>
      <c r="N23" s="9"/>
    </row>
    <row r="24" spans="1:14" ht="39.950000000000003" customHeight="1" x14ac:dyDescent="0.15">
      <c r="A24" s="53"/>
      <c r="B24" s="54"/>
      <c r="C24" s="158"/>
      <c r="D24" s="159"/>
      <c r="E24" s="229"/>
      <c r="F24" s="230"/>
      <c r="G24" s="230"/>
      <c r="H24" s="230"/>
      <c r="I24" s="230"/>
      <c r="J24" s="230"/>
      <c r="K24" s="230"/>
      <c r="L24" s="231"/>
      <c r="M24" s="12"/>
      <c r="N24" s="9"/>
    </row>
    <row r="25" spans="1:14" ht="24.75" customHeight="1" x14ac:dyDescent="0.15">
      <c r="A25" s="53"/>
      <c r="B25" s="54"/>
      <c r="C25" s="156" t="s">
        <v>61</v>
      </c>
      <c r="D25" s="157"/>
      <c r="E25" s="226" t="s">
        <v>112</v>
      </c>
      <c r="F25" s="227"/>
      <c r="G25" s="227"/>
      <c r="H25" s="227"/>
      <c r="I25" s="126"/>
      <c r="J25" s="126"/>
      <c r="K25" s="126"/>
      <c r="L25" s="232"/>
      <c r="M25" s="12"/>
      <c r="N25" s="9"/>
    </row>
    <row r="26" spans="1:14" s="13" customFormat="1" ht="30" customHeight="1" x14ac:dyDescent="0.15">
      <c r="A26" s="53"/>
      <c r="B26" s="54"/>
      <c r="C26" s="158"/>
      <c r="D26" s="159"/>
      <c r="E26" s="233" t="s">
        <v>65</v>
      </c>
      <c r="F26" s="233"/>
      <c r="G26" s="233"/>
      <c r="H26" s="233"/>
      <c r="I26" s="233"/>
      <c r="J26" s="233"/>
      <c r="K26" s="233"/>
      <c r="L26" s="234"/>
    </row>
    <row r="27" spans="1:14" ht="24.75" customHeight="1" x14ac:dyDescent="0.15">
      <c r="A27" s="53"/>
      <c r="B27" s="54"/>
      <c r="C27" s="106" t="str">
        <f>VLOOKUP($E$23,$A$200:$N$202,14,FALSE)</f>
        <v>養成講習会の予定実施回数</v>
      </c>
      <c r="D27" s="117"/>
      <c r="E27" s="224"/>
      <c r="F27" s="225"/>
      <c r="G27" s="14" t="s">
        <v>7</v>
      </c>
      <c r="H27" s="112" t="s">
        <v>50</v>
      </c>
      <c r="I27" s="85"/>
      <c r="J27" s="85"/>
      <c r="K27" s="85"/>
      <c r="L27" s="86"/>
      <c r="M27" s="12"/>
      <c r="N27" s="9"/>
    </row>
    <row r="28" spans="1:14" ht="30" customHeight="1" x14ac:dyDescent="0.15">
      <c r="A28" s="53"/>
      <c r="B28" s="54"/>
      <c r="C28" s="106" t="str">
        <f>VLOOKUP($E$23,$A$200:$M$202,3,FALSE)</f>
        <v xml:space="preserve">スポーツ指導者等の養成講習会の平均参加人数 </v>
      </c>
      <c r="D28" s="117"/>
      <c r="E28" s="224"/>
      <c r="F28" s="225"/>
      <c r="G28" s="14" t="s">
        <v>8</v>
      </c>
      <c r="H28" s="120" t="str">
        <f>VLOOKUP($E$23,$A$200:$M$202,8,FALSE)</f>
        <v>スポーツ指導者等の養成講習会の総参加人数</v>
      </c>
      <c r="I28" s="107"/>
      <c r="J28" s="125">
        <f>E27*E28</f>
        <v>0</v>
      </c>
      <c r="K28" s="126"/>
      <c r="L28" s="15" t="s">
        <v>8</v>
      </c>
      <c r="M28" s="12"/>
      <c r="N28" s="9"/>
    </row>
    <row r="29" spans="1:14" ht="30" customHeight="1" x14ac:dyDescent="0.15">
      <c r="A29" s="53"/>
      <c r="B29" s="54"/>
      <c r="C29" s="106" t="str">
        <f>VLOOKUP($E$23,$A$200:$M$202,4,FALSE)</f>
        <v>（うち、女性の平均参加人数）</v>
      </c>
      <c r="D29" s="117"/>
      <c r="E29" s="224"/>
      <c r="F29" s="225"/>
      <c r="G29" s="16" t="s">
        <v>8</v>
      </c>
      <c r="H29" s="120" t="str">
        <f>VLOOKUP($E$23,$A$200:$M$202,9,FALSE)</f>
        <v>女性参加割合</v>
      </c>
      <c r="I29" s="107"/>
      <c r="J29" s="113">
        <f>IF(ISERROR(ROUNDDOWN(E29/$E$28*100,4)),0,ROUNDDOWN(E29/$E$28*100,4))</f>
        <v>0</v>
      </c>
      <c r="K29" s="114"/>
      <c r="L29" s="15" t="s">
        <v>9</v>
      </c>
      <c r="M29" s="12"/>
      <c r="N29" s="9"/>
    </row>
    <row r="30" spans="1:14" ht="30" customHeight="1" x14ac:dyDescent="0.15">
      <c r="A30" s="53"/>
      <c r="B30" s="54"/>
      <c r="C30" s="106" t="str">
        <f>VLOOKUP($E$23,$A$200:$M$202,5,FALSE)</f>
        <v>(うち地域住民（貴団体の所在する都道府県内に住む方）の参加予定人数)</v>
      </c>
      <c r="D30" s="117"/>
      <c r="E30" s="224"/>
      <c r="F30" s="225"/>
      <c r="G30" s="16" t="str">
        <f>IF($C$30=$E$200,"人","団体")</f>
        <v>人</v>
      </c>
      <c r="H30" s="118" t="str">
        <f>VLOOKUP($E$23,$A$200:$M$203,10,FALSE)</f>
        <v>地域住民参加割合</v>
      </c>
      <c r="I30" s="119"/>
      <c r="J30" s="113">
        <f>IF($E$23=$A$202,"",IF(ISERROR(ROUNDDOWN(E30/$E$28*100,4)),0,ROUNDDOWN(E30/$E$28*100,4)))</f>
        <v>0</v>
      </c>
      <c r="K30" s="114"/>
      <c r="L30" s="15" t="str">
        <f>IF($C$30=$E$200,"％","")</f>
        <v>％</v>
      </c>
      <c r="M30" s="12"/>
      <c r="N30" s="9"/>
    </row>
    <row r="31" spans="1:14" ht="30" customHeight="1" x14ac:dyDescent="0.15">
      <c r="A31" s="53"/>
      <c r="B31" s="54"/>
      <c r="C31" s="106" t="str">
        <f>VLOOKUP($E$23,$A$200:$M$202,6,FALSE)</f>
        <v xml:space="preserve">養成講習会に参加することで取得できる資格はあるか </v>
      </c>
      <c r="D31" s="117"/>
      <c r="E31" s="226" t="s">
        <v>112</v>
      </c>
      <c r="F31" s="227"/>
      <c r="G31" s="228"/>
      <c r="H31" s="120" t="str">
        <f>VLOOKUP($E$23,$A$200:$N$202,11,FALSE)</f>
        <v>養成講習会に参加することで取得できる資格</v>
      </c>
      <c r="I31" s="107"/>
      <c r="J31" s="229"/>
      <c r="K31" s="230"/>
      <c r="L31" s="231"/>
      <c r="M31" s="12"/>
      <c r="N31" s="9"/>
    </row>
    <row r="32" spans="1:14" ht="66" customHeight="1" thickBot="1" x14ac:dyDescent="0.2">
      <c r="A32" s="55"/>
      <c r="B32" s="56"/>
      <c r="C32" s="108" t="str">
        <f>VLOOKUP($E$23,$A$200:$M$202,7,FALSE)</f>
        <v xml:space="preserve">系統的な指導者養成システムが構築されているか </v>
      </c>
      <c r="D32" s="184"/>
      <c r="E32" s="206" t="s">
        <v>112</v>
      </c>
      <c r="F32" s="207"/>
      <c r="G32" s="207"/>
      <c r="H32" s="208"/>
      <c r="I32" s="29" t="str">
        <f>VLOOKUP($E$23,$A$200:$M$202,12,FALSE)</f>
        <v>指導者養成システムの概要</v>
      </c>
      <c r="J32" s="209"/>
      <c r="K32" s="210"/>
      <c r="L32" s="211"/>
    </row>
    <row r="33" spans="1:19" s="17" customFormat="1" ht="33" customHeight="1" thickBot="1" x14ac:dyDescent="0.2">
      <c r="A33" s="51" t="s">
        <v>114</v>
      </c>
      <c r="B33" s="52"/>
      <c r="C33" s="100" t="s">
        <v>128</v>
      </c>
      <c r="D33" s="100"/>
      <c r="E33" s="100"/>
      <c r="F33" s="100"/>
      <c r="G33" s="100"/>
      <c r="H33" s="100"/>
      <c r="I33" s="100"/>
      <c r="J33" s="193" t="s">
        <v>112</v>
      </c>
      <c r="K33" s="194"/>
      <c r="L33" s="195"/>
    </row>
    <row r="34" spans="1:19" s="17" customFormat="1" ht="22.5" customHeight="1" x14ac:dyDescent="0.15">
      <c r="A34" s="53"/>
      <c r="B34" s="54"/>
      <c r="C34" s="60" t="s">
        <v>115</v>
      </c>
      <c r="D34" s="95"/>
      <c r="E34" s="95"/>
      <c r="F34" s="95"/>
      <c r="G34" s="95"/>
      <c r="H34" s="95"/>
      <c r="I34" s="95"/>
      <c r="J34" s="95"/>
      <c r="K34" s="95"/>
      <c r="L34" s="96"/>
    </row>
    <row r="35" spans="1:19" s="17" customFormat="1" ht="22.5" customHeight="1" x14ac:dyDescent="0.15">
      <c r="A35" s="53"/>
      <c r="B35" s="54"/>
      <c r="C35" s="62" t="s">
        <v>116</v>
      </c>
      <c r="D35" s="63"/>
      <c r="E35" s="212"/>
      <c r="F35" s="213"/>
      <c r="G35" s="213"/>
      <c r="H35" s="213"/>
      <c r="I35" s="213"/>
      <c r="J35" s="213"/>
      <c r="K35" s="213"/>
      <c r="L35" s="214"/>
    </row>
    <row r="36" spans="1:19" s="17" customFormat="1" ht="22.5" customHeight="1" x14ac:dyDescent="0.15">
      <c r="A36" s="53"/>
      <c r="B36" s="54"/>
      <c r="C36" s="62" t="s">
        <v>118</v>
      </c>
      <c r="D36" s="63"/>
      <c r="E36" s="219" t="s">
        <v>112</v>
      </c>
      <c r="F36" s="220"/>
      <c r="G36" s="220"/>
      <c r="H36" s="221"/>
      <c r="I36" s="189" t="s">
        <v>142</v>
      </c>
      <c r="J36" s="189"/>
      <c r="K36" s="222" t="s">
        <v>135</v>
      </c>
      <c r="L36" s="223"/>
    </row>
    <row r="37" spans="1:19" s="17" customFormat="1" ht="54.75" customHeight="1" thickBot="1" x14ac:dyDescent="0.2">
      <c r="A37" s="53"/>
      <c r="B37" s="54"/>
      <c r="C37" s="97" t="s">
        <v>143</v>
      </c>
      <c r="D37" s="98"/>
      <c r="E37" s="98"/>
      <c r="F37" s="98"/>
      <c r="G37" s="98"/>
      <c r="H37" s="98"/>
      <c r="I37" s="98"/>
      <c r="J37" s="98"/>
      <c r="K37" s="98"/>
      <c r="L37" s="99"/>
      <c r="M37" s="25"/>
    </row>
    <row r="38" spans="1:19" s="17" customFormat="1" ht="27.75" customHeight="1" thickBot="1" x14ac:dyDescent="0.2">
      <c r="A38" s="51" t="s">
        <v>119</v>
      </c>
      <c r="B38" s="52"/>
      <c r="C38" s="57" t="s">
        <v>129</v>
      </c>
      <c r="D38" s="58"/>
      <c r="E38" s="58"/>
      <c r="F38" s="58"/>
      <c r="G38" s="58"/>
      <c r="H38" s="58"/>
      <c r="I38" s="59"/>
      <c r="J38" s="193" t="s">
        <v>112</v>
      </c>
      <c r="K38" s="198"/>
      <c r="L38" s="199"/>
    </row>
    <row r="39" spans="1:19" s="17" customFormat="1" ht="21.75" customHeight="1" x14ac:dyDescent="0.15">
      <c r="A39" s="53"/>
      <c r="B39" s="54"/>
      <c r="C39" s="60" t="s">
        <v>120</v>
      </c>
      <c r="D39" s="61"/>
      <c r="E39" s="200"/>
      <c r="F39" s="200"/>
      <c r="G39" s="200"/>
      <c r="H39" s="200"/>
      <c r="I39" s="200"/>
      <c r="J39" s="200"/>
      <c r="K39" s="201"/>
      <c r="L39" s="202"/>
    </row>
    <row r="40" spans="1:19" s="17" customFormat="1" ht="21.75" customHeight="1" x14ac:dyDescent="0.15">
      <c r="A40" s="53"/>
      <c r="B40" s="54"/>
      <c r="C40" s="62" t="s">
        <v>122</v>
      </c>
      <c r="D40" s="63"/>
      <c r="E40" s="203"/>
      <c r="F40" s="203"/>
      <c r="G40" s="203"/>
      <c r="H40" s="203"/>
      <c r="I40" s="203"/>
      <c r="J40" s="203"/>
      <c r="K40" s="204"/>
      <c r="L40" s="205"/>
    </row>
    <row r="41" spans="1:19" s="17" customFormat="1" ht="21.75" customHeight="1" x14ac:dyDescent="0.15">
      <c r="A41" s="53"/>
      <c r="B41" s="54"/>
      <c r="C41" s="62" t="s">
        <v>124</v>
      </c>
      <c r="D41" s="63"/>
      <c r="E41" s="203"/>
      <c r="F41" s="203"/>
      <c r="G41" s="203"/>
      <c r="H41" s="203"/>
      <c r="I41" s="203"/>
      <c r="J41" s="203"/>
      <c r="K41" s="204"/>
      <c r="L41" s="205"/>
    </row>
    <row r="42" spans="1:19" s="17" customFormat="1" ht="32.25" customHeight="1" thickBot="1" x14ac:dyDescent="0.2">
      <c r="A42" s="55"/>
      <c r="B42" s="56"/>
      <c r="C42" s="64" t="s">
        <v>126</v>
      </c>
      <c r="D42" s="65"/>
      <c r="E42" s="65"/>
      <c r="F42" s="65"/>
      <c r="G42" s="65"/>
      <c r="H42" s="65"/>
      <c r="I42" s="65"/>
      <c r="J42" s="65"/>
      <c r="K42" s="65"/>
      <c r="L42" s="66"/>
    </row>
    <row r="43" spans="1:19" ht="24.95" customHeight="1" x14ac:dyDescent="0.15">
      <c r="A43" s="49" t="s">
        <v>36</v>
      </c>
      <c r="B43" s="67" t="s">
        <v>67</v>
      </c>
      <c r="C43" s="51" t="s">
        <v>49</v>
      </c>
      <c r="D43" s="80"/>
      <c r="E43" s="30"/>
      <c r="F43" s="83" t="s">
        <v>95</v>
      </c>
      <c r="G43" s="83"/>
      <c r="H43" s="83"/>
      <c r="I43" s="83"/>
      <c r="J43" s="83"/>
      <c r="K43" s="83"/>
      <c r="L43" s="84"/>
    </row>
    <row r="44" spans="1:19" ht="24.95" customHeight="1" x14ac:dyDescent="0.15">
      <c r="A44" s="50"/>
      <c r="B44" s="68"/>
      <c r="C44" s="53"/>
      <c r="D44" s="81"/>
      <c r="E44" s="31"/>
      <c r="F44" s="85" t="s">
        <v>96</v>
      </c>
      <c r="G44" s="85"/>
      <c r="H44" s="85"/>
      <c r="I44" s="85"/>
      <c r="J44" s="85"/>
      <c r="K44" s="85"/>
      <c r="L44" s="86"/>
      <c r="N44" s="18"/>
    </row>
    <row r="45" spans="1:19" ht="24.95" customHeight="1" x14ac:dyDescent="0.15">
      <c r="A45" s="50"/>
      <c r="B45" s="68"/>
      <c r="C45" s="53"/>
      <c r="D45" s="81"/>
      <c r="E45" s="31"/>
      <c r="F45" s="85" t="s">
        <v>97</v>
      </c>
      <c r="G45" s="85"/>
      <c r="H45" s="85"/>
      <c r="I45" s="85"/>
      <c r="J45" s="85"/>
      <c r="K45" s="85"/>
      <c r="L45" s="86"/>
      <c r="N45" s="18"/>
    </row>
    <row r="46" spans="1:19" ht="24.95" customHeight="1" thickBot="1" x14ac:dyDescent="0.2">
      <c r="A46" s="50"/>
      <c r="B46" s="79"/>
      <c r="C46" s="55"/>
      <c r="D46" s="82"/>
      <c r="E46" s="32"/>
      <c r="F46" s="87" t="s">
        <v>98</v>
      </c>
      <c r="G46" s="87"/>
      <c r="H46" s="87"/>
      <c r="I46" s="87"/>
      <c r="J46" s="87"/>
      <c r="K46" s="87"/>
      <c r="L46" s="88"/>
      <c r="N46" s="18"/>
    </row>
    <row r="47" spans="1:19" ht="24.95" customHeight="1" x14ac:dyDescent="0.15">
      <c r="A47" s="50"/>
      <c r="B47" s="67" t="s">
        <v>140</v>
      </c>
      <c r="C47" s="104" t="s">
        <v>37</v>
      </c>
      <c r="D47" s="105"/>
      <c r="E47" s="30"/>
      <c r="F47" s="72" t="s">
        <v>101</v>
      </c>
      <c r="G47" s="72"/>
      <c r="H47" s="72"/>
      <c r="I47" s="72"/>
      <c r="J47" s="72"/>
      <c r="K47" s="72"/>
      <c r="L47" s="73"/>
      <c r="N47" s="18"/>
    </row>
    <row r="48" spans="1:19" ht="24.95" customHeight="1" x14ac:dyDescent="0.15">
      <c r="A48" s="50"/>
      <c r="B48" s="68"/>
      <c r="C48" s="106"/>
      <c r="D48" s="107"/>
      <c r="E48" s="31"/>
      <c r="F48" s="77" t="s">
        <v>102</v>
      </c>
      <c r="G48" s="77"/>
      <c r="H48" s="77"/>
      <c r="I48" s="77"/>
      <c r="J48" s="77"/>
      <c r="K48" s="77"/>
      <c r="L48" s="78"/>
      <c r="M48" s="9"/>
      <c r="N48" s="9"/>
      <c r="O48" s="9"/>
      <c r="P48" s="9"/>
      <c r="Q48" s="9"/>
      <c r="R48" s="9"/>
      <c r="S48" s="9"/>
    </row>
    <row r="49" spans="1:19" ht="24.95" customHeight="1" x14ac:dyDescent="0.15">
      <c r="A49" s="50"/>
      <c r="B49" s="68"/>
      <c r="C49" s="106"/>
      <c r="D49" s="107"/>
      <c r="E49" s="31"/>
      <c r="F49" s="77" t="s">
        <v>103</v>
      </c>
      <c r="G49" s="77"/>
      <c r="H49" s="77"/>
      <c r="I49" s="77"/>
      <c r="J49" s="77"/>
      <c r="K49" s="77"/>
      <c r="L49" s="78"/>
      <c r="M49" s="9"/>
      <c r="N49" s="9"/>
      <c r="O49" s="9"/>
      <c r="P49" s="9"/>
      <c r="Q49" s="9"/>
      <c r="R49" s="9"/>
      <c r="S49" s="9"/>
    </row>
    <row r="50" spans="1:19" ht="24.95" customHeight="1" thickBot="1" x14ac:dyDescent="0.2">
      <c r="A50" s="50"/>
      <c r="B50" s="68"/>
      <c r="C50" s="108"/>
      <c r="D50" s="109"/>
      <c r="E50" s="32"/>
      <c r="F50" s="93" t="s">
        <v>104</v>
      </c>
      <c r="G50" s="93"/>
      <c r="H50" s="93"/>
      <c r="I50" s="93"/>
      <c r="J50" s="93"/>
      <c r="K50" s="93"/>
      <c r="L50" s="94"/>
      <c r="M50" s="9"/>
      <c r="N50" s="9"/>
      <c r="O50" s="9"/>
      <c r="P50" s="9"/>
      <c r="Q50" s="9"/>
      <c r="R50" s="9"/>
      <c r="S50" s="9"/>
    </row>
    <row r="51" spans="1:19" ht="24.95" customHeight="1" x14ac:dyDescent="0.15">
      <c r="A51" s="50"/>
      <c r="B51" s="68"/>
      <c r="C51" s="51" t="s">
        <v>38</v>
      </c>
      <c r="D51" s="74"/>
      <c r="E51" s="30"/>
      <c r="F51" s="72" t="s">
        <v>105</v>
      </c>
      <c r="G51" s="72"/>
      <c r="H51" s="72"/>
      <c r="I51" s="72"/>
      <c r="J51" s="72"/>
      <c r="K51" s="72"/>
      <c r="L51" s="73"/>
      <c r="M51" s="9"/>
      <c r="N51" s="9"/>
      <c r="O51" s="9"/>
      <c r="P51" s="9"/>
      <c r="Q51" s="9"/>
      <c r="R51" s="9"/>
      <c r="S51" s="9"/>
    </row>
    <row r="52" spans="1:19" ht="24.95" customHeight="1" x14ac:dyDescent="0.15">
      <c r="A52" s="50"/>
      <c r="B52" s="68"/>
      <c r="C52" s="53"/>
      <c r="D52" s="75"/>
      <c r="E52" s="31"/>
      <c r="F52" s="77" t="s">
        <v>106</v>
      </c>
      <c r="G52" s="77"/>
      <c r="H52" s="77"/>
      <c r="I52" s="77"/>
      <c r="J52" s="77"/>
      <c r="K52" s="77"/>
      <c r="L52" s="78"/>
    </row>
    <row r="53" spans="1:19" ht="24.95" customHeight="1" thickBot="1" x14ac:dyDescent="0.2">
      <c r="A53" s="50"/>
      <c r="B53" s="68"/>
      <c r="C53" s="55"/>
      <c r="D53" s="76"/>
      <c r="E53" s="32"/>
      <c r="F53" s="93" t="s">
        <v>107</v>
      </c>
      <c r="G53" s="93"/>
      <c r="H53" s="93"/>
      <c r="I53" s="93"/>
      <c r="J53" s="93"/>
      <c r="K53" s="93"/>
      <c r="L53" s="94"/>
    </row>
    <row r="54" spans="1:19" ht="39.75" customHeight="1" thickBot="1" x14ac:dyDescent="0.2">
      <c r="A54" s="44" t="s">
        <v>127</v>
      </c>
      <c r="B54" s="45"/>
      <c r="C54" s="193" t="s">
        <v>112</v>
      </c>
      <c r="D54" s="194"/>
      <c r="E54" s="195"/>
      <c r="F54" s="89" t="s">
        <v>17</v>
      </c>
      <c r="G54" s="90"/>
      <c r="H54" s="196"/>
      <c r="I54" s="196"/>
      <c r="J54" s="196"/>
      <c r="K54" s="196"/>
      <c r="L54" s="197"/>
    </row>
    <row r="55" spans="1:19" ht="39" customHeight="1" thickBot="1" x14ac:dyDescent="0.2">
      <c r="A55" s="44" t="s">
        <v>11</v>
      </c>
      <c r="B55" s="45"/>
      <c r="C55" s="190"/>
      <c r="D55" s="191"/>
      <c r="E55" s="191"/>
      <c r="F55" s="191"/>
      <c r="G55" s="191"/>
      <c r="H55" s="191"/>
      <c r="I55" s="191"/>
      <c r="J55" s="191"/>
      <c r="K55" s="191"/>
      <c r="L55" s="192"/>
    </row>
    <row r="92" spans="1:14" ht="90" x14ac:dyDescent="0.15">
      <c r="A92" s="19" t="s">
        <v>18</v>
      </c>
      <c r="B92" s="20" t="s">
        <v>19</v>
      </c>
      <c r="C92" s="20" t="s">
        <v>20</v>
      </c>
      <c r="D92" s="20" t="s">
        <v>21</v>
      </c>
      <c r="E92" s="20" t="s">
        <v>22</v>
      </c>
      <c r="F92" s="20" t="s">
        <v>23</v>
      </c>
      <c r="G92" s="20" t="s">
        <v>24</v>
      </c>
      <c r="H92" s="20" t="s">
        <v>25</v>
      </c>
      <c r="I92" s="20" t="s">
        <v>26</v>
      </c>
      <c r="J92" s="20" t="s">
        <v>27</v>
      </c>
      <c r="K92" s="20"/>
      <c r="L92" s="20" t="s">
        <v>62</v>
      </c>
      <c r="M92" s="8" t="s">
        <v>39</v>
      </c>
      <c r="N92" s="21"/>
    </row>
    <row r="93" spans="1:14" ht="90" x14ac:dyDescent="0.15">
      <c r="A93" s="19" t="s">
        <v>28</v>
      </c>
      <c r="B93" s="20"/>
      <c r="C93" s="20" t="s">
        <v>20</v>
      </c>
      <c r="D93" s="20" t="s">
        <v>21</v>
      </c>
      <c r="E93" s="20" t="s">
        <v>22</v>
      </c>
      <c r="F93" s="20" t="s">
        <v>23</v>
      </c>
      <c r="G93" s="20" t="s">
        <v>24</v>
      </c>
      <c r="H93" s="20" t="s">
        <v>25</v>
      </c>
      <c r="I93" s="20" t="s">
        <v>26</v>
      </c>
      <c r="J93" s="20" t="s">
        <v>27</v>
      </c>
      <c r="K93" s="20"/>
      <c r="L93" s="20" t="s">
        <v>62</v>
      </c>
      <c r="M93" s="8" t="s">
        <v>39</v>
      </c>
      <c r="N93" s="21"/>
    </row>
    <row r="94" spans="1:14" ht="135" x14ac:dyDescent="0.15">
      <c r="A94" s="19" t="s">
        <v>29</v>
      </c>
      <c r="B94" s="20"/>
      <c r="C94" s="20" t="s">
        <v>30</v>
      </c>
      <c r="D94" s="20" t="s">
        <v>31</v>
      </c>
      <c r="E94" s="20" t="s">
        <v>32</v>
      </c>
      <c r="F94" s="20" t="s">
        <v>33</v>
      </c>
      <c r="G94" s="20" t="s">
        <v>113</v>
      </c>
      <c r="H94" s="20" t="s">
        <v>34</v>
      </c>
      <c r="I94" s="20" t="s">
        <v>14</v>
      </c>
      <c r="J94" s="20" t="s">
        <v>35</v>
      </c>
      <c r="K94" s="20"/>
      <c r="L94" s="20" t="s">
        <v>63</v>
      </c>
      <c r="M94" s="8" t="s">
        <v>40</v>
      </c>
      <c r="N94" s="21"/>
    </row>
    <row r="200" spans="1:14" ht="123.75" x14ac:dyDescent="0.15">
      <c r="A200" s="22" t="s">
        <v>18</v>
      </c>
      <c r="B200" s="22" t="s">
        <v>19</v>
      </c>
      <c r="C200" s="22" t="s">
        <v>20</v>
      </c>
      <c r="D200" s="22" t="s">
        <v>21</v>
      </c>
      <c r="E200" s="22" t="s">
        <v>46</v>
      </c>
      <c r="F200" s="22" t="s">
        <v>22</v>
      </c>
      <c r="G200" s="22" t="s">
        <v>23</v>
      </c>
      <c r="H200" s="22" t="s">
        <v>24</v>
      </c>
      <c r="I200" s="22" t="s">
        <v>25</v>
      </c>
      <c r="J200" s="22" t="s">
        <v>42</v>
      </c>
      <c r="K200" s="22" t="s">
        <v>26</v>
      </c>
      <c r="L200" s="22" t="s">
        <v>27</v>
      </c>
      <c r="M200" s="22" t="s">
        <v>62</v>
      </c>
      <c r="N200" s="8" t="s">
        <v>39</v>
      </c>
    </row>
    <row r="201" spans="1:14" ht="123.75" x14ac:dyDescent="0.15">
      <c r="A201" s="22" t="s">
        <v>28</v>
      </c>
      <c r="B201" s="22"/>
      <c r="C201" s="22" t="s">
        <v>20</v>
      </c>
      <c r="D201" s="22" t="s">
        <v>21</v>
      </c>
      <c r="E201" s="22" t="s">
        <v>47</v>
      </c>
      <c r="F201" s="22" t="s">
        <v>22</v>
      </c>
      <c r="G201" s="22" t="s">
        <v>23</v>
      </c>
      <c r="H201" s="22" t="s">
        <v>24</v>
      </c>
      <c r="I201" s="22" t="s">
        <v>25</v>
      </c>
      <c r="J201" s="22" t="s">
        <v>42</v>
      </c>
      <c r="K201" s="22" t="s">
        <v>26</v>
      </c>
      <c r="L201" s="22" t="s">
        <v>27</v>
      </c>
      <c r="M201" s="22" t="s">
        <v>62</v>
      </c>
      <c r="N201" s="8" t="s">
        <v>39</v>
      </c>
    </row>
    <row r="202" spans="1:14" ht="135" x14ac:dyDescent="0.15">
      <c r="A202" s="22" t="s">
        <v>29</v>
      </c>
      <c r="B202" s="22"/>
      <c r="C202" s="22" t="s">
        <v>30</v>
      </c>
      <c r="D202" s="22" t="s">
        <v>31</v>
      </c>
      <c r="E202" s="22" t="s">
        <v>41</v>
      </c>
      <c r="F202" s="22" t="s">
        <v>32</v>
      </c>
      <c r="G202" s="22" t="s">
        <v>33</v>
      </c>
      <c r="H202" s="22" t="s">
        <v>56</v>
      </c>
      <c r="I202" s="22" t="s">
        <v>34</v>
      </c>
      <c r="J202" s="22"/>
      <c r="K202" s="22" t="s">
        <v>14</v>
      </c>
      <c r="L202" s="22" t="s">
        <v>35</v>
      </c>
      <c r="M202" s="22" t="s">
        <v>63</v>
      </c>
      <c r="N202" s="8" t="s">
        <v>40</v>
      </c>
    </row>
  </sheetData>
  <sheetProtection algorithmName="SHA-512" hashValue="qMQLyGvhz0WqxaUV7lpBWloM479fZWHXxK/qQufhj+uJLrAldcwpz6tfTa8OpWr6uyuexpATgwBuCSC6tHsy/A==" saltValue="GZ+ZVjoaETHUdDvisox7Mg==" spinCount="100000" sheet="1" formatColumns="0" formatRows="0"/>
  <mergeCells count="116">
    <mergeCell ref="A2:L2"/>
    <mergeCell ref="A3:L3"/>
    <mergeCell ref="A4:B4"/>
    <mergeCell ref="C4:L4"/>
    <mergeCell ref="A5:B5"/>
    <mergeCell ref="C5:L5"/>
    <mergeCell ref="A6:B6"/>
    <mergeCell ref="C6:L6"/>
    <mergeCell ref="A7:B7"/>
    <mergeCell ref="F7:L7"/>
    <mergeCell ref="A16:B16"/>
    <mergeCell ref="C16:H16"/>
    <mergeCell ref="K16:L16"/>
    <mergeCell ref="G10:L10"/>
    <mergeCell ref="D11:F11"/>
    <mergeCell ref="G11:L11"/>
    <mergeCell ref="D12:F12"/>
    <mergeCell ref="G12:L12"/>
    <mergeCell ref="D13:F13"/>
    <mergeCell ref="G13:L13"/>
    <mergeCell ref="A8:B15"/>
    <mergeCell ref="C8:F8"/>
    <mergeCell ref="G8:L8"/>
    <mergeCell ref="D9:F9"/>
    <mergeCell ref="G9:L9"/>
    <mergeCell ref="D10:F10"/>
    <mergeCell ref="D14:F14"/>
    <mergeCell ref="G14:L14"/>
    <mergeCell ref="D15:F15"/>
    <mergeCell ref="G15:L15"/>
    <mergeCell ref="C25:D26"/>
    <mergeCell ref="E25:H25"/>
    <mergeCell ref="I25:L25"/>
    <mergeCell ref="E26:L26"/>
    <mergeCell ref="C27:D27"/>
    <mergeCell ref="E27:F27"/>
    <mergeCell ref="H27:L27"/>
    <mergeCell ref="C22:D22"/>
    <mergeCell ref="E22:L22"/>
    <mergeCell ref="C23:D24"/>
    <mergeCell ref="E23:H23"/>
    <mergeCell ref="I23:L23"/>
    <mergeCell ref="E24:L24"/>
    <mergeCell ref="C30:D30"/>
    <mergeCell ref="E30:F30"/>
    <mergeCell ref="H30:I30"/>
    <mergeCell ref="J30:K30"/>
    <mergeCell ref="C31:D31"/>
    <mergeCell ref="E31:G31"/>
    <mergeCell ref="H31:I31"/>
    <mergeCell ref="J31:L31"/>
    <mergeCell ref="C28:D28"/>
    <mergeCell ref="E28:F28"/>
    <mergeCell ref="H28:I28"/>
    <mergeCell ref="J28:K28"/>
    <mergeCell ref="C29:D29"/>
    <mergeCell ref="E29:F29"/>
    <mergeCell ref="H29:I29"/>
    <mergeCell ref="J29:K29"/>
    <mergeCell ref="C32:D32"/>
    <mergeCell ref="E32:H32"/>
    <mergeCell ref="J32:L32"/>
    <mergeCell ref="A33:B37"/>
    <mergeCell ref="C33:I33"/>
    <mergeCell ref="J33:L33"/>
    <mergeCell ref="C34:L34"/>
    <mergeCell ref="C35:D35"/>
    <mergeCell ref="E35:L35"/>
    <mergeCell ref="C36:D36"/>
    <mergeCell ref="A17:B32"/>
    <mergeCell ref="C17:L17"/>
    <mergeCell ref="C18:D18"/>
    <mergeCell ref="E18:L18"/>
    <mergeCell ref="C19:D19"/>
    <mergeCell ref="E19:L19"/>
    <mergeCell ref="C20:D20"/>
    <mergeCell ref="E20:L20"/>
    <mergeCell ref="C21:D21"/>
    <mergeCell ref="E21:L21"/>
    <mergeCell ref="E36:H36"/>
    <mergeCell ref="I36:J36"/>
    <mergeCell ref="K36:L36"/>
    <mergeCell ref="C37:L37"/>
    <mergeCell ref="A38:B42"/>
    <mergeCell ref="C38:I38"/>
    <mergeCell ref="J38:L38"/>
    <mergeCell ref="C39:D39"/>
    <mergeCell ref="E39:L39"/>
    <mergeCell ref="C40:D40"/>
    <mergeCell ref="E40:L40"/>
    <mergeCell ref="C41:D41"/>
    <mergeCell ref="E41:L41"/>
    <mergeCell ref="C42:L42"/>
    <mergeCell ref="A55:B55"/>
    <mergeCell ref="C55:L55"/>
    <mergeCell ref="F46:L46"/>
    <mergeCell ref="B47:B53"/>
    <mergeCell ref="C47:D50"/>
    <mergeCell ref="F47:L47"/>
    <mergeCell ref="F48:L48"/>
    <mergeCell ref="F49:L49"/>
    <mergeCell ref="F50:L50"/>
    <mergeCell ref="C51:D53"/>
    <mergeCell ref="F51:L51"/>
    <mergeCell ref="F52:L52"/>
    <mergeCell ref="A43:A53"/>
    <mergeCell ref="B43:B46"/>
    <mergeCell ref="C43:D46"/>
    <mergeCell ref="F43:L43"/>
    <mergeCell ref="F44:L44"/>
    <mergeCell ref="F45:L45"/>
    <mergeCell ref="F53:L53"/>
    <mergeCell ref="A54:B54"/>
    <mergeCell ref="C54:E54"/>
    <mergeCell ref="F54:G54"/>
    <mergeCell ref="H54:L54"/>
  </mergeCells>
  <phoneticPr fontId="11"/>
  <conditionalFormatting sqref="A38 J38 C38:C42 E39:L41">
    <cfRule type="expression" dxfId="3" priority="2" stopIfTrue="1">
      <formula>$B$5=#REF!</formula>
    </cfRule>
  </conditionalFormatting>
  <conditionalFormatting sqref="A39:L42 A38:J38">
    <cfRule type="expression" dxfId="2" priority="3">
      <formula>$E$23=$A$94</formula>
    </cfRule>
  </conditionalFormatting>
  <conditionalFormatting sqref="J30:K30">
    <cfRule type="expression" dxfId="1" priority="4" stopIfTrue="1">
      <formula>$E$23=$A$202</formula>
    </cfRule>
  </conditionalFormatting>
  <conditionalFormatting sqref="I36:L36">
    <cfRule type="expression" dxfId="0" priority="1">
      <formula>$E36&lt;&gt;"その他"</formula>
    </cfRule>
  </conditionalFormatting>
  <dataValidations count="3">
    <dataValidation type="list" imeMode="halfAlpha" allowBlank="1" showInputMessage="1" showErrorMessage="1" sqref="E7 C7" xr:uid="{00000000-0002-0000-0100-000000000000}">
      <formula1>"件数を選択,1,2,3,4,5,6,7,8,9,10,11,12,13,14,15"</formula1>
    </dataValidation>
    <dataValidation imeMode="halfAlpha" allowBlank="1" showInputMessage="1" showErrorMessage="1" sqref="E27:F30" xr:uid="{00000000-0002-0000-0100-000001000000}"/>
    <dataValidation type="list" allowBlank="1" showInputMessage="1" showErrorMessage="1" sqref="E23" xr:uid="{00000000-0002-0000-0100-000002000000}">
      <formula1>$A$200:$A$202</formula1>
    </dataValidation>
  </dataValidations>
  <pageMargins left="0.59055118110236227" right="0.59055118110236227" top="0.74803149606299213" bottom="0.74803149606299213" header="0.31496062992125984" footer="0.31496062992125984"/>
  <pageSetup paperSize="9" scale="74" fitToHeight="0" orientation="portrait" cellComments="asDisplayed" r:id="rId1"/>
  <headerFooter>
    <oddFooter>&amp;P / &amp;N ページ</oddFooter>
  </headerFooter>
  <rowBreaks count="1" manualBreakCount="1">
    <brk id="37" max="11"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3000000}">
          <x14:formula1>
            <xm:f>リスト値!$G$2:$G$5</xm:f>
          </x14:formula1>
          <xm:sqref>E36:H36</xm:sqref>
        </x14:dataValidation>
        <x14:dataValidation type="list" allowBlank="1" showInputMessage="1" showErrorMessage="1" xr:uid="{00000000-0002-0000-0100-000004000000}">
          <x14:formula1>
            <xm:f>リスト値!$H$2:$H$4</xm:f>
          </x14:formula1>
          <xm:sqref>J38:L38</xm:sqref>
        </x14:dataValidation>
        <x14:dataValidation type="list" allowBlank="1" showInputMessage="1" showErrorMessage="1" xr:uid="{00000000-0002-0000-0100-000005000000}">
          <x14:formula1>
            <xm:f>リスト値!$F$2:$F$4</xm:f>
          </x14:formula1>
          <xm:sqref>J33:L33</xm:sqref>
        </x14:dataValidation>
        <x14:dataValidation type="list" allowBlank="1" showInputMessage="1" showErrorMessage="1" xr:uid="{00000000-0002-0000-0100-000006000000}">
          <x14:formula1>
            <xm:f>リスト値!$L$2:$L$4</xm:f>
          </x14:formula1>
          <xm:sqref>C54:E54</xm:sqref>
        </x14:dataValidation>
        <x14:dataValidation type="list" allowBlank="1" showInputMessage="1" showErrorMessage="1" xr:uid="{00000000-0002-0000-0100-000007000000}">
          <x14:formula1>
            <xm:f>リスト値!$K$2</xm:f>
          </x14:formula1>
          <xm:sqref>E51:E53</xm:sqref>
        </x14:dataValidation>
        <x14:dataValidation type="list" allowBlank="1" showInputMessage="1" showErrorMessage="1" xr:uid="{00000000-0002-0000-0100-000008000000}">
          <x14:formula1>
            <xm:f>リスト値!$J$2</xm:f>
          </x14:formula1>
          <xm:sqref>E47:E50</xm:sqref>
        </x14:dataValidation>
        <x14:dataValidation type="list" allowBlank="1" showInputMessage="1" showErrorMessage="1" xr:uid="{00000000-0002-0000-0100-000009000000}">
          <x14:formula1>
            <xm:f>リスト値!$I$2</xm:f>
          </x14:formula1>
          <xm:sqref>E43:E46</xm:sqref>
        </x14:dataValidation>
        <x14:dataValidation type="list" allowBlank="1" showInputMessage="1" showErrorMessage="1" xr:uid="{00000000-0002-0000-0100-00000A000000}">
          <x14:formula1>
            <xm:f>リスト値!$E$2:$E$4</xm:f>
          </x14:formula1>
          <xm:sqref>E32:H32</xm:sqref>
        </x14:dataValidation>
        <x14:dataValidation type="list" allowBlank="1" showInputMessage="1" showErrorMessage="1" xr:uid="{00000000-0002-0000-0100-00000B000000}">
          <x14:formula1>
            <xm:f>リスト値!$D$2:$D$4</xm:f>
          </x14:formula1>
          <xm:sqref>E31:G31</xm:sqref>
        </x14:dataValidation>
        <x14:dataValidation type="list" allowBlank="1" showInputMessage="1" showErrorMessage="1" xr:uid="{00000000-0002-0000-0100-00000C000000}">
          <x14:formula1>
            <xm:f>リスト値!$C$2:$C$4</xm:f>
          </x14:formula1>
          <xm:sqref>E25:H25</xm:sqref>
        </x14:dataValidation>
        <x14:dataValidation type="list" allowBlank="1" showInputMessage="1" showErrorMessage="1" xr:uid="{00000000-0002-0000-0100-00000D000000}">
          <x14:formula1>
            <xm:f>リスト値!$B$2:$B$4</xm:f>
          </x14:formula1>
          <xm:sqref>C16:H16</xm:sqref>
        </x14:dataValidation>
        <x14:dataValidation type="list" allowBlank="1" showInputMessage="1" showErrorMessage="1" xr:uid="{00000000-0002-0000-0100-00000E000000}">
          <x14:formula1>
            <xm:f>リスト値!$A$2</xm:f>
          </x14:formula1>
          <xm:sqref>C9:C15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workbookViewId="0">
      <selection activeCell="E14" sqref="E14"/>
    </sheetView>
  </sheetViews>
  <sheetFormatPr defaultColWidth="9" defaultRowHeight="11.25" x14ac:dyDescent="0.15"/>
  <cols>
    <col min="1" max="1" width="18.125" style="6" bestFit="1" customWidth="1"/>
    <col min="2" max="2" width="9" style="6"/>
    <col min="3" max="3" width="19.625" style="6" customWidth="1"/>
    <col min="4" max="4" width="22.375" style="6" bestFit="1" customWidth="1"/>
    <col min="5" max="6" width="9" style="6"/>
    <col min="7" max="7" width="14.5" style="6" customWidth="1"/>
    <col min="8" max="16384" width="9" style="6"/>
  </cols>
  <sheetData>
    <row r="1" spans="1:12" ht="45" x14ac:dyDescent="0.15">
      <c r="A1" s="26" t="s">
        <v>71</v>
      </c>
      <c r="B1" s="26" t="s">
        <v>82</v>
      </c>
      <c r="C1" s="26" t="s">
        <v>85</v>
      </c>
      <c r="D1" s="26" t="s">
        <v>88</v>
      </c>
      <c r="E1" s="26" t="s">
        <v>92</v>
      </c>
      <c r="F1" s="23" t="s">
        <v>131</v>
      </c>
      <c r="G1" s="23" t="s">
        <v>136</v>
      </c>
      <c r="H1" s="23" t="s">
        <v>132</v>
      </c>
      <c r="I1" s="26" t="s">
        <v>99</v>
      </c>
      <c r="J1" s="26" t="s">
        <v>100</v>
      </c>
      <c r="K1" s="26" t="s">
        <v>108</v>
      </c>
      <c r="L1" s="27" t="s">
        <v>109</v>
      </c>
    </row>
    <row r="2" spans="1:12" x14ac:dyDescent="0.15">
      <c r="A2" s="1" t="s">
        <v>72</v>
      </c>
      <c r="B2" s="2" t="s">
        <v>112</v>
      </c>
      <c r="C2" s="3" t="s">
        <v>112</v>
      </c>
      <c r="D2" s="3" t="s">
        <v>112</v>
      </c>
      <c r="E2" s="3" t="s">
        <v>112</v>
      </c>
      <c r="F2" s="3" t="s">
        <v>112</v>
      </c>
      <c r="G2" s="3" t="s">
        <v>112</v>
      </c>
      <c r="H2" s="3" t="s">
        <v>112</v>
      </c>
      <c r="I2" s="5" t="s">
        <v>72</v>
      </c>
      <c r="J2" s="1" t="s">
        <v>72</v>
      </c>
      <c r="K2" s="1" t="s">
        <v>72</v>
      </c>
      <c r="L2" s="3" t="s">
        <v>112</v>
      </c>
    </row>
    <row r="3" spans="1:12" x14ac:dyDescent="0.15">
      <c r="B3" s="2" t="s">
        <v>83</v>
      </c>
      <c r="C3" s="3" t="s">
        <v>86</v>
      </c>
      <c r="D3" s="3" t="s">
        <v>90</v>
      </c>
      <c r="E3" s="3" t="s">
        <v>93</v>
      </c>
      <c r="F3" s="6" t="s">
        <v>90</v>
      </c>
      <c r="G3" s="6" t="s">
        <v>133</v>
      </c>
      <c r="H3" s="6" t="s">
        <v>90</v>
      </c>
      <c r="L3" s="4" t="s">
        <v>110</v>
      </c>
    </row>
    <row r="4" spans="1:12" x14ac:dyDescent="0.15">
      <c r="B4" s="2" t="s">
        <v>84</v>
      </c>
      <c r="C4" s="3" t="s">
        <v>87</v>
      </c>
      <c r="D4" s="3" t="s">
        <v>91</v>
      </c>
      <c r="E4" s="3" t="s">
        <v>94</v>
      </c>
      <c r="F4" s="6" t="s">
        <v>91</v>
      </c>
      <c r="G4" s="6" t="s">
        <v>134</v>
      </c>
      <c r="H4" s="6" t="s">
        <v>91</v>
      </c>
      <c r="L4" s="4" t="s">
        <v>111</v>
      </c>
    </row>
    <row r="5" spans="1:12" x14ac:dyDescent="0.15">
      <c r="G5" s="6" t="s">
        <v>137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2016-10-17T05:40:10Z</dcterms:created>
  <dcterms:modified xsi:type="dcterms:W3CDTF">2023-11-02T09:15:18Z</dcterms:modified>
</cp:coreProperties>
</file>