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4FF24FAF-576E-4EA1-9C2A-50156A93EA6A}" xr6:coauthVersionLast="47" xr6:coauthVersionMax="47" xr10:uidLastSave="{00000000-0000-0000-0000-000000000000}"/>
  <workbookProtection workbookAlgorithmName="SHA-512" workbookHashValue="jO8xO4sQB5niBx/xwt028qShXOPcQtMUL2LgKavw0M7U5A8EdbhttD9JQNDZuFfTEg9e+7x4up+x4HpXmz1+ig==" workbookSaltValue="UX9TSzDq7f6I+MQ773UbAg==" workbookSpinCount="100000" lockStructure="1"/>
  <bookViews>
    <workbookView xWindow="28680" yWindow="-120" windowWidth="29040" windowHeight="15720" xr2:uid="{00000000-000D-0000-FFFF-FFFF00000000}"/>
  </bookViews>
  <sheets>
    <sheet name="記入例" sheetId="15" r:id="rId1"/>
    <sheet name="事業計画書" sheetId="19" r:id="rId2"/>
    <sheet name="リスト値" sheetId="14" state="hidden" r:id="rId3"/>
  </sheets>
  <externalReferences>
    <externalReference r:id="rId4"/>
    <externalReference r:id="rId5"/>
    <externalReference r:id="rId6"/>
  </externalReferences>
  <definedNames>
    <definedName name="_xlnm.Print_Area" localSheetId="0">記入例!$A$1:$L$57</definedName>
    <definedName name="_xlnm.Print_Area" localSheetId="1">事業計画書!$A$1:$L$57</definedName>
    <definedName name="_xlnm.Print_Titles" localSheetId="0">記入例!$1:$6</definedName>
    <definedName name="_xlnm.Print_Titles" localSheetId="1">事業計画書!$1:$6</definedName>
    <definedName name="Z_0D116486_C10A_40D5_8AC8_A917DF1EA49B_.wvu.PrintArea" localSheetId="0" hidden="1">記入例!$A$1:$L$57</definedName>
    <definedName name="Z_0D116486_C10A_40D5_8AC8_A917DF1EA49B_.wvu.PrintArea" localSheetId="1" hidden="1">事業計画書!$A$1:$L$57</definedName>
    <definedName name="Z_D3C946ED_9BA4_4840_BCE3_2C77B706AE48_.wvu.PrintArea" localSheetId="0" hidden="1">記入例!$A$1:$L$57</definedName>
    <definedName name="Z_D3C946ED_9BA4_4840_BCE3_2C77B706AE48_.wvu.PrintArea" localSheetId="1" hidden="1">事業計画書!$A$1:$L$57</definedName>
    <definedName name="年号" localSheetId="2">[1]データ!$B$3:$B$7</definedName>
    <definedName name="年号">[2]データ!$B$3:$B$7</definedName>
    <definedName name="予算">[3]リスト値!$B$2:$B$5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8" i="19" l="1"/>
  <c r="H31" i="19"/>
  <c r="C31" i="19"/>
  <c r="H30" i="19"/>
  <c r="C30" i="19"/>
  <c r="J29" i="19"/>
  <c r="H29" i="19"/>
  <c r="C29" i="19"/>
  <c r="G29" i="19" s="1"/>
  <c r="J28" i="19"/>
  <c r="H28" i="19"/>
  <c r="C28" i="19"/>
  <c r="J27" i="19"/>
  <c r="H27" i="19"/>
  <c r="C27" i="19"/>
  <c r="C26" i="19"/>
  <c r="I23" i="19"/>
  <c r="E16" i="19"/>
  <c r="L29" i="19" l="1"/>
  <c r="H31" i="15"/>
  <c r="I38" i="15"/>
  <c r="E16" i="15" l="1"/>
  <c r="J29" i="15" l="1"/>
  <c r="J27" i="15"/>
  <c r="C26" i="15" l="1"/>
  <c r="C31" i="15"/>
  <c r="C30" i="15"/>
  <c r="J31" i="15"/>
  <c r="H30" i="15"/>
  <c r="H29" i="15"/>
  <c r="C29" i="15"/>
  <c r="G29" i="15" s="1"/>
  <c r="J28" i="15"/>
  <c r="H28" i="15"/>
  <c r="C28" i="15"/>
  <c r="H27" i="15"/>
  <c r="C27" i="15"/>
  <c r="I23" i="15"/>
  <c r="L29" i="15" l="1"/>
</calcChain>
</file>

<file path=xl/sharedStrings.xml><?xml version="1.0" encoding="utf-8"?>
<sst xmlns="http://schemas.openxmlformats.org/spreadsheetml/2006/main" count="336" uniqueCount="160">
  <si>
    <t>事業名</t>
    <rPh sb="0" eb="2">
      <t>ジギョウ</t>
    </rPh>
    <rPh sb="2" eb="3">
      <t>メイ</t>
    </rPh>
    <phoneticPr fontId="2"/>
  </si>
  <si>
    <t>優先順位／申請件数</t>
    <rPh sb="0" eb="2">
      <t>ユウセン</t>
    </rPh>
    <rPh sb="2" eb="4">
      <t>ジュンイ</t>
    </rPh>
    <rPh sb="5" eb="7">
      <t>シンセイ</t>
    </rPh>
    <rPh sb="7" eb="9">
      <t>ケンスウ</t>
    </rPh>
    <phoneticPr fontId="2"/>
  </si>
  <si>
    <t>位／</t>
    <rPh sb="0" eb="1">
      <t>イ</t>
    </rPh>
    <phoneticPr fontId="2"/>
  </si>
  <si>
    <t>具体的な事業の内容
(種目･期間･場所･対象者等)</t>
    <phoneticPr fontId="2"/>
  </si>
  <si>
    <t>〔実施事業の内容〕</t>
    <rPh sb="1" eb="3">
      <t>ジッシ</t>
    </rPh>
    <rPh sb="3" eb="5">
      <t>ジギョウ</t>
    </rPh>
    <rPh sb="6" eb="8">
      <t>ナイヨウ</t>
    </rPh>
    <phoneticPr fontId="2"/>
  </si>
  <si>
    <t>開催期間・開催日</t>
  </si>
  <si>
    <t>主催者</t>
  </si>
  <si>
    <t>開催場所</t>
  </si>
  <si>
    <t>回</t>
    <rPh sb="0" eb="1">
      <t>カイ</t>
    </rPh>
    <phoneticPr fontId="2"/>
  </si>
  <si>
    <t>人</t>
    <rPh sb="0" eb="1">
      <t>ニン</t>
    </rPh>
    <phoneticPr fontId="2"/>
  </si>
  <si>
    <t>％</t>
    <phoneticPr fontId="2"/>
  </si>
  <si>
    <t>事業の内容</t>
    <rPh sb="0" eb="2">
      <t>ジギョウ</t>
    </rPh>
    <rPh sb="3" eb="5">
      <t>ナイヨウ</t>
    </rPh>
    <phoneticPr fontId="2"/>
  </si>
  <si>
    <t>備考</t>
  </si>
  <si>
    <t>○○県××市</t>
    <rPh sb="2" eb="3">
      <t>ケン</t>
    </rPh>
    <rPh sb="5" eb="6">
      <t>シ</t>
    </rPh>
    <phoneticPr fontId="2"/>
  </si>
  <si>
    <t>××市総合体育館</t>
    <rPh sb="3" eb="5">
      <t>ソウゴウ</t>
    </rPh>
    <rPh sb="5" eb="8">
      <t>タイイクカン</t>
    </rPh>
    <phoneticPr fontId="1"/>
  </si>
  <si>
    <t>○○インストラクター</t>
    <phoneticPr fontId="1"/>
  </si>
  <si>
    <t>指導者の有する資格名</t>
    <rPh sb="0" eb="3">
      <t>シドウシャ</t>
    </rPh>
    <rPh sb="4" eb="5">
      <t>ユウ</t>
    </rPh>
    <rPh sb="7" eb="9">
      <t>シカク</t>
    </rPh>
    <rPh sb="9" eb="10">
      <t>メイ</t>
    </rPh>
    <phoneticPr fontId="1"/>
  </si>
  <si>
    <t>目的及び期待される効果</t>
    <rPh sb="0" eb="2">
      <t>モクテキ</t>
    </rPh>
    <rPh sb="2" eb="3">
      <t>オヨ</t>
    </rPh>
    <rPh sb="4" eb="6">
      <t>キタイ</t>
    </rPh>
    <rPh sb="9" eb="11">
      <t>コウカ</t>
    </rPh>
    <phoneticPr fontId="1"/>
  </si>
  <si>
    <t>左記に該当する場合には、その理由を記入すること</t>
    <rPh sb="0" eb="2">
      <t>サキ</t>
    </rPh>
    <rPh sb="3" eb="5">
      <t>ガイトウ</t>
    </rPh>
    <rPh sb="7" eb="9">
      <t>バアイ</t>
    </rPh>
    <rPh sb="14" eb="16">
      <t>リユウ</t>
    </rPh>
    <rPh sb="17" eb="19">
      <t>キニュウ</t>
    </rPh>
    <phoneticPr fontId="1"/>
  </si>
  <si>
    <t>予算</t>
    <phoneticPr fontId="1"/>
  </si>
  <si>
    <t>実施方法</t>
    <rPh sb="0" eb="2">
      <t>ジッシ</t>
    </rPh>
    <rPh sb="2" eb="4">
      <t>ホウホウ</t>
    </rPh>
    <phoneticPr fontId="1"/>
  </si>
  <si>
    <t>以下から選択してください。</t>
    <rPh sb="0" eb="2">
      <t>イカ</t>
    </rPh>
    <rPh sb="4" eb="6">
      <t>センタク</t>
    </rPh>
    <phoneticPr fontId="1"/>
  </si>
  <si>
    <t>左の欄の「指導者を養成する事業」・「指導者を派遣する事業」のいずれかを選択してください。</t>
    <rPh sb="0" eb="1">
      <t>ヒダリ</t>
    </rPh>
    <rPh sb="2" eb="3">
      <t>ラン</t>
    </rPh>
    <rPh sb="5" eb="8">
      <t>シドウシャ</t>
    </rPh>
    <rPh sb="9" eb="11">
      <t>ヨウセイ</t>
    </rPh>
    <rPh sb="13" eb="15">
      <t>ジギョウ</t>
    </rPh>
    <rPh sb="18" eb="21">
      <t>シドウシャ</t>
    </rPh>
    <rPh sb="22" eb="24">
      <t>ハケン</t>
    </rPh>
    <rPh sb="26" eb="28">
      <t>ジギョウ</t>
    </rPh>
    <rPh sb="35" eb="37">
      <t>センタク</t>
    </rPh>
    <phoneticPr fontId="1"/>
  </si>
  <si>
    <t>（うち、女性の平均参加人数）</t>
    <phoneticPr fontId="1"/>
  </si>
  <si>
    <t>女性参加割合</t>
    <phoneticPr fontId="1"/>
  </si>
  <si>
    <t>指導者を養成する事業</t>
    <phoneticPr fontId="1"/>
  </si>
  <si>
    <t>指導者を派遣する事業</t>
    <phoneticPr fontId="1"/>
  </si>
  <si>
    <t>（うち、女性指導者の平均派遣人数）</t>
  </si>
  <si>
    <t xml:space="preserve">派遣する指導者が有資格者か </t>
    <phoneticPr fontId="1"/>
  </si>
  <si>
    <t xml:space="preserve">女性指導者割合 </t>
    <phoneticPr fontId="1"/>
  </si>
  <si>
    <t>情報公開</t>
    <rPh sb="0" eb="2">
      <t>ジョウホウ</t>
    </rPh>
    <rPh sb="2" eb="4">
      <t>コウカイ</t>
    </rPh>
    <phoneticPr fontId="1"/>
  </si>
  <si>
    <t>情報の公開方法
（複数選択可）</t>
    <rPh sb="0" eb="2">
      <t>ジョウホウ</t>
    </rPh>
    <rPh sb="3" eb="5">
      <t>コウカイ</t>
    </rPh>
    <rPh sb="5" eb="7">
      <t>ホウホウ</t>
    </rPh>
    <phoneticPr fontId="1"/>
  </si>
  <si>
    <t>公表する内容
（複数選択可）</t>
    <rPh sb="0" eb="2">
      <t>コウヒョウ</t>
    </rPh>
    <rPh sb="4" eb="6">
      <t>ナイヨウ</t>
    </rPh>
    <phoneticPr fontId="1"/>
  </si>
  <si>
    <t>指導者の予定派遣回数</t>
    <rPh sb="0" eb="3">
      <t>シドウシャ</t>
    </rPh>
    <rPh sb="4" eb="6">
      <t>ヨテイ</t>
    </rPh>
    <rPh sb="6" eb="8">
      <t>ハケン</t>
    </rPh>
    <rPh sb="8" eb="10">
      <t>カイスウ</t>
    </rPh>
    <phoneticPr fontId="1"/>
  </si>
  <si>
    <t>地域住民参加割合</t>
    <phoneticPr fontId="1"/>
  </si>
  <si>
    <t>共催者</t>
    <rPh sb="0" eb="3">
      <t>キョウサイシャ</t>
    </rPh>
    <phoneticPr fontId="1"/>
  </si>
  <si>
    <t>××市（開催要項の主催者を記載すること）
※地方公共団体が主催または共催者となっていない事業は、助成の対象となりません。</t>
    <phoneticPr fontId="1"/>
  </si>
  <si>
    <t>助成対象者名</t>
    <rPh sb="0" eb="2">
      <t>ジョセイ</t>
    </rPh>
    <rPh sb="2" eb="4">
      <t>タイショウ</t>
    </rPh>
    <rPh sb="4" eb="5">
      <t>ギョウシャ</t>
    </rPh>
    <rPh sb="5" eb="6">
      <t>メイ</t>
    </rPh>
    <phoneticPr fontId="2"/>
  </si>
  <si>
    <t>【地方公共団体スポーツ活動助成】</t>
    <rPh sb="1" eb="3">
      <t>チホウ</t>
    </rPh>
    <rPh sb="3" eb="5">
      <t>コウキョウ</t>
    </rPh>
    <rPh sb="5" eb="7">
      <t>ダンタイ</t>
    </rPh>
    <rPh sb="11" eb="13">
      <t>カツドウ</t>
    </rPh>
    <rPh sb="13" eb="15">
      <t>ジョセイ</t>
    </rPh>
    <phoneticPr fontId="1"/>
  </si>
  <si>
    <t>※左の欄に数値を入力すると、右の欄は自動で割合が計算される。</t>
    <rPh sb="8" eb="10">
      <t>ニュウリョク</t>
    </rPh>
    <rPh sb="14" eb="15">
      <t>ミギ</t>
    </rPh>
    <rPh sb="16" eb="17">
      <t>ラン</t>
    </rPh>
    <phoneticPr fontId="1"/>
  </si>
  <si>
    <t>助成事業細目</t>
    <rPh sb="0" eb="2">
      <t>ジョセイ</t>
    </rPh>
    <phoneticPr fontId="1"/>
  </si>
  <si>
    <t>　主催・共催者において、
助成事業者以外の財政負担額</t>
    <phoneticPr fontId="1"/>
  </si>
  <si>
    <t>　指導者の養成と派遣の
　両事業を実施しているか</t>
    <rPh sb="1" eb="4">
      <t>シドウシャ</t>
    </rPh>
    <rPh sb="5" eb="7">
      <t>ヨウセイ</t>
    </rPh>
    <rPh sb="8" eb="10">
      <t>ハケン</t>
    </rPh>
    <rPh sb="13" eb="14">
      <t>リョウ</t>
    </rPh>
    <rPh sb="14" eb="16">
      <t>ジギョウ</t>
    </rPh>
    <rPh sb="17" eb="19">
      <t>ジッシ</t>
    </rPh>
    <phoneticPr fontId="1"/>
  </si>
  <si>
    <t xml:space="preserve">スポーツ指導者等の
養成講習会の平均参加人数 </t>
    <phoneticPr fontId="1"/>
  </si>
  <si>
    <t>スポーツ指導者等の
平均派遣人数</t>
    <phoneticPr fontId="1"/>
  </si>
  <si>
    <t>(うち地域住民（貴団体の
行政区画内に住む方）の
参加予定人数)</t>
    <phoneticPr fontId="1"/>
  </si>
  <si>
    <t>指導者を派遣する
団体数（実数）</t>
    <rPh sb="0" eb="3">
      <t>シドウシャ</t>
    </rPh>
    <rPh sb="4" eb="6">
      <t>ハケン</t>
    </rPh>
    <rPh sb="9" eb="11">
      <t>ダンタイ</t>
    </rPh>
    <rPh sb="11" eb="12">
      <t>スウ</t>
    </rPh>
    <rPh sb="13" eb="14">
      <t>ジツ</t>
    </rPh>
    <rPh sb="14" eb="15">
      <t>スウ</t>
    </rPh>
    <phoneticPr fontId="1"/>
  </si>
  <si>
    <t xml:space="preserve">養成講習会に参加することで
取得できる資格はあるか </t>
    <rPh sb="0" eb="2">
      <t>ヨウセイ</t>
    </rPh>
    <rPh sb="2" eb="5">
      <t>コウシュウカイ</t>
    </rPh>
    <rPh sb="6" eb="8">
      <t>サンカ</t>
    </rPh>
    <rPh sb="14" eb="16">
      <t>シュトク</t>
    </rPh>
    <rPh sb="19" eb="21">
      <t>シカク</t>
    </rPh>
    <phoneticPr fontId="1"/>
  </si>
  <si>
    <t>スポーツ指導者等の
養成講習会の総参加人数</t>
    <phoneticPr fontId="1"/>
  </si>
  <si>
    <t xml:space="preserve">スポーツ指導者等の
総派遣人数 </t>
    <phoneticPr fontId="1"/>
  </si>
  <si>
    <t>養成講習会に参加することで
取得できる資格</t>
    <phoneticPr fontId="1"/>
  </si>
  <si>
    <t>養成講習会の
予定実施回数</t>
    <rPh sb="0" eb="2">
      <t>ヨウセイ</t>
    </rPh>
    <rPh sb="2" eb="5">
      <t>コウシュウカイ</t>
    </rPh>
    <phoneticPr fontId="1"/>
  </si>
  <si>
    <t>事業を広報・PRするための手段
（複数選択可）</t>
    <rPh sb="0" eb="2">
      <t>ジギョウ</t>
    </rPh>
    <rPh sb="3" eb="5">
      <t>コウホウ</t>
    </rPh>
    <rPh sb="13" eb="15">
      <t>シュダン</t>
    </rPh>
    <rPh sb="17" eb="19">
      <t>フクスウ</t>
    </rPh>
    <rPh sb="19" eb="21">
      <t>センタク</t>
    </rPh>
    <rPh sb="21" eb="22">
      <t>カ</t>
    </rPh>
    <phoneticPr fontId="1"/>
  </si>
  <si>
    <t>事業実施後に、参加者等に
対する満足度調査を行うか</t>
    <rPh sb="0" eb="2">
      <t>ジギョウ</t>
    </rPh>
    <rPh sb="2" eb="4">
      <t>ジッシ</t>
    </rPh>
    <rPh sb="4" eb="5">
      <t>ゴ</t>
    </rPh>
    <rPh sb="7" eb="10">
      <t>サンカシャ</t>
    </rPh>
    <rPh sb="10" eb="11">
      <t>トウ</t>
    </rPh>
    <rPh sb="13" eb="14">
      <t>タイ</t>
    </rPh>
    <rPh sb="16" eb="19">
      <t>マンゾクド</t>
    </rPh>
    <rPh sb="19" eb="21">
      <t>チョウサ</t>
    </rPh>
    <rPh sb="22" eb="23">
      <t>オコナ</t>
    </rPh>
    <phoneticPr fontId="1"/>
  </si>
  <si>
    <t xml:space="preserve">系統的な指導者養成システムが
構築されているか </t>
    <phoneticPr fontId="1"/>
  </si>
  <si>
    <t xml:space="preserve">申請団体が有する指導者情報を
関係団体と共有する仕組みが
構築されているか </t>
    <phoneticPr fontId="1"/>
  </si>
  <si>
    <t>指導者養成
システムの
概要</t>
    <rPh sb="3" eb="5">
      <t>ヨウセイ</t>
    </rPh>
    <rPh sb="12" eb="14">
      <t>ガイヨウ</t>
    </rPh>
    <phoneticPr fontId="1"/>
  </si>
  <si>
    <t>指導者情報を
共有する
関係団体名</t>
    <phoneticPr fontId="1"/>
  </si>
  <si>
    <t>事業の特長</t>
    <rPh sb="3" eb="5">
      <t>トクチョウ</t>
    </rPh>
    <phoneticPr fontId="1"/>
  </si>
  <si>
    <t>地域スポーツ活動推進事業（スポーツ指導者の養成・活用）</t>
    <phoneticPr fontId="1"/>
  </si>
  <si>
    <t>助成対象者が事業を実施する際に使う事業名を記入。</t>
    <phoneticPr fontId="2"/>
  </si>
  <si>
    <t>それぞれの実施プログラムごとに、名称、概要（特色のある事業を実施する場合はその特色についても）を具体的に記入。</t>
    <phoneticPr fontId="2"/>
  </si>
  <si>
    <t>具体的に記入すること。</t>
    <rPh sb="0" eb="3">
      <t>グタイテキ</t>
    </rPh>
    <rPh sb="4" eb="6">
      <t>キニュウ</t>
    </rPh>
    <phoneticPr fontId="1"/>
  </si>
  <si>
    <t>団体名を記入すること。</t>
    <rPh sb="0" eb="2">
      <t>ダンタイ</t>
    </rPh>
    <rPh sb="2" eb="3">
      <t>メイ</t>
    </rPh>
    <rPh sb="4" eb="6">
      <t>キニュウ</t>
    </rPh>
    <phoneticPr fontId="1"/>
  </si>
  <si>
    <t>（例）当日参加者アンケートを実施する。</t>
    <rPh sb="1" eb="2">
      <t>レイ</t>
    </rPh>
    <rPh sb="3" eb="5">
      <t>トウジツ</t>
    </rPh>
    <rPh sb="5" eb="8">
      <t>サンカシャ</t>
    </rPh>
    <rPh sb="14" eb="16">
      <t>ジッシ</t>
    </rPh>
    <phoneticPr fontId="1"/>
  </si>
  <si>
    <t>××市スポーツ協会（開催要項の共催者を記載すること）
※地方公共団体が主催または共催者となっていない事業は、助成の対象となりません。</t>
    <rPh sb="15" eb="17">
      <t>キョウサイ</t>
    </rPh>
    <phoneticPr fontId="1"/>
  </si>
  <si>
    <r>
      <t>令和○</t>
    </r>
    <r>
      <rPr>
        <sz val="9"/>
        <color rgb="FFFF0000"/>
        <rFont val="ＭＳ Ｐゴシック"/>
        <family val="3"/>
        <charset val="128"/>
      </rPr>
      <t>年○月○○日</t>
    </r>
    <rPh sb="0" eb="2">
      <t>レイワ</t>
    </rPh>
    <phoneticPr fontId="1"/>
  </si>
  <si>
    <t>○○○○円　（××市スポーツ協会）
※収支予算書の収入として計上すること。</t>
    <phoneticPr fontId="1"/>
  </si>
  <si>
    <t>件中（地方公共団体スポーツ活動助成（大型スポーツ用品の設置は除く）における順位を記入）</t>
    <rPh sb="0" eb="1">
      <t>ケン</t>
    </rPh>
    <rPh sb="1" eb="2">
      <t>チュウ</t>
    </rPh>
    <rPh sb="18" eb="20">
      <t>オオガタ</t>
    </rPh>
    <rPh sb="24" eb="26">
      <t>ヨウヒン</t>
    </rPh>
    <rPh sb="27" eb="29">
      <t>セッチ</t>
    </rPh>
    <rPh sb="30" eb="31">
      <t>ノゾ</t>
    </rPh>
    <phoneticPr fontId="1"/>
  </si>
  <si>
    <t>目的及び期待される効果</t>
    <rPh sb="0" eb="2">
      <t>モクテキ</t>
    </rPh>
    <rPh sb="2" eb="3">
      <t>オヨ</t>
    </rPh>
    <rPh sb="4" eb="6">
      <t>キタイ</t>
    </rPh>
    <rPh sb="9" eb="11">
      <t>コウカ</t>
    </rPh>
    <phoneticPr fontId="9"/>
  </si>
  <si>
    <t>事業を広報・PRするための手段</t>
    <rPh sb="0" eb="2">
      <t>ジギョウ</t>
    </rPh>
    <rPh sb="3" eb="5">
      <t>コウホウ</t>
    </rPh>
    <rPh sb="13" eb="15">
      <t>シュダン</t>
    </rPh>
    <phoneticPr fontId="9"/>
  </si>
  <si>
    <t>情報の公開方法</t>
    <rPh sb="0" eb="2">
      <t>ジョウホウ</t>
    </rPh>
    <rPh sb="3" eb="5">
      <t>コウカイ</t>
    </rPh>
    <rPh sb="5" eb="7">
      <t>ホウホウ</t>
    </rPh>
    <phoneticPr fontId="9"/>
  </si>
  <si>
    <t>公表する内容</t>
    <rPh sb="0" eb="2">
      <t>コウヒョウ</t>
    </rPh>
    <rPh sb="4" eb="6">
      <t>ナイヨウ</t>
    </rPh>
    <phoneticPr fontId="9"/>
  </si>
  <si>
    <t>事業実施後に、参加者等に
対する満足度調査を行うか</t>
    <phoneticPr fontId="9"/>
  </si>
  <si>
    <t>○</t>
    <phoneticPr fontId="9"/>
  </si>
  <si>
    <t>行う</t>
    <rPh sb="0" eb="1">
      <t>オコナ</t>
    </rPh>
    <phoneticPr fontId="9"/>
  </si>
  <si>
    <t>行わない</t>
    <rPh sb="0" eb="1">
      <t>オコナ</t>
    </rPh>
    <phoneticPr fontId="9"/>
  </si>
  <si>
    <t>指導者の養成と派遣の
　両事業を実施しているか</t>
    <phoneticPr fontId="9"/>
  </si>
  <si>
    <t>同一種目を対象に実施している</t>
    <rPh sb="0" eb="2">
      <t>ドウイツ</t>
    </rPh>
    <rPh sb="2" eb="4">
      <t>シュモク</t>
    </rPh>
    <rPh sb="5" eb="7">
      <t>タイショウ</t>
    </rPh>
    <rPh sb="8" eb="10">
      <t>ジッシ</t>
    </rPh>
    <phoneticPr fontId="9"/>
  </si>
  <si>
    <t>異なる種目で実施している</t>
    <rPh sb="0" eb="1">
      <t>コト</t>
    </rPh>
    <rPh sb="3" eb="5">
      <t>シュモク</t>
    </rPh>
    <rPh sb="6" eb="8">
      <t>ジッシ</t>
    </rPh>
    <phoneticPr fontId="9"/>
  </si>
  <si>
    <t>実施していない</t>
    <phoneticPr fontId="9"/>
  </si>
  <si>
    <t xml:space="preserve">養成講習会に参加することで
取得できる資格はあるか </t>
    <phoneticPr fontId="9"/>
  </si>
  <si>
    <t>はい</t>
  </si>
  <si>
    <t>はい</t>
    <phoneticPr fontId="9"/>
  </si>
  <si>
    <t>いいえ</t>
    <phoneticPr fontId="9"/>
  </si>
  <si>
    <t xml:space="preserve">系統的な指導者養成システムが
構築されているか </t>
    <phoneticPr fontId="9"/>
  </si>
  <si>
    <t>構築されている</t>
  </si>
  <si>
    <t>構築されている</t>
    <phoneticPr fontId="9"/>
  </si>
  <si>
    <t>○</t>
  </si>
  <si>
    <t>高齢者のスポーツ活動の支援</t>
    <phoneticPr fontId="1"/>
  </si>
  <si>
    <t>障がい者のスポーツ活動の支援</t>
    <phoneticPr fontId="1"/>
  </si>
  <si>
    <t>ジュニアの育成・子供の体力向上</t>
    <phoneticPr fontId="1"/>
  </si>
  <si>
    <t>参加者の健康増進</t>
    <phoneticPr fontId="1"/>
  </si>
  <si>
    <t>女性のスポーツ参加支援（育児サポート等）</t>
    <phoneticPr fontId="1"/>
  </si>
  <si>
    <t>競技水準の向上</t>
    <phoneticPr fontId="1"/>
  </si>
  <si>
    <t>地域のスポーツ環境の整備</t>
    <phoneticPr fontId="1"/>
  </si>
  <si>
    <t>事業の実施計画の公表</t>
    <rPh sb="0" eb="2">
      <t>ジギョウ</t>
    </rPh>
    <rPh sb="3" eb="5">
      <t>ジッシ</t>
    </rPh>
    <rPh sb="5" eb="7">
      <t>ケイカク</t>
    </rPh>
    <rPh sb="8" eb="10">
      <t>コウヒョウ</t>
    </rPh>
    <phoneticPr fontId="13"/>
  </si>
  <si>
    <t>特定の参加者・団体へ声をかけ、参加を呼びかける</t>
    <phoneticPr fontId="1"/>
  </si>
  <si>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</si>
  <si>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</si>
  <si>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</si>
  <si>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</si>
  <si>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</si>
  <si>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</si>
  <si>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</si>
  <si>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ＨＰで参加者・派遣先団体募集を告知する</t>
    <phoneticPr fontId="1"/>
  </si>
  <si>
    <t>広報誌・会報誌等で参加者・派遣先団体募集を告知する</t>
    <phoneticPr fontId="1"/>
  </si>
  <si>
    <t>参加者・派遣先団体募集のチラシを配布する</t>
    <phoneticPr fontId="1"/>
  </si>
  <si>
    <t>「○」を選択した場合には、具体的な理由・根拠を記入する。</t>
    <rPh sb="4" eb="6">
      <t>センタク</t>
    </rPh>
    <phoneticPr fontId="1"/>
  </si>
  <si>
    <t>リストから選択してください。</t>
  </si>
  <si>
    <t>第三者への委任
の有無</t>
    <rPh sb="0" eb="1">
      <t>ダイ</t>
    </rPh>
    <rPh sb="1" eb="3">
      <t>サンシャ</t>
    </rPh>
    <rPh sb="5" eb="7">
      <t>イニン</t>
    </rPh>
    <rPh sb="9" eb="11">
      <t>ウム</t>
    </rPh>
    <phoneticPr fontId="1"/>
  </si>
  <si>
    <t>地方公共団体が自ら事業経費を執行せず、実行委員会等第三者への委託金等を支出し、事業を実施するか。</t>
    <rPh sb="33" eb="34">
      <t>トウ</t>
    </rPh>
    <rPh sb="39" eb="41">
      <t>ジギョウ</t>
    </rPh>
    <rPh sb="42" eb="44">
      <t>ジッシ</t>
    </rPh>
    <phoneticPr fontId="1"/>
  </si>
  <si>
    <t>＜委任先の組織について＞　※「はい」の場合には以下を記入すること</t>
    <rPh sb="5" eb="7">
      <t>ソシキ</t>
    </rPh>
    <rPh sb="19" eb="21">
      <t>バアイ</t>
    </rPh>
    <rPh sb="23" eb="25">
      <t>イカ</t>
    </rPh>
    <rPh sb="26" eb="28">
      <t>キニュウ</t>
    </rPh>
    <phoneticPr fontId="1"/>
  </si>
  <si>
    <t>実行委員会等委任先の組織名称</t>
    <phoneticPr fontId="1"/>
  </si>
  <si>
    <t>××市スポーツ協会</t>
    <rPh sb="7" eb="9">
      <t>キョウカイ</t>
    </rPh>
    <phoneticPr fontId="1"/>
  </si>
  <si>
    <t>○○○○　（××市スポーツ協会会長）</t>
    <rPh sb="13" eb="15">
      <t>キョウカイ</t>
    </rPh>
    <rPh sb="15" eb="17">
      <t>カイチョウ</t>
    </rPh>
    <phoneticPr fontId="1"/>
  </si>
  <si>
    <t>実行委員会等委任先の組織の事務局の場所</t>
    <phoneticPr fontId="1"/>
  </si>
  <si>
    <t>××市スポーツ協会事務局内</t>
    <rPh sb="7" eb="9">
      <t>キョウカイ</t>
    </rPh>
    <phoneticPr fontId="1"/>
  </si>
  <si>
    <t>＜委任先への支出について＞</t>
    <rPh sb="6" eb="8">
      <t>シシュツ</t>
    </rPh>
    <phoneticPr fontId="1"/>
  </si>
  <si>
    <t>実行委員会等委任先への支出形態</t>
    <rPh sb="13" eb="15">
      <t>ケイタイ</t>
    </rPh>
    <phoneticPr fontId="1"/>
  </si>
  <si>
    <t>所有施設の使用</t>
    <rPh sb="0" eb="2">
      <t>ショユウ</t>
    </rPh>
    <rPh sb="2" eb="4">
      <t>シセツ</t>
    </rPh>
    <rPh sb="5" eb="7">
      <t>シヨウ</t>
    </rPh>
    <phoneticPr fontId="1"/>
  </si>
  <si>
    <t>自己の所有する施設名</t>
    <rPh sb="0" eb="2">
      <t>ジコ</t>
    </rPh>
    <rPh sb="3" eb="5">
      <t>ショユウ</t>
    </rPh>
    <rPh sb="7" eb="9">
      <t>シセツ</t>
    </rPh>
    <rPh sb="9" eb="10">
      <t>メイ</t>
    </rPh>
    <phoneticPr fontId="1"/>
  </si>
  <si>
    <t>××市陸上競技場</t>
    <phoneticPr fontId="1"/>
  </si>
  <si>
    <t>指定管理の有無</t>
    <rPh sb="0" eb="2">
      <t>シテイ</t>
    </rPh>
    <rPh sb="2" eb="4">
      <t>カンリ</t>
    </rPh>
    <rPh sb="5" eb="7">
      <t>ウム</t>
    </rPh>
    <phoneticPr fontId="1"/>
  </si>
  <si>
    <t>「有」「無」を選択</t>
  </si>
  <si>
    <t>施設使用料</t>
    <rPh sb="0" eb="2">
      <t>シセツ</t>
    </rPh>
    <rPh sb="2" eb="4">
      <t>シヨウ</t>
    </rPh>
    <rPh sb="4" eb="5">
      <t>リョウ</t>
    </rPh>
    <phoneticPr fontId="1"/>
  </si>
  <si>
    <t>無料</t>
    <phoneticPr fontId="1"/>
  </si>
  <si>
    <r>
      <t xml:space="preserve">実行委員会等委任先の組織の長の氏名（肩書）
</t>
    </r>
    <r>
      <rPr>
        <sz val="9"/>
        <rFont val="ＭＳ Ｐゴシック"/>
        <family val="3"/>
        <charset val="128"/>
      </rPr>
      <t>※大会長は組織の長には該当しません。</t>
    </r>
    <rPh sb="15" eb="17">
      <t>シメイ</t>
    </rPh>
    <rPh sb="23" eb="25">
      <t>タイカイ</t>
    </rPh>
    <rPh sb="25" eb="26">
      <t>チョウ</t>
    </rPh>
    <rPh sb="33" eb="35">
      <t>ガイトウ</t>
    </rPh>
    <phoneticPr fontId="1"/>
  </si>
  <si>
    <r>
      <t>助成</t>
    </r>
    <r>
      <rPr>
        <sz val="9"/>
        <rFont val="ＭＳ Ｐゴシック"/>
        <family val="3"/>
        <charset val="128"/>
      </rPr>
      <t>対象者（地方公共団体）が所有する施設の使用はあるか。
※「はい」の場合には以下を記入すること。</t>
    </r>
    <rPh sb="0" eb="2">
      <t>ジョセイ</t>
    </rPh>
    <rPh sb="2" eb="5">
      <t>タイショウシャ</t>
    </rPh>
    <rPh sb="6" eb="8">
      <t>チホウ</t>
    </rPh>
    <rPh sb="8" eb="10">
      <t>コウキョウ</t>
    </rPh>
    <rPh sb="10" eb="12">
      <t>ダンタイ</t>
    </rPh>
    <rPh sb="14" eb="16">
      <t>ショユウ</t>
    </rPh>
    <rPh sb="18" eb="20">
      <t>シセツ</t>
    </rPh>
    <rPh sb="21" eb="23">
      <t>シヨウ</t>
    </rPh>
    <phoneticPr fontId="1"/>
  </si>
  <si>
    <r>
      <t>※助成</t>
    </r>
    <r>
      <rPr>
        <sz val="9"/>
        <rFont val="ＭＳ Ｐゴシック"/>
        <family val="3"/>
        <charset val="128"/>
      </rPr>
      <t>対象者（地方公共団体）が所有する施設の使用料を対象経費とする場合、施設使用料の扱いについて確認が取れる指定管理者との
　 協定書を提出してください。</t>
    </r>
    <rPh sb="3" eb="5">
      <t>タイショウ</t>
    </rPh>
    <rPh sb="24" eb="25">
      <t>リョウ</t>
    </rPh>
    <rPh sb="26" eb="28">
      <t>タイショウ</t>
    </rPh>
    <rPh sb="28" eb="30">
      <t>ケイヒ</t>
    </rPh>
    <rPh sb="33" eb="35">
      <t>バアイ</t>
    </rPh>
    <rPh sb="36" eb="38">
      <t>シセツ</t>
    </rPh>
    <rPh sb="38" eb="40">
      <t>シヨウ</t>
    </rPh>
    <rPh sb="40" eb="41">
      <t>リョウ</t>
    </rPh>
    <rPh sb="42" eb="43">
      <t>アツカ</t>
    </rPh>
    <rPh sb="48" eb="50">
      <t>カクニン</t>
    </rPh>
    <rPh sb="51" eb="52">
      <t>ト</t>
    </rPh>
    <rPh sb="54" eb="56">
      <t>シテイ</t>
    </rPh>
    <rPh sb="56" eb="59">
      <t>カンリシャ</t>
    </rPh>
    <rPh sb="64" eb="66">
      <t>キョウテイ</t>
    </rPh>
    <rPh sb="66" eb="67">
      <t>ショ</t>
    </rPh>
    <rPh sb="68" eb="70">
      <t>テイシュツ</t>
    </rPh>
    <phoneticPr fontId="1"/>
  </si>
  <si>
    <t>件数を選択</t>
  </si>
  <si>
    <t>予算①</t>
    <phoneticPr fontId="9"/>
  </si>
  <si>
    <t>予算②</t>
    <phoneticPr fontId="9"/>
  </si>
  <si>
    <t>リストから選択してください。</t>
    <phoneticPr fontId="9"/>
  </si>
  <si>
    <t>当初予算案に計上予定</t>
    <phoneticPr fontId="9"/>
  </si>
  <si>
    <t>補正予算に計上予定</t>
    <phoneticPr fontId="9"/>
  </si>
  <si>
    <t>その他</t>
    <phoneticPr fontId="9"/>
  </si>
  <si>
    <t>その他の場合は(　)に記載</t>
    <phoneticPr fontId="9"/>
  </si>
  <si>
    <t>実行委員会等第三者への委託金等を支出し</t>
    <phoneticPr fontId="9"/>
  </si>
  <si>
    <t>委託金</t>
    <phoneticPr fontId="9"/>
  </si>
  <si>
    <t>負担金</t>
    <phoneticPr fontId="9"/>
  </si>
  <si>
    <t>その他の場合は(　)に記載</t>
    <rPh sb="4" eb="6">
      <t>バアイ</t>
    </rPh>
    <phoneticPr fontId="9"/>
  </si>
  <si>
    <t>所有施設の使用</t>
  </si>
  <si>
    <t>委託金</t>
  </si>
  <si>
    <t>有</t>
  </si>
  <si>
    <t>指導者を養成する事業</t>
  </si>
  <si>
    <t>補正予算に計上予定</t>
  </si>
  <si>
    <r>
      <t>(</t>
    </r>
    <r>
      <rPr>
        <sz val="9"/>
        <color rgb="FFFF0000"/>
        <rFont val="ＭＳ Ｐゴシック"/>
        <family val="3"/>
        <charset val="128"/>
        <scheme val="major"/>
      </rPr>
      <t>○月補正予定　　</t>
    </r>
    <r>
      <rPr>
        <sz val="9"/>
        <rFont val="ＭＳ Ｐゴシック"/>
        <family val="3"/>
        <charset val="128"/>
        <scheme val="major"/>
      </rPr>
      <t>　　　　　　　　　　　　　　　　　　　　　　)</t>
    </r>
    <phoneticPr fontId="9"/>
  </si>
  <si>
    <t>補正予定月を（　）に記載</t>
    <phoneticPr fontId="9"/>
  </si>
  <si>
    <t>委任先への支出形態①</t>
    <phoneticPr fontId="9"/>
  </si>
  <si>
    <t>委任先への支出形態②</t>
    <phoneticPr fontId="9"/>
  </si>
  <si>
    <t>その他</t>
    <rPh sb="2" eb="3">
      <t>ホカ</t>
    </rPh>
    <phoneticPr fontId="9"/>
  </si>
  <si>
    <t>（　　　　　　　　　　　　　　　　　　　　　　　　　）</t>
    <phoneticPr fontId="1"/>
  </si>
  <si>
    <t>整理番号</t>
    <rPh sb="0" eb="4">
      <t>セイリバンゴウ</t>
    </rPh>
    <phoneticPr fontId="9"/>
  </si>
  <si>
    <t>(　　　　　　　　　　　　　　　　　　　　　　　　　　　　　　　　　　　　　　)</t>
    <phoneticPr fontId="9"/>
  </si>
  <si>
    <r>
      <t xml:space="preserve">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</si>
  <si>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構築されていない</t>
    <phoneticPr fontId="9"/>
  </si>
  <si>
    <t>令和６年度　事業計画書</t>
    <rPh sb="0" eb="2">
      <t>レイワ</t>
    </rPh>
    <rPh sb="3" eb="4">
      <t>ネン</t>
    </rPh>
    <rPh sb="4" eb="5">
      <t>ド</t>
    </rPh>
    <rPh sb="6" eb="8">
      <t>ジギョウ</t>
    </rPh>
    <phoneticPr fontId="9"/>
  </si>
  <si>
    <r>
      <t>令和６</t>
    </r>
    <r>
      <rPr>
        <sz val="9"/>
        <rFont val="ＭＳ Ｐゴシック"/>
        <family val="3"/>
        <charset val="128"/>
      </rPr>
      <t>年度歳出予算
又は債務負担議決</t>
    </r>
    <rPh sb="0" eb="2">
      <t>レイワ</t>
    </rPh>
    <rPh sb="3" eb="5">
      <t>ネンド</t>
    </rPh>
    <rPh sb="5" eb="7">
      <t>サイシュツ</t>
    </rPh>
    <rPh sb="10" eb="11">
      <t>マタ</t>
    </rPh>
    <rPh sb="12" eb="14">
      <t>サイム</t>
    </rPh>
    <rPh sb="14" eb="16">
      <t>フタン</t>
    </rPh>
    <rPh sb="16" eb="18">
      <t>ギケツ</t>
    </rPh>
    <phoneticPr fontId="1"/>
  </si>
  <si>
    <r>
      <t>※委任先への支出が、助成対象者の経理科目上、委託金に限らず</t>
    </r>
    <r>
      <rPr>
        <b/>
        <u/>
        <sz val="9"/>
        <color rgb="FFFF0000"/>
        <rFont val="ＭＳ Ｐゴシック"/>
        <family val="3"/>
        <charset val="128"/>
      </rPr>
      <t>負担金、交付金、補助金等であったとしても、経費内訳表（収支予算書）への計上は「委託費」科目としてください</t>
    </r>
    <r>
      <rPr>
        <b/>
        <sz val="9"/>
        <rFont val="ＭＳ Ｐゴシック"/>
        <family val="3"/>
        <charset val="128"/>
      </rPr>
      <t>（会計処理の手引41ページ「⑦委託費（事務委任）」に記載されている手順で実施する必要があります）。
※委任先の収支予算書を提出してください。</t>
    </r>
    <rPh sb="1" eb="3">
      <t>イニン</t>
    </rPh>
    <rPh sb="3" eb="4">
      <t>サキ</t>
    </rPh>
    <rPh sb="6" eb="8">
      <t>シシュツ</t>
    </rPh>
    <rPh sb="10" eb="12">
      <t>ジョセイ</t>
    </rPh>
    <rPh sb="12" eb="14">
      <t>タイショウ</t>
    </rPh>
    <rPh sb="14" eb="15">
      <t>シャ</t>
    </rPh>
    <rPh sb="16" eb="18">
      <t>ケイリ</t>
    </rPh>
    <rPh sb="18" eb="20">
      <t>カモク</t>
    </rPh>
    <rPh sb="20" eb="21">
      <t>ジョウ</t>
    </rPh>
    <rPh sb="22" eb="24">
      <t>イタク</t>
    </rPh>
    <rPh sb="24" eb="25">
      <t>キン</t>
    </rPh>
    <rPh sb="26" eb="27">
      <t>カギ</t>
    </rPh>
    <rPh sb="29" eb="32">
      <t>フタンキン</t>
    </rPh>
    <rPh sb="33" eb="36">
      <t>コウフキン</t>
    </rPh>
    <rPh sb="37" eb="40">
      <t>ホジョキン</t>
    </rPh>
    <rPh sb="40" eb="41">
      <t>トウ</t>
    </rPh>
    <rPh sb="50" eb="52">
      <t>ケイヒ</t>
    </rPh>
    <rPh sb="52" eb="54">
      <t>ウチワケ</t>
    </rPh>
    <rPh sb="54" eb="55">
      <t>ヒョウ</t>
    </rPh>
    <rPh sb="56" eb="58">
      <t>シュウシ</t>
    </rPh>
    <rPh sb="58" eb="61">
      <t>ヨサンショ</t>
    </rPh>
    <rPh sb="64" eb="66">
      <t>ケイジョウ</t>
    </rPh>
    <rPh sb="68" eb="70">
      <t>イタク</t>
    </rPh>
    <rPh sb="70" eb="71">
      <t>ヒ</t>
    </rPh>
    <rPh sb="72" eb="74">
      <t>カモク</t>
    </rPh>
    <rPh sb="82" eb="84">
      <t>カイケイ</t>
    </rPh>
    <rPh sb="84" eb="86">
      <t>ショリ</t>
    </rPh>
    <rPh sb="87" eb="89">
      <t>テビ</t>
    </rPh>
    <rPh sb="96" eb="98">
      <t>イタク</t>
    </rPh>
    <rPh sb="98" eb="99">
      <t>ヒ</t>
    </rPh>
    <rPh sb="100" eb="102">
      <t>ジム</t>
    </rPh>
    <rPh sb="102" eb="104">
      <t>イニン</t>
    </rPh>
    <rPh sb="107" eb="109">
      <t>キサイ</t>
    </rPh>
    <rPh sb="114" eb="116">
      <t>テジュン</t>
    </rPh>
    <rPh sb="117" eb="119">
      <t>ジッシ</t>
    </rPh>
    <rPh sb="121" eb="123">
      <t>ヒツヨウ</t>
    </rPh>
    <rPh sb="132" eb="134">
      <t>イニン</t>
    </rPh>
    <rPh sb="134" eb="135">
      <t>サキ</t>
    </rPh>
    <rPh sb="136" eb="138">
      <t>シュウシ</t>
    </rPh>
    <rPh sb="138" eb="141">
      <t>ヨサンショ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</si>
</sst>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
  </numFmts>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ajor"/>
    </font>
    <font>
      <sz val="9"/>
      <name val="ＭＳ Ｐゴシック"/>
      <family val="3"/>
      <charset val="128"/>
      <scheme val="major"/>
    </font>
    <font>
      <sz val="9"/>
      <color rgb="FFFF0000"/>
      <name val="ＭＳ Ｐゴシック"/>
      <family val="3"/>
      <charset val="128"/>
      <scheme val="major"/>
    </font>
    <font>
      <sz val="9"/>
      <name val="ＭＳ Ｐゴシック"/>
      <family val="3"/>
      <charset val="128"/>
    </font>
    <font>
      <sz val="9"/>
      <color rgb="FFFF0000"/>
      <name val="ＭＳ Ｐゴシック"/>
      <family val="3"/>
      <charset val="128"/>
    </font>
    <font>
      <sz val="6"/>
      <name val="ＭＳ Ｐゴシック"/>
      <family val="3"/>
      <charset val="128"/>
      <scheme val="minor"/>
    </font>
    <font>
      <sz val="8"/>
      <name val="ＭＳ Ｐゴシック"/>
      <family val="3"/>
      <charset val="128"/>
      <scheme val="major"/>
    </font>
    <font>
      <sz val="9"/>
      <color theme="1"/>
      <name val="ＭＳ Ｐゴシック"/>
      <family val="3"/>
      <charset val="128"/>
      <scheme val="minor"/>
    </font>
    <font>
      <sz val="9"/>
      <color theme="1"/>
      <name val="ＭＳ Ｐゴシック"/>
      <family val="3"/>
      <charset val="128"/>
    </font>
    <font>
      <b/>
      <sz val="11"/>
      <color indexed="63"/>
      <name val="ＭＳ Ｐゴシック"/>
      <family val="3"/>
      <charset val="128"/>
    </font>
    <font>
      <sz val="9"/>
      <color theme="1"/>
      <name val="ＭＳ ゴシック"/>
      <family val="3"/>
      <charset val="128"/>
    </font>
    <font>
      <sz val="11"/>
      <name val="ＭＳ Ｐゴシック"/>
      <family val="3"/>
      <charset val="128"/>
      <scheme val="major"/>
    </font>
    <font>
      <sz val="14"/>
      <name val="ＭＳ Ｐゴシック"/>
      <family val="3"/>
      <charset val="128"/>
      <scheme val="major"/>
    </font>
    <font>
      <b/>
      <sz val="9"/>
      <name val="ＭＳ Ｐゴシック"/>
      <family val="3"/>
      <charset val="128"/>
    </font>
    <font>
      <b/>
      <u/>
      <sz val="9"/>
      <color rgb="FFFF0000"/>
      <name val="ＭＳ Ｐゴシック"/>
      <family val="3"/>
      <charset val="128"/>
    </font>
    <font>
      <sz val="11"/>
      <color rgb="FFFF0000"/>
      <name val="ＭＳ Ｐゴシック"/>
      <family val="3"/>
      <charset val="128"/>
      <scheme val="minor"/>
    </font>
    <font>
      <sz val="11"/>
      <name val="ＭＳ Ｐゴシック"/>
      <family val="3"/>
      <charset val="128"/>
      <scheme val="minor"/>
    </font>
    <font>
      <sz val="8"/>
      <color rgb="FFFF0000"/>
      <name val="ＭＳ Ｐゴシック"/>
      <family val="3"/>
      <charset val="128"/>
      <scheme val="major"/>
    </font>
    <font>
      <b/>
      <sz val="9"/>
      <color rgb="FFFF0000"/>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hair">
        <color indexed="64"/>
      </left>
      <right/>
      <top style="medium">
        <color indexed="64"/>
      </top>
      <bottom style="hair">
        <color indexed="64"/>
      </bottom>
      <diagonal/>
    </border>
    <border>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64"/>
      </right>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s>
  <cellStyleXfs count="2">
    <xf numFmtId="0" fontId="0" fillId="0" borderId="0">
      <alignment vertical="center"/>
    </xf>
    <xf numFmtId="0" fontId="3" fillId="0" borderId="0">
      <alignment vertical="center"/>
    </xf>
  </cellStyleXfs>
  <cellXfs count="262">
    <xf numFmtId="0" fontId="0" fillId="0" borderId="0" xfId="0">
      <alignment vertical="center"/>
    </xf>
    <xf numFmtId="0" fontId="11" fillId="2" borderId="40" xfId="0" applyFont="1" applyFill="1" applyBorder="1">
      <alignment vertical="center"/>
    </xf>
    <xf numFmtId="0" fontId="11" fillId="2" borderId="40" xfId="0" applyFont="1" applyFill="1" applyBorder="1" applyAlignment="1">
      <alignment vertical="center" wrapText="1"/>
    </xf>
    <xf numFmtId="0" fontId="11" fillId="0" borderId="0" xfId="0" applyFont="1">
      <alignment vertical="center"/>
    </xf>
    <xf numFmtId="0" fontId="11" fillId="0" borderId="41" xfId="0" applyFont="1" applyBorder="1" applyAlignment="1">
      <alignment horizontal="center" vertical="center"/>
    </xf>
    <xf numFmtId="0" fontId="11" fillId="0" borderId="37" xfId="0" applyFont="1" applyBorder="1">
      <alignment vertical="center"/>
    </xf>
    <xf numFmtId="0" fontId="11" fillId="0" borderId="40" xfId="0" applyFont="1" applyBorder="1" applyAlignment="1">
      <alignment horizontal="center" vertical="center"/>
    </xf>
    <xf numFmtId="0" fontId="11" fillId="0" borderId="37" xfId="0" applyFont="1" applyBorder="1" applyAlignment="1">
      <alignment horizontal="center" vertical="center"/>
    </xf>
    <xf numFmtId="0" fontId="11" fillId="0" borderId="37" xfId="0" applyFont="1" applyBorder="1" applyAlignment="1">
      <alignment horizontal="left"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2" borderId="0" xfId="0" applyFont="1" applyFill="1" applyAlignment="1">
      <alignment vertical="center" wrapText="1"/>
    </xf>
    <xf numFmtId="0" fontId="11" fillId="2" borderId="0" xfId="0" applyFont="1" applyFill="1">
      <alignment vertical="center"/>
    </xf>
    <xf numFmtId="0" fontId="11" fillId="0" borderId="0" xfId="0" applyFont="1" applyAlignment="1">
      <alignment vertical="center" wrapText="1"/>
    </xf>
    <xf numFmtId="0" fontId="15" fillId="0" borderId="37" xfId="0" applyFont="1" applyBorder="1" applyProtection="1">
      <alignment vertical="center"/>
      <protection locked="0"/>
    </xf>
    <xf numFmtId="0" fontId="5" fillId="5" borderId="47" xfId="0" applyFont="1" applyFill="1" applyBorder="1" applyAlignment="1" applyProtection="1">
      <alignment horizontal="center" vertical="center" wrapText="1"/>
      <protection locked="0"/>
    </xf>
    <xf numFmtId="0" fontId="5" fillId="5" borderId="28" xfId="0" applyFont="1" applyFill="1" applyBorder="1" applyAlignment="1" applyProtection="1">
      <alignment horizontal="center" vertical="center" wrapText="1"/>
      <protection locked="0"/>
    </xf>
    <xf numFmtId="0" fontId="5" fillId="5" borderId="15" xfId="0" applyFont="1" applyFill="1" applyBorder="1" applyAlignment="1" applyProtection="1">
      <alignment horizontal="center" vertical="center" wrapText="1"/>
      <protection locked="0"/>
    </xf>
    <xf numFmtId="0" fontId="5" fillId="5" borderId="51" xfId="0" applyFont="1" applyFill="1" applyBorder="1" applyAlignment="1" applyProtection="1">
      <alignment horizontal="center" vertical="center" wrapText="1"/>
      <protection locked="0"/>
    </xf>
    <xf numFmtId="0" fontId="5" fillId="5" borderId="45" xfId="0" applyFont="1" applyFill="1" applyBorder="1" applyAlignment="1" applyProtection="1">
      <alignment horizontal="center" vertical="center" wrapText="1"/>
      <protection locked="0"/>
    </xf>
    <xf numFmtId="0" fontId="5" fillId="5" borderId="30"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shrinkToFit="1"/>
      <protection locked="0"/>
    </xf>
    <xf numFmtId="0" fontId="5" fillId="5" borderId="2" xfId="0" applyFont="1" applyFill="1" applyBorder="1" applyAlignment="1" applyProtection="1">
      <alignment horizontal="center" vertical="center" shrinkToFit="1"/>
      <protection locked="0"/>
    </xf>
    <xf numFmtId="0" fontId="6" fillId="5" borderId="1"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45" xfId="0" applyFont="1" applyFill="1" applyBorder="1" applyAlignment="1" applyProtection="1">
      <alignment horizontal="center" vertical="center" wrapText="1"/>
      <protection locked="0"/>
    </xf>
    <xf numFmtId="0" fontId="6" fillId="5" borderId="30" xfId="0" applyFont="1" applyFill="1" applyBorder="1" applyAlignment="1" applyProtection="1">
      <alignment horizontal="center" vertical="center" wrapText="1"/>
      <protection locked="0"/>
    </xf>
    <xf numFmtId="0" fontId="6" fillId="5" borderId="44" xfId="0" applyFont="1" applyFill="1" applyBorder="1" applyAlignment="1" applyProtection="1">
      <alignment horizontal="center" vertical="center" wrapText="1"/>
      <protection locked="0"/>
    </xf>
    <xf numFmtId="0" fontId="6" fillId="5" borderId="47" xfId="0" applyFont="1" applyFill="1" applyBorder="1" applyAlignment="1" applyProtection="1">
      <alignment horizontal="center" vertical="center" wrapText="1"/>
      <protection locked="0"/>
    </xf>
    <xf numFmtId="0" fontId="6" fillId="5" borderId="28" xfId="0" applyFont="1" applyFill="1" applyBorder="1" applyAlignment="1" applyProtection="1">
      <alignment horizontal="center" vertical="center" wrapText="1"/>
      <protection locked="0"/>
    </xf>
    <xf numFmtId="0" fontId="6" fillId="5" borderId="15" xfId="0" applyFont="1" applyFill="1" applyBorder="1" applyAlignment="1" applyProtection="1">
      <alignment horizontal="center" vertical="center" wrapText="1"/>
      <protection locked="0"/>
    </xf>
    <xf numFmtId="0" fontId="6" fillId="5" borderId="51" xfId="0" applyFont="1" applyFill="1" applyBorder="1" applyAlignment="1" applyProtection="1">
      <alignment horizontal="center" vertical="center" wrapText="1"/>
      <protection locked="0"/>
    </xf>
    <xf numFmtId="0" fontId="4" fillId="0" borderId="0" xfId="0" applyFont="1" applyAlignment="1" applyProtection="1">
      <alignment vertical="center"/>
    </xf>
    <xf numFmtId="0" fontId="4" fillId="0" borderId="0" xfId="0" applyFont="1" applyProtection="1">
      <alignment vertical="center"/>
    </xf>
    <xf numFmtId="0" fontId="15" fillId="0" borderId="37" xfId="0" applyFont="1" applyBorder="1" applyProtection="1">
      <alignment vertical="center"/>
    </xf>
    <xf numFmtId="0" fontId="5" fillId="0" borderId="2" xfId="0" applyFont="1" applyFill="1" applyBorder="1" applyAlignment="1" applyProtection="1">
      <alignment horizontal="center" vertical="center" wrapText="1"/>
    </xf>
    <xf numFmtId="0" fontId="4" fillId="0" borderId="0" xfId="0" applyFont="1" applyBorder="1" applyProtection="1">
      <alignment vertical="center"/>
    </xf>
    <xf numFmtId="0" fontId="6" fillId="2" borderId="0" xfId="0" applyFont="1" applyFill="1" applyBorder="1" applyAlignment="1" applyProtection="1">
      <alignment vertical="center" wrapText="1"/>
    </xf>
    <xf numFmtId="0" fontId="4" fillId="4" borderId="22" xfId="0" applyFont="1" applyFill="1" applyBorder="1" applyAlignment="1" applyProtection="1">
      <alignment horizontal="center" vertical="center" wrapText="1"/>
    </xf>
    <xf numFmtId="0" fontId="0" fillId="0" borderId="0" xfId="0" applyBorder="1" applyAlignment="1" applyProtection="1">
      <alignment horizontal="left" vertical="center"/>
    </xf>
    <xf numFmtId="0" fontId="4" fillId="0" borderId="0" xfId="0" applyFont="1" applyBorder="1" applyAlignment="1" applyProtection="1">
      <alignment vertical="center" wrapText="1"/>
    </xf>
    <xf numFmtId="0" fontId="5" fillId="0" borderId="0" xfId="0" applyFont="1" applyProtection="1">
      <alignment vertical="center"/>
    </xf>
    <xf numFmtId="0" fontId="5" fillId="0" borderId="5" xfId="0" applyFont="1" applyFill="1" applyBorder="1" applyAlignment="1" applyProtection="1">
      <alignment vertical="center" wrapText="1"/>
    </xf>
    <xf numFmtId="0" fontId="5" fillId="0" borderId="10" xfId="0" applyFont="1" applyFill="1" applyBorder="1" applyAlignment="1" applyProtection="1">
      <alignment horizontal="left" vertical="center" wrapText="1"/>
    </xf>
    <xf numFmtId="0" fontId="5" fillId="0" borderId="11" xfId="0" applyFont="1" applyFill="1" applyBorder="1" applyAlignment="1" applyProtection="1">
      <alignment vertical="center" wrapText="1"/>
    </xf>
    <xf numFmtId="0" fontId="5" fillId="0" borderId="0" xfId="0" applyFont="1" applyFill="1" applyProtection="1">
      <alignment vertical="center"/>
    </xf>
    <xf numFmtId="0" fontId="21" fillId="0" borderId="5"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14" fillId="0" borderId="0" xfId="0" applyFont="1" applyAlignment="1" applyProtection="1">
      <alignment vertical="center" wrapText="1"/>
    </xf>
    <xf numFmtId="0" fontId="15" fillId="0" borderId="0" xfId="0" applyFont="1" applyProtection="1">
      <alignment vertical="center"/>
    </xf>
    <xf numFmtId="0" fontId="4" fillId="0" borderId="0" xfId="0" applyFont="1" applyAlignment="1" applyProtection="1">
      <alignment vertical="center" wrapText="1"/>
    </xf>
    <xf numFmtId="0" fontId="5" fillId="4" borderId="16" xfId="0" applyFont="1" applyFill="1" applyBorder="1" applyAlignment="1" applyProtection="1">
      <alignment horizontal="center" vertical="center" wrapText="1"/>
    </xf>
    <xf numFmtId="0" fontId="16" fillId="0" borderId="0" xfId="0" applyFont="1" applyFill="1" applyAlignment="1" applyProtection="1">
      <alignment horizontal="center" vertical="center"/>
    </xf>
    <xf numFmtId="0" fontId="4" fillId="0" borderId="7" xfId="0" applyFont="1" applyBorder="1" applyAlignment="1" applyProtection="1">
      <alignment horizontal="center" vertical="center"/>
    </xf>
    <xf numFmtId="0" fontId="4" fillId="4" borderId="22" xfId="0" applyFont="1" applyFill="1" applyBorder="1" applyAlignment="1" applyProtection="1">
      <alignment horizontal="center" vertical="center" wrapText="1"/>
    </xf>
    <xf numFmtId="0" fontId="4" fillId="4" borderId="24"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left" vertical="center" wrapText="1"/>
    </xf>
    <xf numFmtId="0" fontId="10" fillId="0" borderId="18" xfId="0" applyFont="1" applyFill="1" applyBorder="1" applyAlignment="1" applyProtection="1">
      <alignment horizontal="left" vertical="center" wrapText="1"/>
    </xf>
    <xf numFmtId="0" fontId="4" fillId="4" borderId="8"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6" fillId="0" borderId="12"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4" borderId="54" xfId="0" applyFont="1" applyFill="1" applyBorder="1" applyAlignment="1" applyProtection="1">
      <alignment horizontal="center"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5" fillId="4" borderId="33" xfId="0" applyFont="1" applyFill="1" applyBorder="1" applyAlignment="1" applyProtection="1">
      <alignment horizontal="center" vertical="center" wrapText="1"/>
    </xf>
    <xf numFmtId="0" fontId="5" fillId="4" borderId="34"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4" borderId="35" xfId="0" applyFont="1" applyFill="1" applyBorder="1" applyAlignment="1" applyProtection="1">
      <alignment horizontal="center" vertical="center" wrapText="1"/>
    </xf>
    <xf numFmtId="0" fontId="6" fillId="5" borderId="12" xfId="0" applyFont="1" applyFill="1" applyBorder="1" applyAlignment="1" applyProtection="1">
      <alignment horizontal="left" vertical="center" shrinkToFit="1"/>
      <protection locked="0"/>
    </xf>
    <xf numFmtId="0" fontId="6" fillId="5" borderId="5" xfId="0" applyFont="1" applyFill="1" applyBorder="1" applyAlignment="1" applyProtection="1">
      <alignment horizontal="left" vertical="center" shrinkToFit="1"/>
      <protection locked="0"/>
    </xf>
    <xf numFmtId="0" fontId="6" fillId="5" borderId="11" xfId="0" applyFont="1" applyFill="1" applyBorder="1" applyAlignment="1" applyProtection="1">
      <alignment horizontal="left" vertical="center" shrinkToFit="1"/>
      <protection locked="0"/>
    </xf>
    <xf numFmtId="177" fontId="5" fillId="0" borderId="5" xfId="0" applyNumberFormat="1" applyFont="1" applyFill="1" applyBorder="1" applyAlignment="1" applyProtection="1">
      <alignment horizontal="left" vertical="center" wrapText="1"/>
    </xf>
    <xf numFmtId="177" fontId="5" fillId="0" borderId="10" xfId="0" applyNumberFormat="1"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5" fillId="4" borderId="53"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xf>
    <xf numFmtId="0" fontId="6" fillId="5" borderId="22" xfId="0" applyFont="1" applyFill="1" applyBorder="1" applyAlignment="1" applyProtection="1">
      <alignment horizontal="center" vertical="center" wrapText="1"/>
      <protection locked="0"/>
    </xf>
    <xf numFmtId="0" fontId="19" fillId="5" borderId="55" xfId="0" applyFont="1" applyFill="1" applyBorder="1" applyAlignment="1" applyProtection="1">
      <alignment horizontal="center" vertical="center" wrapText="1"/>
      <protection locked="0"/>
    </xf>
    <xf numFmtId="0" fontId="6" fillId="0" borderId="56" xfId="0" applyFont="1" applyFill="1" applyBorder="1" applyAlignment="1" applyProtection="1">
      <alignment horizontal="center" vertical="center" wrapText="1"/>
    </xf>
    <xf numFmtId="0" fontId="19" fillId="0" borderId="23" xfId="0" applyFont="1" applyBorder="1" applyAlignment="1" applyProtection="1">
      <alignment horizontal="center" vertical="center"/>
    </xf>
    <xf numFmtId="0" fontId="5" fillId="0" borderId="23" xfId="0" applyFont="1" applyFill="1" applyBorder="1" applyAlignment="1" applyProtection="1">
      <alignment horizontal="left" vertical="center" wrapText="1"/>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5" fillId="0" borderId="51" xfId="0" applyFont="1" applyFill="1" applyBorder="1" applyAlignment="1" applyProtection="1">
      <alignment horizontal="left" vertical="center" wrapText="1"/>
    </xf>
    <xf numFmtId="0" fontId="5" fillId="0" borderId="52"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4" borderId="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177" fontId="5" fillId="4" borderId="12" xfId="0" applyNumberFormat="1" applyFont="1" applyFill="1" applyBorder="1" applyAlignment="1" applyProtection="1">
      <alignment horizontal="center" vertical="center" wrapText="1"/>
    </xf>
    <xf numFmtId="177" fontId="5" fillId="4" borderId="11" xfId="0" applyNumberFormat="1" applyFont="1" applyFill="1" applyBorder="1" applyAlignment="1" applyProtection="1">
      <alignment horizontal="center" vertical="center" wrapText="1"/>
    </xf>
    <xf numFmtId="176" fontId="4" fillId="3" borderId="12" xfId="0" applyNumberFormat="1" applyFont="1" applyFill="1" applyBorder="1" applyAlignment="1" applyProtection="1">
      <alignment horizontal="center" vertical="center" wrapText="1"/>
    </xf>
    <xf numFmtId="176" fontId="4" fillId="3" borderId="5" xfId="0" applyNumberFormat="1"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6" fillId="5" borderId="28" xfId="0" applyFont="1" applyFill="1" applyBorder="1" applyAlignment="1" applyProtection="1">
      <alignment horizontal="left" vertical="center" wrapText="1"/>
      <protection locked="0"/>
    </xf>
    <xf numFmtId="0" fontId="6" fillId="5" borderId="29" xfId="0" applyFont="1" applyFill="1" applyBorder="1" applyAlignment="1" applyProtection="1">
      <alignment horizontal="left" vertical="center" wrapText="1"/>
      <protection locked="0"/>
    </xf>
    <xf numFmtId="0" fontId="5" fillId="0" borderId="12" xfId="0" applyFont="1" applyFill="1" applyBorder="1" applyAlignment="1" applyProtection="1">
      <alignment vertical="center" wrapText="1"/>
    </xf>
    <xf numFmtId="0" fontId="5" fillId="0" borderId="5"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5" fillId="4" borderId="12"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6" fillId="5" borderId="39"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xf>
    <xf numFmtId="0" fontId="5" fillId="4" borderId="39" xfId="0" applyFont="1" applyFill="1" applyBorder="1" applyAlignment="1" applyProtection="1">
      <alignment horizontal="center" vertical="center" wrapText="1"/>
    </xf>
    <xf numFmtId="0" fontId="5" fillId="4" borderId="4"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6" fillId="5" borderId="1" xfId="0" applyFont="1" applyFill="1" applyBorder="1" applyAlignment="1" applyProtection="1">
      <alignment horizontal="center" vertical="center" wrapText="1"/>
      <protection locked="0"/>
    </xf>
    <xf numFmtId="0" fontId="19" fillId="5" borderId="2" xfId="0" applyFont="1" applyFill="1" applyBorder="1" applyAlignment="1" applyProtection="1">
      <alignment horizontal="center" vertical="center"/>
      <protection locked="0"/>
    </xf>
    <xf numFmtId="0" fontId="19" fillId="5" borderId="18"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wrapText="1"/>
    </xf>
    <xf numFmtId="0" fontId="4" fillId="4" borderId="18"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xf>
    <xf numFmtId="0" fontId="5" fillId="4" borderId="1" xfId="0" applyFont="1" applyFill="1" applyBorder="1" applyAlignment="1" applyProtection="1">
      <alignment horizontal="center" vertical="center"/>
    </xf>
    <xf numFmtId="0" fontId="5" fillId="4" borderId="18" xfId="0" applyFont="1" applyFill="1" applyBorder="1" applyAlignment="1" applyProtection="1">
      <alignment horizontal="center" vertical="center"/>
    </xf>
    <xf numFmtId="0" fontId="5" fillId="4" borderId="20"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xf>
    <xf numFmtId="0" fontId="6" fillId="0" borderId="13" xfId="0" applyFont="1" applyFill="1" applyBorder="1" applyAlignment="1" applyProtection="1">
      <alignment vertical="center" wrapText="1"/>
      <protection locked="0"/>
    </xf>
    <xf numFmtId="0" fontId="6" fillId="0" borderId="14" xfId="0" applyFont="1" applyFill="1" applyBorder="1" applyAlignment="1" applyProtection="1">
      <alignment vertical="center" wrapText="1"/>
      <protection locked="0"/>
    </xf>
    <xf numFmtId="0" fontId="6" fillId="0" borderId="21" xfId="0" applyFont="1" applyFill="1" applyBorder="1" applyAlignment="1" applyProtection="1">
      <alignment vertical="center" wrapText="1"/>
      <protection locked="0"/>
    </xf>
    <xf numFmtId="0" fontId="6" fillId="5" borderId="2" xfId="0"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textRotation="255" wrapText="1"/>
    </xf>
    <xf numFmtId="0" fontId="4" fillId="4" borderId="46" xfId="0" applyFont="1" applyFill="1" applyBorder="1" applyAlignment="1" applyProtection="1">
      <alignment horizontal="center" vertical="center" textRotation="255" wrapText="1"/>
    </xf>
    <xf numFmtId="0" fontId="4" fillId="4" borderId="25" xfId="0" applyFont="1" applyFill="1" applyBorder="1" applyAlignment="1" applyProtection="1">
      <alignment horizontal="center" vertical="center" textRotation="255" wrapText="1"/>
    </xf>
    <xf numFmtId="0" fontId="12" fillId="4" borderId="24" xfId="0" applyFont="1" applyFill="1" applyBorder="1" applyAlignment="1" applyProtection="1">
      <alignment horizontal="center" vertical="center" wrapText="1"/>
    </xf>
    <xf numFmtId="0" fontId="12" fillId="4" borderId="36" xfId="0" applyFont="1" applyFill="1" applyBorder="1" applyAlignment="1" applyProtection="1">
      <alignment horizontal="center" vertical="center" wrapText="1"/>
    </xf>
    <xf numFmtId="0" fontId="12" fillId="4" borderId="9" xfId="0" applyFont="1" applyFill="1" applyBorder="1" applyAlignment="1" applyProtection="1">
      <alignment horizontal="center" vertical="center" wrapText="1"/>
    </xf>
    <xf numFmtId="0" fontId="5" fillId="4" borderId="45" xfId="0" applyFont="1" applyFill="1" applyBorder="1" applyAlignment="1" applyProtection="1">
      <alignment horizontal="center" vertical="center" wrapText="1"/>
    </xf>
    <xf numFmtId="0" fontId="5" fillId="4" borderId="47" xfId="0" applyFont="1" applyFill="1" applyBorder="1" applyAlignment="1" applyProtection="1">
      <alignment horizontal="center" vertical="center" wrapText="1"/>
    </xf>
    <xf numFmtId="0" fontId="5" fillId="4" borderId="30" xfId="0"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wrapText="1"/>
    </xf>
    <xf numFmtId="0" fontId="6" fillId="0" borderId="38"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xf>
    <xf numFmtId="0" fontId="5" fillId="0" borderId="49" xfId="0" applyFont="1" applyFill="1" applyBorder="1" applyAlignment="1" applyProtection="1">
      <alignment horizontal="left" vertical="center" wrapText="1"/>
    </xf>
    <xf numFmtId="0" fontId="5" fillId="4" borderId="24" xfId="0" applyFont="1" applyFill="1" applyBorder="1" applyAlignment="1" applyProtection="1">
      <alignment horizontal="center" vertical="center" wrapText="1"/>
    </xf>
    <xf numFmtId="0" fontId="5" fillId="4" borderId="36"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5" fillId="4" borderId="26" xfId="0" applyFont="1" applyFill="1" applyBorder="1" applyAlignment="1" applyProtection="1">
      <alignment horizontal="center" vertical="center" wrapText="1"/>
    </xf>
    <xf numFmtId="0" fontId="5" fillId="4" borderId="17" xfId="0" applyFont="1" applyFill="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6" fillId="0" borderId="28"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xf>
    <xf numFmtId="0" fontId="5" fillId="0" borderId="48" xfId="0" applyFont="1" applyFill="1" applyBorder="1" applyAlignment="1" applyProtection="1">
      <alignment horizontal="left" vertical="center" wrapText="1"/>
    </xf>
    <xf numFmtId="0" fontId="5" fillId="4" borderId="11" xfId="0" applyFont="1" applyFill="1" applyBorder="1" applyAlignment="1" applyProtection="1">
      <alignment horizontal="left" vertical="center" wrapText="1"/>
    </xf>
    <xf numFmtId="0" fontId="5" fillId="4" borderId="8"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4" borderId="1" xfId="0" applyFont="1" applyFill="1" applyBorder="1" applyAlignment="1" applyProtection="1">
      <alignment horizontal="left" vertical="center" wrapText="1"/>
    </xf>
    <xf numFmtId="0" fontId="5" fillId="4" borderId="2" xfId="0" applyFont="1" applyFill="1" applyBorder="1" applyAlignment="1" applyProtection="1">
      <alignment horizontal="left" vertical="center" wrapText="1"/>
    </xf>
    <xf numFmtId="0" fontId="5" fillId="4" borderId="18" xfId="0" applyFont="1" applyFill="1" applyBorder="1" applyAlignment="1" applyProtection="1">
      <alignment horizontal="left" vertical="center" wrapText="1"/>
    </xf>
    <xf numFmtId="0" fontId="5" fillId="4" borderId="26" xfId="0" applyFont="1" applyFill="1" applyBorder="1" applyAlignment="1" applyProtection="1">
      <alignment horizontal="left" vertical="center" wrapText="1"/>
    </xf>
    <xf numFmtId="0" fontId="5" fillId="4" borderId="17" xfId="0" applyFont="1" applyFill="1" applyBorder="1" applyAlignment="1" applyProtection="1">
      <alignment horizontal="left" vertical="center" wrapText="1"/>
    </xf>
    <xf numFmtId="0" fontId="5" fillId="4" borderId="19" xfId="0" applyFont="1" applyFill="1" applyBorder="1" applyAlignment="1" applyProtection="1">
      <alignment horizontal="left" vertical="center" wrapText="1"/>
    </xf>
    <xf numFmtId="0" fontId="5" fillId="4" borderId="10" xfId="0" applyFont="1" applyFill="1" applyBorder="1" applyAlignment="1" applyProtection="1">
      <alignment horizontal="left" vertical="center" wrapText="1"/>
    </xf>
    <xf numFmtId="0" fontId="17" fillId="0" borderId="20" xfId="0" applyFont="1" applyFill="1" applyBorder="1" applyAlignment="1" applyProtection="1">
      <alignment horizontal="left" vertical="center" wrapText="1"/>
    </xf>
    <xf numFmtId="0" fontId="17" fillId="0" borderId="14" xfId="0" applyFont="1" applyFill="1" applyBorder="1" applyAlignment="1" applyProtection="1">
      <alignment horizontal="left" vertical="center" wrapText="1"/>
    </xf>
    <xf numFmtId="0" fontId="17" fillId="0" borderId="21"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4" borderId="22" xfId="0" applyFont="1" applyFill="1" applyBorder="1" applyAlignment="1" applyProtection="1">
      <alignment horizontal="center" vertical="center" wrapText="1"/>
    </xf>
    <xf numFmtId="0" fontId="5" fillId="0" borderId="20"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0" fontId="5" fillId="4" borderId="27" xfId="0" applyFont="1" applyFill="1" applyBorder="1" applyAlignment="1" applyProtection="1">
      <alignment horizontal="left" vertical="center" wrapText="1"/>
    </xf>
    <xf numFmtId="49" fontId="6" fillId="0" borderId="38" xfId="0" applyNumberFormat="1" applyFont="1" applyFill="1" applyBorder="1" applyAlignment="1" applyProtection="1">
      <alignment horizontal="left" vertical="center" wrapText="1"/>
      <protection locked="0"/>
    </xf>
    <xf numFmtId="49" fontId="6" fillId="0" borderId="17" xfId="0" applyNumberFormat="1" applyFont="1" applyFill="1" applyBorder="1" applyAlignment="1" applyProtection="1">
      <alignment horizontal="left" vertical="center" wrapText="1"/>
      <protection locked="0"/>
    </xf>
    <xf numFmtId="49" fontId="6" fillId="0" borderId="19" xfId="0" applyNumberFormat="1"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xf numFmtId="0" fontId="6" fillId="5" borderId="5" xfId="0" applyFont="1" applyFill="1" applyBorder="1" applyAlignment="1" applyProtection="1">
      <alignment horizontal="left" vertical="center" wrapText="1"/>
      <protection locked="0"/>
    </xf>
    <xf numFmtId="0" fontId="6" fillId="5" borderId="10"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horizontal="left" vertical="center" wrapText="1"/>
      <protection locked="0"/>
    </xf>
    <xf numFmtId="49" fontId="6" fillId="0" borderId="5" xfId="0" applyNumberFormat="1"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shrinkToFit="1"/>
      <protection locked="0"/>
    </xf>
    <xf numFmtId="0" fontId="5" fillId="0" borderId="2"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5" fillId="0" borderId="38"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center" vertical="center" wrapText="1"/>
      <protection locked="0"/>
    </xf>
    <xf numFmtId="0" fontId="20" fillId="5" borderId="55" xfId="0" applyFont="1" applyFill="1" applyBorder="1" applyAlignment="1" applyProtection="1">
      <alignment horizontal="center" vertical="center" wrapText="1"/>
      <protection locked="0"/>
    </xf>
    <xf numFmtId="0" fontId="20" fillId="0" borderId="23" xfId="0" applyFont="1" applyBorder="1" applyAlignment="1" applyProtection="1">
      <alignment horizontal="left" vertical="center"/>
      <protection locked="0"/>
    </xf>
    <xf numFmtId="0" fontId="20" fillId="0" borderId="24" xfId="0" applyFont="1" applyBorder="1" applyAlignment="1" applyProtection="1">
      <alignment horizontal="left" vertical="center"/>
      <protection locked="0"/>
    </xf>
    <xf numFmtId="0" fontId="5" fillId="0" borderId="31"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shrinkToFit="1"/>
      <protection locked="0"/>
    </xf>
    <xf numFmtId="0" fontId="5" fillId="5" borderId="5" xfId="0" applyFont="1" applyFill="1" applyBorder="1" applyAlignment="1" applyProtection="1">
      <alignment horizontal="left" vertical="center" shrinkToFit="1"/>
      <protection locked="0"/>
    </xf>
    <xf numFmtId="0" fontId="5" fillId="5" borderId="11" xfId="0" applyFont="1" applyFill="1" applyBorder="1" applyAlignment="1" applyProtection="1">
      <alignment horizontal="left" vertical="center" shrinkToFit="1"/>
      <protection locked="0"/>
    </xf>
    <xf numFmtId="0" fontId="5" fillId="0" borderId="28"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5" borderId="12"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wrapText="1"/>
      <protection locked="0"/>
    </xf>
    <xf numFmtId="0" fontId="5" fillId="5" borderId="14"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center"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176" fontId="5" fillId="3" borderId="12" xfId="0" applyNumberFormat="1" applyFont="1" applyFill="1" applyBorder="1" applyAlignment="1" applyProtection="1">
      <alignment horizontal="center" vertical="center" wrapText="1"/>
    </xf>
    <xf numFmtId="176" fontId="5" fillId="3" borderId="5" xfId="0" applyNumberFormat="1"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protection locked="0"/>
    </xf>
    <xf numFmtId="0" fontId="20" fillId="5" borderId="2" xfId="0" applyFont="1" applyFill="1" applyBorder="1" applyAlignment="1" applyProtection="1">
      <alignment horizontal="center" vertical="center"/>
      <protection locked="0"/>
    </xf>
    <xf numFmtId="0" fontId="20" fillId="5" borderId="18" xfId="0" applyFont="1" applyFill="1" applyBorder="1" applyAlignment="1" applyProtection="1">
      <alignment horizontal="center" vertical="center"/>
      <protection locked="0"/>
    </xf>
    <xf numFmtId="49" fontId="5" fillId="0" borderId="38" xfId="0" applyNumberFormat="1" applyFont="1" applyFill="1" applyBorder="1" applyAlignment="1" applyProtection="1">
      <alignment horizontal="left" vertical="center" wrapText="1"/>
      <protection locked="0"/>
    </xf>
    <xf numFmtId="49" fontId="5" fillId="0" borderId="17" xfId="0" applyNumberFormat="1" applyFont="1" applyFill="1" applyBorder="1" applyAlignment="1" applyProtection="1">
      <alignment horizontal="left" vertical="center" wrapText="1"/>
      <protection locked="0"/>
    </xf>
    <xf numFmtId="49" fontId="5" fillId="0" borderId="19" xfId="0" applyNumberFormat="1"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10" xfId="0"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left" vertical="center" wrapText="1"/>
      <protection locked="0"/>
    </xf>
    <xf numFmtId="49" fontId="5" fillId="0" borderId="5"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cellXfs>
  <cellStyles count="2">
    <cellStyle name="標準" xfId="0" builtinId="0"/>
    <cellStyle name="標準 2" xfId="1" xr:uid="{00000000-0005-0000-0000-000001000000}"/>
  </cellStyles>
  <dxfs count="8">
    <dxf>
      <fill>
        <patternFill>
          <bgColor theme="0" tint="-0.24994659260841701"/>
        </patternFill>
      </fill>
    </dxf>
    <dxf>
      <font>
        <strike val="0"/>
      </font>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ont>
        <strike val="0"/>
      </font>
      <fill>
        <patternFill>
          <bgColor theme="0" tint="-0.24994659260841701"/>
        </patternFill>
      </fill>
    </dxf>
    <dxf>
      <fill>
        <patternFill>
          <bgColor theme="0" tint="-0.24994659260841701"/>
        </patternFill>
      </fill>
    </dxf>
    <dxf>
      <fill>
        <patternFill>
          <bgColor theme="0" tint="-0.49998474074526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652739</xdr:colOff>
      <xdr:row>3</xdr:row>
      <xdr:rowOff>48607</xdr:rowOff>
    </xdr:from>
    <xdr:ext cx="2172824" cy="972950"/>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5805764" y="743932"/>
          <a:ext cx="2172824" cy="972950"/>
        </a:xfrm>
        <a:prstGeom prst="wedgeRectCallout">
          <a:avLst>
            <a:gd name="adj1" fmla="val -65427"/>
            <a:gd name="adj2" fmla="val 37136"/>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spAutoFit/>
        </a:bodyPr>
        <a:lstStyle/>
        <a:p>
          <a:pPr rtl="0" fontAlgn="base"/>
          <a:r>
            <a:rPr lang="ja-JP" altLang="en-US" sz="900" b="0" i="0" baseline="0">
              <a:solidFill>
                <a:srgbClr val="FF0000"/>
              </a:solidFill>
              <a:latin typeface="+mn-lt"/>
              <a:ea typeface="+mn-ea"/>
              <a:cs typeface="+mn-cs"/>
            </a:rPr>
            <a:t>・</a:t>
          </a:r>
          <a:r>
            <a:rPr lang="ja-JP" altLang="ja-JP" sz="900" b="0" i="0" baseline="0">
              <a:solidFill>
                <a:srgbClr val="FF0000"/>
              </a:solidFill>
              <a:latin typeface="+mn-lt"/>
              <a:ea typeface="+mn-ea"/>
              <a:cs typeface="+mn-cs"/>
            </a:rPr>
            <a:t>単なる</a:t>
          </a:r>
          <a:r>
            <a:rPr lang="ja-JP" altLang="en-US" sz="900" b="0" i="0" baseline="0">
              <a:solidFill>
                <a:srgbClr val="FF0000"/>
              </a:solidFill>
              <a:latin typeface="+mn-lt"/>
              <a:ea typeface="+mn-ea"/>
              <a:cs typeface="+mn-cs"/>
            </a:rPr>
            <a:t>「地方公共団体スポーツ活動助成」</a:t>
          </a:r>
          <a:r>
            <a:rPr lang="ja-JP" altLang="ja-JP" sz="900" b="0" i="0" baseline="0">
              <a:solidFill>
                <a:srgbClr val="FF0000"/>
              </a:solidFill>
              <a:latin typeface="+mn-lt"/>
              <a:ea typeface="+mn-ea"/>
              <a:cs typeface="+mn-cs"/>
            </a:rPr>
            <a:t>「</a:t>
          </a:r>
          <a:r>
            <a:rPr lang="ja-JP" altLang="en-US" sz="900" b="0" i="0" baseline="0">
              <a:solidFill>
                <a:srgbClr val="FF0000"/>
              </a:solidFill>
              <a:latin typeface="+mn-lt"/>
              <a:ea typeface="+mn-ea"/>
              <a:cs typeface="+mn-cs"/>
            </a:rPr>
            <a:t>指導者養成・活用事業」</a:t>
          </a:r>
          <a:r>
            <a:rPr lang="ja-JP" altLang="ja-JP" sz="900" b="0" i="0" baseline="0">
              <a:solidFill>
                <a:srgbClr val="FF0000"/>
              </a:solidFill>
              <a:effectLst/>
              <a:latin typeface="+mn-lt"/>
              <a:ea typeface="+mn-ea"/>
              <a:cs typeface="+mn-cs"/>
            </a:rPr>
            <a:t>のような事業名ではなく、具体的な事業の内容が判断できる事業名を記入すること</a:t>
          </a:r>
          <a:r>
            <a:rPr lang="ja-JP" altLang="en-US" sz="900" b="0" i="0" baseline="0">
              <a:solidFill>
                <a:srgbClr val="FF0000"/>
              </a:solidFill>
              <a:effectLst/>
              <a:latin typeface="+mn-lt"/>
              <a:ea typeface="+mn-ea"/>
              <a:cs typeface="+mn-cs"/>
            </a:rPr>
            <a:t>。</a:t>
          </a:r>
          <a:endParaRPr lang="en-US" altLang="ja-JP" sz="900" b="0" i="0" baseline="0">
            <a:solidFill>
              <a:srgbClr val="FF0000"/>
            </a:solidFill>
            <a:effectLst/>
            <a:latin typeface="+mn-lt"/>
            <a:ea typeface="+mn-ea"/>
            <a:cs typeface="+mn-cs"/>
          </a:endParaRPr>
        </a:p>
        <a:p>
          <a:pPr rtl="0" fontAlgn="base"/>
          <a:r>
            <a:rPr lang="ja-JP" altLang="en-US" sz="900" b="0" i="0" baseline="0">
              <a:solidFill>
                <a:srgbClr val="FF0000"/>
              </a:solidFill>
              <a:effectLst/>
              <a:latin typeface="+mn-lt"/>
              <a:ea typeface="+mn-ea"/>
              <a:cs typeface="+mn-cs"/>
            </a:rPr>
            <a:t>・収支予算書の「事業名」と同じ事業名を記入すること。</a:t>
          </a:r>
        </a:p>
      </xdr:txBody>
    </xdr:sp>
    <xdr:clientData/>
  </xdr:oneCellAnchor>
  <xdr:twoCellAnchor>
    <xdr:from>
      <xdr:col>4</xdr:col>
      <xdr:colOff>20730</xdr:colOff>
      <xdr:row>25</xdr:row>
      <xdr:rowOff>5043</xdr:rowOff>
    </xdr:from>
    <xdr:to>
      <xdr:col>5</xdr:col>
      <xdr:colOff>434955</xdr:colOff>
      <xdr:row>29</xdr:row>
      <xdr:rowOff>9525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792630" y="8748993"/>
          <a:ext cx="900000" cy="1661832"/>
        </a:xfrm>
        <a:prstGeom prst="rect">
          <a:avLst/>
        </a:prstGeom>
        <a:no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0</xdr:col>
      <xdr:colOff>361950</xdr:colOff>
      <xdr:row>12</xdr:row>
      <xdr:rowOff>142875</xdr:rowOff>
    </xdr:from>
    <xdr:ext cx="1249042" cy="819150"/>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361950" y="4038600"/>
          <a:ext cx="1249042" cy="819150"/>
        </a:xfrm>
        <a:prstGeom prst="wedgeRectCallout">
          <a:avLst>
            <a:gd name="adj1" fmla="val 74091"/>
            <a:gd name="adj2" fmla="val -80545"/>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noAutofit/>
        </a:bodyPr>
        <a:lstStyle/>
        <a:p>
          <a:pPr algn="l"/>
          <a:r>
            <a:rPr kumimoji="1" lang="ja-JP" altLang="en-US" sz="900">
              <a:solidFill>
                <a:srgbClr val="FF0000"/>
              </a:solidFill>
              <a:latin typeface="+mj-ea"/>
              <a:ea typeface="+mj-ea"/>
            </a:rPr>
            <a:t>該当項目について「○」を選択して、</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その理由を記入する。</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（複数選択可）</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20730</xdr:colOff>
      <xdr:row>25</xdr:row>
      <xdr:rowOff>5043</xdr:rowOff>
    </xdr:from>
    <xdr:to>
      <xdr:col>5</xdr:col>
      <xdr:colOff>434955</xdr:colOff>
      <xdr:row>29</xdr:row>
      <xdr:rowOff>9525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792630" y="9025218"/>
          <a:ext cx="900000" cy="1661832"/>
        </a:xfrm>
        <a:prstGeom prst="rect">
          <a:avLst/>
        </a:prstGeom>
        <a:no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0&#12522;&#12473;&#12488;&#35373;&#23450;&#28168;/1%20&#12522;&#12473;&#12488;&#35373;&#23450;&#28168;/1%20&#12522;&#12473;&#12488;&#35373;&#23450;&#28168;/5-2&#20107;&#26989;&#35336;&#30011;&#26360;&#65288;&#22823;&#35215;&#27169;&#12473;&#12509;&#12540;&#12484;&#26045;&#35373;&#25972;&#2063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0&#12522;&#12473;&#12488;&#35373;&#23450;&#28168;/1%20&#12522;&#12473;&#12488;&#35373;&#23450;&#28168;/&#12304;&#20462;&#27491;&#20013;&#12305;5-4&#20107;&#26989;&#35336;&#30011;&#26360;&#65288;&#22320;&#22495;&#12473;&#12509;&#12540;&#12484;&#26045;&#35373;&#25972;&#20633;_&#33437;&#29983;&#2127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14&#20107;&#26989;&#35336;&#30011;&#26360;&#65288;&#22320;&#20844;&#20307;&#12473;&#12509;&#12540;&#12484;&#27963;&#21205;_&#25945;&#23460;&#22823;&#2025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リスト値"/>
      <sheetName val="記入例（修正前）"/>
      <sheetName val="事業計画書"/>
      <sheetName val="【別添１】事業計画詳細"/>
      <sheetName val="【別添２】年度別計画"/>
      <sheetName val="データ"/>
    </sheetNames>
    <sheetDataSet>
      <sheetData sheetId="0"/>
      <sheetData sheetId="1"/>
      <sheetData sheetId="2"/>
      <sheetData sheetId="3"/>
      <sheetData sheetId="4"/>
      <sheetData sheetId="5"/>
      <sheetData sheetId="6">
        <row r="3">
          <cell r="B3" t="str">
            <v>年号を選択</v>
          </cell>
        </row>
        <row r="4">
          <cell r="B4" t="str">
            <v>令和</v>
          </cell>
        </row>
        <row r="5">
          <cell r="B5" t="str">
            <v>平成</v>
          </cell>
        </row>
        <row r="6">
          <cell r="B6" t="str">
            <v>昭和</v>
          </cell>
        </row>
        <row r="7">
          <cell r="B7" t="str">
            <v>大正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記入例  (修正前)"/>
      <sheetName val="事業計画書"/>
      <sheetName val="リスト値"/>
      <sheetName val="データ"/>
    </sheetNames>
    <sheetDataSet>
      <sheetData sheetId="0"/>
      <sheetData sheetId="1"/>
      <sheetData sheetId="2"/>
      <sheetData sheetId="3"/>
      <sheetData sheetId="4">
        <row r="3">
          <cell r="B3" t="str">
            <v>年号を選択</v>
          </cell>
        </row>
        <row r="4">
          <cell r="B4" t="str">
            <v>令和</v>
          </cell>
        </row>
        <row r="5">
          <cell r="B5" t="str">
            <v>平成</v>
          </cell>
        </row>
        <row r="6">
          <cell r="B6" t="str">
            <v>昭和</v>
          </cell>
        </row>
        <row r="7">
          <cell r="B7" t="str">
            <v>大正</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事業計画書"/>
      <sheetName val="リスト値"/>
      <sheetName val="データ"/>
    </sheetNames>
    <sheetDataSet>
      <sheetData sheetId="0"/>
      <sheetData sheetId="1"/>
      <sheetData sheetId="2">
        <row r="2">
          <cell r="B2" t="str">
            <v>リストから選択してください。</v>
          </cell>
        </row>
        <row r="3">
          <cell r="B3" t="str">
            <v>行う</v>
          </cell>
        </row>
        <row r="4">
          <cell r="B4" t="str">
            <v>行わない</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4"/>
  <sheetViews>
    <sheetView showGridLines="0" tabSelected="1" view="pageBreakPreview" zoomScaleNormal="100" zoomScaleSheetLayoutView="100" workbookViewId="0">
      <selection activeCell="A2" sqref="A2:L2"/>
    </sheetView>
  </sheetViews>
  <sheetFormatPr defaultColWidth="9" defaultRowHeight="11" x14ac:dyDescent="0.2"/>
  <cols>
    <col min="1" max="1" width="5.90625" style="34" customWidth="1"/>
    <col min="2" max="2" width="18.36328125" style="34" customWidth="1"/>
    <col min="3" max="4" width="12.6328125" style="34" customWidth="1"/>
    <col min="5" max="5" width="6.36328125" style="34" customWidth="1"/>
    <col min="6" max="6" width="7.6328125" style="34" customWidth="1"/>
    <col min="7" max="7" width="5.7265625" style="34" customWidth="1"/>
    <col min="8" max="8" width="10.6328125" style="34" customWidth="1"/>
    <col min="9" max="9" width="11.7265625" style="34" customWidth="1"/>
    <col min="10" max="10" width="6.36328125" style="34" customWidth="1"/>
    <col min="11" max="11" width="7.6328125" style="34" customWidth="1"/>
    <col min="12" max="12" width="16.90625" style="34" customWidth="1"/>
    <col min="13" max="13" width="2.453125" style="34" customWidth="1"/>
    <col min="14" max="16384" width="9" style="34"/>
  </cols>
  <sheetData>
    <row r="1" spans="1:26" ht="13.5" customHeight="1" x14ac:dyDescent="0.2">
      <c r="A1" s="33"/>
      <c r="Y1" s="35" t="s">
        <v>153</v>
      </c>
      <c r="Z1" s="14"/>
    </row>
    <row r="2" spans="1:26" ht="17.25" customHeight="1" x14ac:dyDescent="0.2">
      <c r="A2" s="53" t="s">
        <v>157</v>
      </c>
      <c r="B2" s="53"/>
      <c r="C2" s="53"/>
      <c r="D2" s="53"/>
      <c r="E2" s="53"/>
      <c r="F2" s="53"/>
      <c r="G2" s="53"/>
      <c r="H2" s="53"/>
      <c r="I2" s="53"/>
      <c r="J2" s="53"/>
      <c r="K2" s="53"/>
      <c r="L2" s="53"/>
    </row>
    <row r="3" spans="1:26" ht="24" customHeight="1" thickBot="1" x14ac:dyDescent="0.25">
      <c r="A3" s="54" t="s">
        <v>38</v>
      </c>
      <c r="B3" s="54"/>
      <c r="C3" s="54"/>
      <c r="D3" s="54"/>
      <c r="E3" s="54"/>
      <c r="F3" s="54"/>
      <c r="G3" s="54"/>
      <c r="H3" s="54"/>
      <c r="I3" s="54"/>
      <c r="J3" s="54"/>
      <c r="K3" s="54"/>
      <c r="L3" s="54"/>
    </row>
    <row r="4" spans="1:26" ht="30" customHeight="1" thickBot="1" x14ac:dyDescent="0.25">
      <c r="A4" s="55" t="s">
        <v>40</v>
      </c>
      <c r="B4" s="56"/>
      <c r="C4" s="57" t="s">
        <v>59</v>
      </c>
      <c r="D4" s="58"/>
      <c r="E4" s="58"/>
      <c r="F4" s="58"/>
      <c r="G4" s="58"/>
      <c r="H4" s="58"/>
      <c r="I4" s="58"/>
      <c r="J4" s="58"/>
      <c r="K4" s="58"/>
      <c r="L4" s="59"/>
    </row>
    <row r="5" spans="1:26" ht="30" customHeight="1" thickBot="1" x14ac:dyDescent="0.25">
      <c r="A5" s="60" t="s">
        <v>37</v>
      </c>
      <c r="B5" s="61"/>
      <c r="C5" s="62" t="s">
        <v>13</v>
      </c>
      <c r="D5" s="63"/>
      <c r="E5" s="63"/>
      <c r="F5" s="63"/>
      <c r="G5" s="63"/>
      <c r="H5" s="63"/>
      <c r="I5" s="63"/>
      <c r="J5" s="63"/>
      <c r="K5" s="63"/>
      <c r="L5" s="64"/>
    </row>
    <row r="6" spans="1:26" ht="30" customHeight="1" thickBot="1" x14ac:dyDescent="0.25">
      <c r="A6" s="60" t="s">
        <v>0</v>
      </c>
      <c r="B6" s="61"/>
      <c r="C6" s="62" t="s">
        <v>60</v>
      </c>
      <c r="D6" s="63"/>
      <c r="E6" s="63"/>
      <c r="F6" s="63"/>
      <c r="G6" s="63"/>
      <c r="H6" s="63"/>
      <c r="I6" s="63"/>
      <c r="J6" s="63"/>
      <c r="K6" s="63"/>
      <c r="L6" s="64"/>
    </row>
    <row r="7" spans="1:26" ht="23.15" customHeight="1" thickBot="1" x14ac:dyDescent="0.25">
      <c r="A7" s="60" t="s">
        <v>1</v>
      </c>
      <c r="B7" s="61"/>
      <c r="C7" s="24">
        <v>1</v>
      </c>
      <c r="D7" s="36" t="s">
        <v>2</v>
      </c>
      <c r="E7" s="25">
        <v>2</v>
      </c>
      <c r="F7" s="65" t="s">
        <v>68</v>
      </c>
      <c r="G7" s="65"/>
      <c r="H7" s="65"/>
      <c r="I7" s="65"/>
      <c r="J7" s="65"/>
      <c r="K7" s="65"/>
      <c r="L7" s="66"/>
      <c r="M7" s="37"/>
      <c r="N7" s="37"/>
      <c r="O7" s="37"/>
      <c r="P7" s="37"/>
      <c r="Q7" s="37"/>
      <c r="R7" s="37"/>
      <c r="S7" s="37"/>
    </row>
    <row r="8" spans="1:26" ht="20.149999999999999" customHeight="1" thickBot="1" x14ac:dyDescent="0.25">
      <c r="A8" s="55" t="s">
        <v>17</v>
      </c>
      <c r="B8" s="56"/>
      <c r="C8" s="60" t="s">
        <v>58</v>
      </c>
      <c r="D8" s="61"/>
      <c r="E8" s="61"/>
      <c r="F8" s="61"/>
      <c r="G8" s="74"/>
      <c r="H8" s="89" t="s">
        <v>18</v>
      </c>
      <c r="I8" s="61"/>
      <c r="J8" s="61"/>
      <c r="K8" s="61"/>
      <c r="L8" s="90"/>
    </row>
    <row r="9" spans="1:26" ht="30" customHeight="1" x14ac:dyDescent="0.2">
      <c r="A9" s="67"/>
      <c r="B9" s="68"/>
      <c r="C9" s="26" t="s">
        <v>88</v>
      </c>
      <c r="D9" s="134" t="s">
        <v>89</v>
      </c>
      <c r="E9" s="134"/>
      <c r="F9" s="134"/>
      <c r="G9" s="134"/>
      <c r="H9" s="156" t="s">
        <v>108</v>
      </c>
      <c r="I9" s="157"/>
      <c r="J9" s="157"/>
      <c r="K9" s="157"/>
      <c r="L9" s="158"/>
      <c r="M9" s="38"/>
    </row>
    <row r="10" spans="1:26" ht="30" customHeight="1" x14ac:dyDescent="0.2">
      <c r="A10" s="67"/>
      <c r="B10" s="68"/>
      <c r="C10" s="27" t="s">
        <v>88</v>
      </c>
      <c r="D10" s="72" t="s">
        <v>90</v>
      </c>
      <c r="E10" s="72"/>
      <c r="F10" s="72"/>
      <c r="G10" s="72"/>
      <c r="H10" s="69" t="s">
        <v>108</v>
      </c>
      <c r="I10" s="70"/>
      <c r="J10" s="70"/>
      <c r="K10" s="70"/>
      <c r="L10" s="71"/>
      <c r="M10" s="38"/>
    </row>
    <row r="11" spans="1:26" ht="30" customHeight="1" x14ac:dyDescent="0.2">
      <c r="A11" s="67"/>
      <c r="B11" s="68"/>
      <c r="C11" s="27" t="s">
        <v>88</v>
      </c>
      <c r="D11" s="72" t="s">
        <v>91</v>
      </c>
      <c r="E11" s="72"/>
      <c r="F11" s="72"/>
      <c r="G11" s="72"/>
      <c r="H11" s="69" t="s">
        <v>108</v>
      </c>
      <c r="I11" s="70"/>
      <c r="J11" s="70"/>
      <c r="K11" s="70"/>
      <c r="L11" s="71"/>
      <c r="M11" s="38"/>
    </row>
    <row r="12" spans="1:26" ht="30" customHeight="1" x14ac:dyDescent="0.2">
      <c r="A12" s="67"/>
      <c r="B12" s="68"/>
      <c r="C12" s="27" t="s">
        <v>88</v>
      </c>
      <c r="D12" s="72" t="s">
        <v>92</v>
      </c>
      <c r="E12" s="72"/>
      <c r="F12" s="72"/>
      <c r="G12" s="72"/>
      <c r="H12" s="69" t="s">
        <v>108</v>
      </c>
      <c r="I12" s="70"/>
      <c r="J12" s="70"/>
      <c r="K12" s="70"/>
      <c r="L12" s="71"/>
      <c r="M12" s="38"/>
    </row>
    <row r="13" spans="1:26" ht="30" customHeight="1" x14ac:dyDescent="0.2">
      <c r="A13" s="67"/>
      <c r="B13" s="68"/>
      <c r="C13" s="27" t="s">
        <v>88</v>
      </c>
      <c r="D13" s="72" t="s">
        <v>93</v>
      </c>
      <c r="E13" s="72"/>
      <c r="F13" s="72"/>
      <c r="G13" s="72"/>
      <c r="H13" s="69" t="s">
        <v>108</v>
      </c>
      <c r="I13" s="70"/>
      <c r="J13" s="70"/>
      <c r="K13" s="70"/>
      <c r="L13" s="71"/>
      <c r="M13" s="38"/>
    </row>
    <row r="14" spans="1:26" ht="30" customHeight="1" x14ac:dyDescent="0.2">
      <c r="A14" s="67"/>
      <c r="B14" s="68"/>
      <c r="C14" s="27" t="s">
        <v>88</v>
      </c>
      <c r="D14" s="72" t="s">
        <v>94</v>
      </c>
      <c r="E14" s="72"/>
      <c r="F14" s="72"/>
      <c r="G14" s="72"/>
      <c r="H14" s="69" t="s">
        <v>108</v>
      </c>
      <c r="I14" s="70"/>
      <c r="J14" s="70"/>
      <c r="K14" s="70"/>
      <c r="L14" s="71"/>
      <c r="M14" s="38"/>
    </row>
    <row r="15" spans="1:26" ht="30" customHeight="1" thickBot="1" x14ac:dyDescent="0.25">
      <c r="A15" s="67"/>
      <c r="B15" s="68"/>
      <c r="C15" s="28" t="s">
        <v>88</v>
      </c>
      <c r="D15" s="73" t="s">
        <v>95</v>
      </c>
      <c r="E15" s="73"/>
      <c r="F15" s="73"/>
      <c r="G15" s="73"/>
      <c r="H15" s="86" t="s">
        <v>108</v>
      </c>
      <c r="I15" s="87"/>
      <c r="J15" s="87"/>
      <c r="K15" s="87"/>
      <c r="L15" s="88"/>
      <c r="M15" s="38"/>
    </row>
    <row r="16" spans="1:26" ht="40" customHeight="1" thickBot="1" x14ac:dyDescent="0.25">
      <c r="A16" s="39" t="s">
        <v>19</v>
      </c>
      <c r="B16" s="52" t="s">
        <v>158</v>
      </c>
      <c r="C16" s="91" t="s">
        <v>146</v>
      </c>
      <c r="D16" s="92"/>
      <c r="E16" s="93" t="str">
        <f>VLOOKUP(C16,リスト値!$B$2:$C$5,2,FALSE)&amp;""</f>
        <v>補正予定月を（　）に記載</v>
      </c>
      <c r="F16" s="94"/>
      <c r="G16" s="94"/>
      <c r="H16" s="95" t="s">
        <v>147</v>
      </c>
      <c r="I16" s="96"/>
      <c r="J16" s="96"/>
      <c r="K16" s="96"/>
      <c r="L16" s="97"/>
      <c r="M16" s="40"/>
      <c r="N16" s="37"/>
    </row>
    <row r="17" spans="1:14" ht="23.25" customHeight="1" x14ac:dyDescent="0.2">
      <c r="A17" s="55" t="s">
        <v>3</v>
      </c>
      <c r="B17" s="56"/>
      <c r="C17" s="171" t="s">
        <v>4</v>
      </c>
      <c r="D17" s="172"/>
      <c r="E17" s="172"/>
      <c r="F17" s="172"/>
      <c r="G17" s="172"/>
      <c r="H17" s="172"/>
      <c r="I17" s="172"/>
      <c r="J17" s="172"/>
      <c r="K17" s="172"/>
      <c r="L17" s="173"/>
      <c r="M17" s="41"/>
      <c r="N17" s="37"/>
    </row>
    <row r="18" spans="1:14" ht="22.5" customHeight="1" x14ac:dyDescent="0.2">
      <c r="A18" s="67"/>
      <c r="B18" s="68"/>
      <c r="C18" s="102" t="s">
        <v>5</v>
      </c>
      <c r="D18" s="110"/>
      <c r="E18" s="174" t="s">
        <v>66</v>
      </c>
      <c r="F18" s="174"/>
      <c r="G18" s="174"/>
      <c r="H18" s="174"/>
      <c r="I18" s="174"/>
      <c r="J18" s="174"/>
      <c r="K18" s="174"/>
      <c r="L18" s="175"/>
      <c r="M18" s="41"/>
      <c r="N18" s="37"/>
    </row>
    <row r="19" spans="1:14" ht="33.75" customHeight="1" x14ac:dyDescent="0.2">
      <c r="A19" s="67"/>
      <c r="B19" s="68"/>
      <c r="C19" s="152" t="s">
        <v>6</v>
      </c>
      <c r="D19" s="153"/>
      <c r="E19" s="174" t="s">
        <v>36</v>
      </c>
      <c r="F19" s="174"/>
      <c r="G19" s="174"/>
      <c r="H19" s="174"/>
      <c r="I19" s="174"/>
      <c r="J19" s="174"/>
      <c r="K19" s="174"/>
      <c r="L19" s="175"/>
      <c r="M19" s="41"/>
      <c r="N19" s="37"/>
    </row>
    <row r="20" spans="1:14" ht="33.75" customHeight="1" x14ac:dyDescent="0.2">
      <c r="A20" s="67"/>
      <c r="B20" s="68"/>
      <c r="C20" s="152" t="s">
        <v>35</v>
      </c>
      <c r="D20" s="153"/>
      <c r="E20" s="174" t="s">
        <v>65</v>
      </c>
      <c r="F20" s="174"/>
      <c r="G20" s="174"/>
      <c r="H20" s="174"/>
      <c r="I20" s="174"/>
      <c r="J20" s="174"/>
      <c r="K20" s="174"/>
      <c r="L20" s="175"/>
      <c r="M20" s="41"/>
      <c r="N20" s="37"/>
    </row>
    <row r="21" spans="1:14" ht="33.75" customHeight="1" x14ac:dyDescent="0.2">
      <c r="A21" s="67"/>
      <c r="B21" s="68"/>
      <c r="C21" s="102" t="s">
        <v>41</v>
      </c>
      <c r="D21" s="110"/>
      <c r="E21" s="174" t="s">
        <v>67</v>
      </c>
      <c r="F21" s="174"/>
      <c r="G21" s="174"/>
      <c r="H21" s="174"/>
      <c r="I21" s="174"/>
      <c r="J21" s="174"/>
      <c r="K21" s="174"/>
      <c r="L21" s="175"/>
      <c r="M21" s="41"/>
      <c r="N21" s="37"/>
    </row>
    <row r="22" spans="1:14" ht="22.5" customHeight="1" x14ac:dyDescent="0.2">
      <c r="A22" s="67"/>
      <c r="B22" s="68"/>
      <c r="C22" s="152" t="s">
        <v>7</v>
      </c>
      <c r="D22" s="153"/>
      <c r="E22" s="75" t="s">
        <v>14</v>
      </c>
      <c r="F22" s="75"/>
      <c r="G22" s="75"/>
      <c r="H22" s="75"/>
      <c r="I22" s="75"/>
      <c r="J22" s="75"/>
      <c r="K22" s="75"/>
      <c r="L22" s="76"/>
      <c r="M22" s="41"/>
      <c r="N22" s="37"/>
    </row>
    <row r="23" spans="1:14" ht="25" customHeight="1" x14ac:dyDescent="0.2">
      <c r="A23" s="67"/>
      <c r="B23" s="68"/>
      <c r="C23" s="77" t="s">
        <v>11</v>
      </c>
      <c r="D23" s="78"/>
      <c r="E23" s="81" t="s">
        <v>145</v>
      </c>
      <c r="F23" s="82"/>
      <c r="G23" s="82"/>
      <c r="H23" s="83"/>
      <c r="I23" s="84">
        <f>VLOOKUP($E$23,$A$212:$M$214,2,FALSE)</f>
        <v>0</v>
      </c>
      <c r="J23" s="84"/>
      <c r="K23" s="84"/>
      <c r="L23" s="85"/>
      <c r="M23" s="41"/>
      <c r="N23" s="37"/>
    </row>
    <row r="24" spans="1:14" ht="40" customHeight="1" x14ac:dyDescent="0.2">
      <c r="A24" s="67"/>
      <c r="B24" s="68"/>
      <c r="C24" s="79"/>
      <c r="D24" s="80"/>
      <c r="E24" s="69" t="s">
        <v>61</v>
      </c>
      <c r="F24" s="70"/>
      <c r="G24" s="70"/>
      <c r="H24" s="70"/>
      <c r="I24" s="70"/>
      <c r="J24" s="70"/>
      <c r="K24" s="70"/>
      <c r="L24" s="71"/>
      <c r="M24" s="41"/>
      <c r="N24" s="37"/>
    </row>
    <row r="25" spans="1:14" s="42" customFormat="1" ht="40" customHeight="1" x14ac:dyDescent="0.2">
      <c r="A25" s="67"/>
      <c r="B25" s="68"/>
      <c r="C25" s="102" t="s">
        <v>42</v>
      </c>
      <c r="D25" s="110"/>
      <c r="E25" s="111" t="s">
        <v>78</v>
      </c>
      <c r="F25" s="111"/>
      <c r="G25" s="111"/>
      <c r="H25" s="111"/>
      <c r="I25" s="111"/>
      <c r="J25" s="111"/>
      <c r="K25" s="111"/>
      <c r="L25" s="112"/>
    </row>
    <row r="26" spans="1:14" ht="31.5" customHeight="1" x14ac:dyDescent="0.2">
      <c r="A26" s="67"/>
      <c r="B26" s="68"/>
      <c r="C26" s="102" t="str">
        <f>VLOOKUP($E$23,$A$212:$N$214,14,FALSE)</f>
        <v>養成講習会の
予定実施回数</v>
      </c>
      <c r="D26" s="110"/>
      <c r="E26" s="104">
        <v>2</v>
      </c>
      <c r="F26" s="105"/>
      <c r="G26" s="43" t="s">
        <v>8</v>
      </c>
      <c r="H26" s="113" t="s">
        <v>39</v>
      </c>
      <c r="I26" s="114"/>
      <c r="J26" s="114"/>
      <c r="K26" s="114"/>
      <c r="L26" s="115"/>
      <c r="M26" s="41"/>
      <c r="N26" s="37"/>
    </row>
    <row r="27" spans="1:14" ht="31.5" customHeight="1" x14ac:dyDescent="0.2">
      <c r="A27" s="67"/>
      <c r="B27" s="68"/>
      <c r="C27" s="102" t="str">
        <f>VLOOKUP($E$23,$A$212:$M$214,3,FALSE)</f>
        <v xml:space="preserve">スポーツ指導者等の
養成講習会の平均参加人数 </v>
      </c>
      <c r="D27" s="110"/>
      <c r="E27" s="104">
        <v>100</v>
      </c>
      <c r="F27" s="105"/>
      <c r="G27" s="43" t="s">
        <v>9</v>
      </c>
      <c r="H27" s="116" t="str">
        <f>VLOOKUP($E$23,$A$212:$M$214,8,FALSE)</f>
        <v>スポーツ指導者等の
養成講習会の総参加人数</v>
      </c>
      <c r="I27" s="110"/>
      <c r="J27" s="117">
        <f>E26*E27</f>
        <v>200</v>
      </c>
      <c r="K27" s="118"/>
      <c r="L27" s="44" t="s">
        <v>9</v>
      </c>
      <c r="M27" s="41"/>
      <c r="N27" s="37"/>
    </row>
    <row r="28" spans="1:14" ht="31.5" customHeight="1" x14ac:dyDescent="0.2">
      <c r="A28" s="67"/>
      <c r="B28" s="68"/>
      <c r="C28" s="102" t="str">
        <f>VLOOKUP($E$23,$A$212:$M$214,4,FALSE)</f>
        <v>（うち、女性の平均参加人数）</v>
      </c>
      <c r="D28" s="103"/>
      <c r="E28" s="104">
        <v>10</v>
      </c>
      <c r="F28" s="105"/>
      <c r="G28" s="45" t="s">
        <v>9</v>
      </c>
      <c r="H28" s="116" t="str">
        <f>VLOOKUP($E$23,$A$212:$M$214,9,FALSE)</f>
        <v>女性参加割合</v>
      </c>
      <c r="I28" s="110"/>
      <c r="J28" s="108">
        <f>IF(ISERROR(ROUNDDOWN(E28/$E$27*100,4)),0,ROUNDDOWN(E28/$E$27*100,4))</f>
        <v>10</v>
      </c>
      <c r="K28" s="109"/>
      <c r="L28" s="44" t="s">
        <v>10</v>
      </c>
      <c r="M28" s="41"/>
      <c r="N28" s="37"/>
    </row>
    <row r="29" spans="1:14" ht="36" customHeight="1" x14ac:dyDescent="0.2">
      <c r="A29" s="67"/>
      <c r="B29" s="68"/>
      <c r="C29" s="102" t="str">
        <f>VLOOKUP($E$23,$A$212:$M$214,5,FALSE)</f>
        <v>(うち地域住民（貴団体の
行政区画内に住む方）の
参加予定人数)</v>
      </c>
      <c r="D29" s="103"/>
      <c r="E29" s="104">
        <v>11</v>
      </c>
      <c r="F29" s="105"/>
      <c r="G29" s="45" t="str">
        <f>IF($C$29=$E$212,"人","団体")</f>
        <v>人</v>
      </c>
      <c r="H29" s="106" t="str">
        <f>VLOOKUP($E$23,$A$212:$M$214,10,FALSE)</f>
        <v>地域住民参加割合</v>
      </c>
      <c r="I29" s="107"/>
      <c r="J29" s="108">
        <f>IF($E$23=$A$214,"",IF(ISERROR(ROUNDDOWN(E29/$E$27*100,4)),0,ROUNDDOWN(E29/$E$27*100,4)))</f>
        <v>11</v>
      </c>
      <c r="K29" s="109"/>
      <c r="L29" s="44" t="str">
        <f>IF($C$29=$E$212,"％","")</f>
        <v>％</v>
      </c>
      <c r="M29" s="41"/>
      <c r="N29" s="37"/>
    </row>
    <row r="30" spans="1:14" ht="42.75" customHeight="1" x14ac:dyDescent="0.2">
      <c r="A30" s="67"/>
      <c r="B30" s="68"/>
      <c r="C30" s="102" t="str">
        <f>VLOOKUP($E$23,$A$212:$M$214,6,FALSE)</f>
        <v xml:space="preserve">養成講習会に参加することで
取得できる資格はあるか </v>
      </c>
      <c r="D30" s="103"/>
      <c r="E30" s="166" t="s">
        <v>82</v>
      </c>
      <c r="F30" s="167"/>
      <c r="G30" s="168"/>
      <c r="H30" s="116" t="str">
        <f>VLOOKUP($E$23,$A$212:$N$214,11,FALSE)</f>
        <v>養成講習会に参加することで
取得できる資格</v>
      </c>
      <c r="I30" s="110"/>
      <c r="J30" s="69" t="s">
        <v>15</v>
      </c>
      <c r="K30" s="70"/>
      <c r="L30" s="71"/>
      <c r="M30" s="41"/>
      <c r="N30" s="37"/>
    </row>
    <row r="31" spans="1:14" ht="45" customHeight="1" thickBot="1" x14ac:dyDescent="0.25">
      <c r="A31" s="169"/>
      <c r="B31" s="170"/>
      <c r="C31" s="137" t="str">
        <f>VLOOKUP($E$23,$A$212:$M$214,7,FALSE)</f>
        <v xml:space="preserve">系統的な指導者養成システムが
構築されているか </v>
      </c>
      <c r="D31" s="138"/>
      <c r="E31" s="119" t="s">
        <v>86</v>
      </c>
      <c r="F31" s="120"/>
      <c r="G31" s="121"/>
      <c r="H31" s="122" t="str">
        <f>VLOOKUP($E$23,$A$212:$M$214,12,FALSE)</f>
        <v>指導者養成
システムの
概要</v>
      </c>
      <c r="I31" s="123"/>
      <c r="J31" s="139" t="str">
        <f>VLOOKUP($E$23,$A$212:$M$214,13,FALSE)</f>
        <v>具体的に記入すること。</v>
      </c>
      <c r="K31" s="140"/>
      <c r="L31" s="141"/>
    </row>
    <row r="32" spans="1:14" s="46" customFormat="1" ht="28.5" customHeight="1" thickBot="1" x14ac:dyDescent="0.25">
      <c r="A32" s="179" t="s">
        <v>110</v>
      </c>
      <c r="B32" s="162"/>
      <c r="C32" s="181" t="s">
        <v>111</v>
      </c>
      <c r="D32" s="182"/>
      <c r="E32" s="182"/>
      <c r="F32" s="182"/>
      <c r="G32" s="182"/>
      <c r="H32" s="182"/>
      <c r="I32" s="183"/>
      <c r="J32" s="126" t="s">
        <v>82</v>
      </c>
      <c r="K32" s="127"/>
      <c r="L32" s="128"/>
    </row>
    <row r="33" spans="1:13" s="46" customFormat="1" ht="25.5" customHeight="1" x14ac:dyDescent="0.2">
      <c r="A33" s="179"/>
      <c r="B33" s="162"/>
      <c r="C33" s="184" t="s">
        <v>112</v>
      </c>
      <c r="D33" s="185"/>
      <c r="E33" s="185"/>
      <c r="F33" s="185"/>
      <c r="G33" s="185"/>
      <c r="H33" s="185"/>
      <c r="I33" s="185"/>
      <c r="J33" s="185"/>
      <c r="K33" s="185"/>
      <c r="L33" s="186"/>
    </row>
    <row r="34" spans="1:13" s="46" customFormat="1" ht="25.5" customHeight="1" x14ac:dyDescent="0.2">
      <c r="A34" s="179"/>
      <c r="B34" s="162"/>
      <c r="C34" s="124" t="s">
        <v>113</v>
      </c>
      <c r="D34" s="125"/>
      <c r="E34" s="178"/>
      <c r="F34" s="69" t="s">
        <v>114</v>
      </c>
      <c r="G34" s="70"/>
      <c r="H34" s="70"/>
      <c r="I34" s="70"/>
      <c r="J34" s="70"/>
      <c r="K34" s="70"/>
      <c r="L34" s="71"/>
    </row>
    <row r="35" spans="1:13" s="46" customFormat="1" ht="39" customHeight="1" x14ac:dyDescent="0.2">
      <c r="A35" s="179"/>
      <c r="B35" s="162"/>
      <c r="C35" s="124" t="s">
        <v>127</v>
      </c>
      <c r="D35" s="125"/>
      <c r="E35" s="178"/>
      <c r="F35" s="69" t="s">
        <v>115</v>
      </c>
      <c r="G35" s="70"/>
      <c r="H35" s="70"/>
      <c r="I35" s="70"/>
      <c r="J35" s="70"/>
      <c r="K35" s="70"/>
      <c r="L35" s="71"/>
    </row>
    <row r="36" spans="1:13" s="46" customFormat="1" ht="25.5" customHeight="1" x14ac:dyDescent="0.2">
      <c r="A36" s="179"/>
      <c r="B36" s="162"/>
      <c r="C36" s="124" t="s">
        <v>116</v>
      </c>
      <c r="D36" s="125"/>
      <c r="E36" s="178"/>
      <c r="F36" s="69" t="s">
        <v>117</v>
      </c>
      <c r="G36" s="70"/>
      <c r="H36" s="70"/>
      <c r="I36" s="70"/>
      <c r="J36" s="70"/>
      <c r="K36" s="70"/>
      <c r="L36" s="71"/>
    </row>
    <row r="37" spans="1:13" s="46" customFormat="1" ht="25.5" customHeight="1" x14ac:dyDescent="0.2">
      <c r="A37" s="179"/>
      <c r="B37" s="162"/>
      <c r="C37" s="124" t="s">
        <v>118</v>
      </c>
      <c r="D37" s="125"/>
      <c r="E37" s="125"/>
      <c r="F37" s="125"/>
      <c r="G37" s="125"/>
      <c r="H37" s="125"/>
      <c r="I37" s="125"/>
      <c r="J37" s="125"/>
      <c r="K37" s="125"/>
      <c r="L37" s="187"/>
    </row>
    <row r="38" spans="1:13" s="46" customFormat="1" ht="25.5" customHeight="1" x14ac:dyDescent="0.2">
      <c r="A38" s="179"/>
      <c r="B38" s="162"/>
      <c r="C38" s="124" t="s">
        <v>119</v>
      </c>
      <c r="D38" s="125"/>
      <c r="E38" s="125"/>
      <c r="F38" s="166" t="s">
        <v>143</v>
      </c>
      <c r="G38" s="167"/>
      <c r="H38" s="167"/>
      <c r="I38" s="47" t="str">
        <f>VLOOKUP(F38,リスト値!H2:I5,2,FALSE)&amp;""</f>
        <v/>
      </c>
      <c r="J38" s="191" t="s">
        <v>152</v>
      </c>
      <c r="K38" s="191"/>
      <c r="L38" s="192"/>
    </row>
    <row r="39" spans="1:13" s="46" customFormat="1" ht="49.5" customHeight="1" thickBot="1" x14ac:dyDescent="0.25">
      <c r="A39" s="180"/>
      <c r="B39" s="163"/>
      <c r="C39" s="188" t="s">
        <v>159</v>
      </c>
      <c r="D39" s="189"/>
      <c r="E39" s="189"/>
      <c r="F39" s="189"/>
      <c r="G39" s="189"/>
      <c r="H39" s="189"/>
      <c r="I39" s="189"/>
      <c r="J39" s="189"/>
      <c r="K39" s="189"/>
      <c r="L39" s="190"/>
    </row>
    <row r="40" spans="1:13" s="46" customFormat="1" ht="36" customHeight="1" thickBot="1" x14ac:dyDescent="0.25">
      <c r="A40" s="193" t="s">
        <v>120</v>
      </c>
      <c r="B40" s="161"/>
      <c r="C40" s="181" t="s">
        <v>128</v>
      </c>
      <c r="D40" s="182"/>
      <c r="E40" s="182"/>
      <c r="F40" s="182"/>
      <c r="G40" s="182"/>
      <c r="H40" s="182"/>
      <c r="I40" s="183"/>
      <c r="J40" s="126" t="s">
        <v>82</v>
      </c>
      <c r="K40" s="127"/>
      <c r="L40" s="128"/>
    </row>
    <row r="41" spans="1:13" s="46" customFormat="1" ht="31.5" customHeight="1" x14ac:dyDescent="0.2">
      <c r="A41" s="179"/>
      <c r="B41" s="162"/>
      <c r="C41" s="184" t="s">
        <v>121</v>
      </c>
      <c r="D41" s="185"/>
      <c r="E41" s="197"/>
      <c r="F41" s="198" t="s">
        <v>122</v>
      </c>
      <c r="G41" s="199"/>
      <c r="H41" s="199"/>
      <c r="I41" s="199"/>
      <c r="J41" s="199"/>
      <c r="K41" s="199"/>
      <c r="L41" s="200"/>
    </row>
    <row r="42" spans="1:13" s="46" customFormat="1" ht="31.5" customHeight="1" x14ac:dyDescent="0.2">
      <c r="A42" s="179"/>
      <c r="B42" s="162"/>
      <c r="C42" s="124" t="s">
        <v>123</v>
      </c>
      <c r="D42" s="125"/>
      <c r="E42" s="178"/>
      <c r="F42" s="201" t="s">
        <v>144</v>
      </c>
      <c r="G42" s="202"/>
      <c r="H42" s="202"/>
      <c r="I42" s="202"/>
      <c r="J42" s="202"/>
      <c r="K42" s="202"/>
      <c r="L42" s="203"/>
    </row>
    <row r="43" spans="1:13" s="46" customFormat="1" ht="31.5" customHeight="1" x14ac:dyDescent="0.2">
      <c r="A43" s="179"/>
      <c r="B43" s="162"/>
      <c r="C43" s="124" t="s">
        <v>125</v>
      </c>
      <c r="D43" s="125"/>
      <c r="E43" s="178"/>
      <c r="F43" s="204" t="s">
        <v>126</v>
      </c>
      <c r="G43" s="205"/>
      <c r="H43" s="205"/>
      <c r="I43" s="205"/>
      <c r="J43" s="205"/>
      <c r="K43" s="205"/>
      <c r="L43" s="206"/>
    </row>
    <row r="44" spans="1:13" s="46" customFormat="1" ht="33" customHeight="1" thickBot="1" x14ac:dyDescent="0.25">
      <c r="A44" s="180"/>
      <c r="B44" s="163"/>
      <c r="C44" s="194" t="s">
        <v>129</v>
      </c>
      <c r="D44" s="195"/>
      <c r="E44" s="195"/>
      <c r="F44" s="195"/>
      <c r="G44" s="195"/>
      <c r="H44" s="195"/>
      <c r="I44" s="195"/>
      <c r="J44" s="195"/>
      <c r="K44" s="195"/>
      <c r="L44" s="196"/>
    </row>
    <row r="45" spans="1:13" ht="25" customHeight="1" x14ac:dyDescent="0.2">
      <c r="A45" s="144" t="s">
        <v>30</v>
      </c>
      <c r="B45" s="147" t="s">
        <v>96</v>
      </c>
      <c r="C45" s="150" t="s">
        <v>52</v>
      </c>
      <c r="D45" s="151"/>
      <c r="E45" s="29" t="s">
        <v>88</v>
      </c>
      <c r="F45" s="176" t="s">
        <v>105</v>
      </c>
      <c r="G45" s="176"/>
      <c r="H45" s="176"/>
      <c r="I45" s="176"/>
      <c r="J45" s="176"/>
      <c r="K45" s="176"/>
      <c r="L45" s="177"/>
      <c r="M45" s="48"/>
    </row>
    <row r="46" spans="1:13" ht="25" customHeight="1" x14ac:dyDescent="0.2">
      <c r="A46" s="145"/>
      <c r="B46" s="148"/>
      <c r="C46" s="152"/>
      <c r="D46" s="153"/>
      <c r="E46" s="30" t="s">
        <v>88</v>
      </c>
      <c r="F46" s="100" t="s">
        <v>106</v>
      </c>
      <c r="G46" s="100"/>
      <c r="H46" s="100"/>
      <c r="I46" s="100"/>
      <c r="J46" s="100"/>
      <c r="K46" s="100"/>
      <c r="L46" s="101"/>
      <c r="M46" s="48"/>
    </row>
    <row r="47" spans="1:13" ht="25" customHeight="1" x14ac:dyDescent="0.2">
      <c r="A47" s="145"/>
      <c r="B47" s="148"/>
      <c r="C47" s="152"/>
      <c r="D47" s="153"/>
      <c r="E47" s="30" t="s">
        <v>88</v>
      </c>
      <c r="F47" s="100" t="s">
        <v>107</v>
      </c>
      <c r="G47" s="100"/>
      <c r="H47" s="100"/>
      <c r="I47" s="100"/>
      <c r="J47" s="100"/>
      <c r="K47" s="100"/>
      <c r="L47" s="101"/>
      <c r="M47" s="48"/>
    </row>
    <row r="48" spans="1:13" ht="25" customHeight="1" thickBot="1" x14ac:dyDescent="0.25">
      <c r="A48" s="145"/>
      <c r="B48" s="149"/>
      <c r="C48" s="154"/>
      <c r="D48" s="155"/>
      <c r="E48" s="31" t="s">
        <v>88</v>
      </c>
      <c r="F48" s="159" t="s">
        <v>97</v>
      </c>
      <c r="G48" s="159"/>
      <c r="H48" s="159"/>
      <c r="I48" s="159"/>
      <c r="J48" s="159"/>
      <c r="K48" s="159"/>
      <c r="L48" s="160"/>
      <c r="M48" s="48"/>
    </row>
    <row r="49" spans="1:19" ht="26.15" customHeight="1" x14ac:dyDescent="0.2">
      <c r="A49" s="145"/>
      <c r="B49" s="161" t="s">
        <v>155</v>
      </c>
      <c r="C49" s="164" t="s">
        <v>31</v>
      </c>
      <c r="D49" s="165"/>
      <c r="E49" s="32" t="s">
        <v>88</v>
      </c>
      <c r="F49" s="98" t="s">
        <v>98</v>
      </c>
      <c r="G49" s="98"/>
      <c r="H49" s="98"/>
      <c r="I49" s="98"/>
      <c r="J49" s="98"/>
      <c r="K49" s="98"/>
      <c r="L49" s="99"/>
      <c r="M49" s="48"/>
    </row>
    <row r="50" spans="1:19" ht="26.15" customHeight="1" x14ac:dyDescent="0.2">
      <c r="A50" s="145"/>
      <c r="B50" s="162"/>
      <c r="C50" s="152"/>
      <c r="D50" s="153"/>
      <c r="E50" s="30" t="s">
        <v>88</v>
      </c>
      <c r="F50" s="100" t="s">
        <v>99</v>
      </c>
      <c r="G50" s="100"/>
      <c r="H50" s="100"/>
      <c r="I50" s="100"/>
      <c r="J50" s="100"/>
      <c r="K50" s="100"/>
      <c r="L50" s="101"/>
      <c r="M50" s="48"/>
    </row>
    <row r="51" spans="1:19" ht="26.15" customHeight="1" x14ac:dyDescent="0.2">
      <c r="A51" s="145"/>
      <c r="B51" s="162"/>
      <c r="C51" s="152"/>
      <c r="D51" s="153"/>
      <c r="E51" s="30" t="s">
        <v>88</v>
      </c>
      <c r="F51" s="100" t="s">
        <v>100</v>
      </c>
      <c r="G51" s="100"/>
      <c r="H51" s="100"/>
      <c r="I51" s="100"/>
      <c r="J51" s="100"/>
      <c r="K51" s="100"/>
      <c r="L51" s="101"/>
      <c r="M51" s="48"/>
    </row>
    <row r="52" spans="1:19" ht="26.15" customHeight="1" x14ac:dyDescent="0.2">
      <c r="A52" s="145"/>
      <c r="B52" s="162"/>
      <c r="C52" s="152"/>
      <c r="D52" s="153"/>
      <c r="E52" s="30" t="s">
        <v>88</v>
      </c>
      <c r="F52" s="100" t="s">
        <v>101</v>
      </c>
      <c r="G52" s="100"/>
      <c r="H52" s="100"/>
      <c r="I52" s="100"/>
      <c r="J52" s="100"/>
      <c r="K52" s="100"/>
      <c r="L52" s="101"/>
      <c r="M52" s="48"/>
    </row>
    <row r="53" spans="1:19" ht="26.15" customHeight="1" x14ac:dyDescent="0.2">
      <c r="A53" s="145"/>
      <c r="B53" s="162"/>
      <c r="C53" s="152" t="s">
        <v>32</v>
      </c>
      <c r="D53" s="153"/>
      <c r="E53" s="30" t="s">
        <v>88</v>
      </c>
      <c r="F53" s="100" t="s">
        <v>102</v>
      </c>
      <c r="G53" s="100"/>
      <c r="H53" s="100"/>
      <c r="I53" s="100"/>
      <c r="J53" s="100"/>
      <c r="K53" s="100"/>
      <c r="L53" s="101"/>
      <c r="M53" s="48"/>
    </row>
    <row r="54" spans="1:19" ht="26.15" customHeight="1" x14ac:dyDescent="0.2">
      <c r="A54" s="145"/>
      <c r="B54" s="162"/>
      <c r="C54" s="152"/>
      <c r="D54" s="153"/>
      <c r="E54" s="30" t="s">
        <v>88</v>
      </c>
      <c r="F54" s="100" t="s">
        <v>103</v>
      </c>
      <c r="G54" s="100"/>
      <c r="H54" s="100"/>
      <c r="I54" s="100"/>
      <c r="J54" s="100"/>
      <c r="K54" s="100"/>
      <c r="L54" s="101"/>
      <c r="M54" s="48"/>
    </row>
    <row r="55" spans="1:19" ht="26.15" customHeight="1" thickBot="1" x14ac:dyDescent="0.25">
      <c r="A55" s="146"/>
      <c r="B55" s="163"/>
      <c r="C55" s="154"/>
      <c r="D55" s="155"/>
      <c r="E55" s="31" t="s">
        <v>88</v>
      </c>
      <c r="F55" s="159" t="s">
        <v>104</v>
      </c>
      <c r="G55" s="159"/>
      <c r="H55" s="159"/>
      <c r="I55" s="159"/>
      <c r="J55" s="159"/>
      <c r="K55" s="159"/>
      <c r="L55" s="160"/>
      <c r="M55" s="48"/>
    </row>
    <row r="56" spans="1:19" ht="35.15" customHeight="1" thickBot="1" x14ac:dyDescent="0.25">
      <c r="A56" s="129" t="s">
        <v>53</v>
      </c>
      <c r="B56" s="130"/>
      <c r="C56" s="126" t="s">
        <v>75</v>
      </c>
      <c r="D56" s="142"/>
      <c r="E56" s="143"/>
      <c r="F56" s="135" t="s">
        <v>20</v>
      </c>
      <c r="G56" s="136"/>
      <c r="H56" s="132" t="s">
        <v>64</v>
      </c>
      <c r="I56" s="132"/>
      <c r="J56" s="132"/>
      <c r="K56" s="132"/>
      <c r="L56" s="133"/>
      <c r="M56" s="37"/>
      <c r="N56" s="37"/>
      <c r="O56" s="37"/>
      <c r="P56" s="37"/>
      <c r="Q56" s="37"/>
      <c r="R56" s="37"/>
      <c r="S56" s="37"/>
    </row>
    <row r="57" spans="1:19" ht="32.25" customHeight="1" thickBot="1" x14ac:dyDescent="0.25">
      <c r="A57" s="129" t="s">
        <v>12</v>
      </c>
      <c r="B57" s="130"/>
      <c r="C57" s="131"/>
      <c r="D57" s="132"/>
      <c r="E57" s="132"/>
      <c r="F57" s="132"/>
      <c r="G57" s="132"/>
      <c r="H57" s="132"/>
      <c r="I57" s="132"/>
      <c r="J57" s="132"/>
      <c r="K57" s="132"/>
      <c r="L57" s="133"/>
    </row>
    <row r="107" spans="1:15" ht="13" x14ac:dyDescent="0.2">
      <c r="A107" s="49"/>
      <c r="B107" s="49"/>
      <c r="C107" s="49"/>
      <c r="D107" s="49"/>
      <c r="E107" s="49"/>
      <c r="F107" s="49"/>
      <c r="G107" s="49"/>
      <c r="H107" s="49"/>
      <c r="I107" s="49"/>
      <c r="J107" s="49"/>
      <c r="K107" s="49"/>
      <c r="L107" s="49"/>
      <c r="M107" s="49"/>
      <c r="O107" s="50"/>
    </row>
    <row r="108" spans="1:15" ht="13" x14ac:dyDescent="0.2">
      <c r="A108" s="49"/>
      <c r="B108" s="49"/>
      <c r="C108" s="49"/>
      <c r="D108" s="49"/>
      <c r="E108" s="49"/>
      <c r="F108" s="49"/>
      <c r="G108" s="49"/>
      <c r="H108" s="49"/>
      <c r="I108" s="49"/>
      <c r="J108" s="49"/>
      <c r="K108" s="49"/>
      <c r="L108" s="49"/>
      <c r="M108" s="49"/>
      <c r="O108" s="50"/>
    </row>
    <row r="109" spans="1:15" ht="13" x14ac:dyDescent="0.2">
      <c r="A109" s="49"/>
      <c r="B109" s="49"/>
      <c r="C109" s="49"/>
      <c r="D109" s="49"/>
      <c r="E109" s="49"/>
      <c r="F109" s="49"/>
      <c r="G109" s="49"/>
      <c r="H109" s="49"/>
      <c r="I109" s="49"/>
      <c r="J109" s="49"/>
      <c r="K109" s="49"/>
      <c r="L109" s="49"/>
      <c r="M109" s="49"/>
      <c r="O109" s="50"/>
    </row>
    <row r="212" spans="1:14" ht="121" x14ac:dyDescent="0.2">
      <c r="A212" s="51" t="s">
        <v>21</v>
      </c>
      <c r="B212" s="51" t="s">
        <v>22</v>
      </c>
      <c r="C212" s="51" t="s">
        <v>43</v>
      </c>
      <c r="D212" s="51" t="s">
        <v>23</v>
      </c>
      <c r="E212" s="51" t="s">
        <v>45</v>
      </c>
      <c r="F212" s="51" t="s">
        <v>47</v>
      </c>
      <c r="G212" s="51" t="s">
        <v>54</v>
      </c>
      <c r="H212" s="51" t="s">
        <v>48</v>
      </c>
      <c r="I212" s="51" t="s">
        <v>24</v>
      </c>
      <c r="J212" s="51" t="s">
        <v>34</v>
      </c>
      <c r="K212" s="51" t="s">
        <v>50</v>
      </c>
      <c r="L212" s="51" t="s">
        <v>56</v>
      </c>
      <c r="M212" s="51" t="s">
        <v>62</v>
      </c>
      <c r="N212" s="51" t="s">
        <v>51</v>
      </c>
    </row>
    <row r="213" spans="1:14" ht="121" x14ac:dyDescent="0.2">
      <c r="A213" s="51" t="s">
        <v>25</v>
      </c>
      <c r="B213" s="51"/>
      <c r="C213" s="51" t="s">
        <v>43</v>
      </c>
      <c r="D213" s="51" t="s">
        <v>23</v>
      </c>
      <c r="E213" s="51" t="s">
        <v>45</v>
      </c>
      <c r="F213" s="51" t="s">
        <v>47</v>
      </c>
      <c r="G213" s="51" t="s">
        <v>54</v>
      </c>
      <c r="H213" s="51" t="s">
        <v>48</v>
      </c>
      <c r="I213" s="51" t="s">
        <v>24</v>
      </c>
      <c r="J213" s="51" t="s">
        <v>34</v>
      </c>
      <c r="K213" s="51" t="s">
        <v>50</v>
      </c>
      <c r="L213" s="51" t="s">
        <v>56</v>
      </c>
      <c r="M213" s="51" t="s">
        <v>62</v>
      </c>
      <c r="N213" s="51" t="s">
        <v>51</v>
      </c>
    </row>
    <row r="214" spans="1:14" ht="143" x14ac:dyDescent="0.2">
      <c r="A214" s="51" t="s">
        <v>26</v>
      </c>
      <c r="B214" s="51"/>
      <c r="C214" s="51" t="s">
        <v>44</v>
      </c>
      <c r="D214" s="51" t="s">
        <v>27</v>
      </c>
      <c r="E214" s="51" t="s">
        <v>46</v>
      </c>
      <c r="F214" s="51" t="s">
        <v>28</v>
      </c>
      <c r="G214" s="51" t="s">
        <v>55</v>
      </c>
      <c r="H214" s="51" t="s">
        <v>49</v>
      </c>
      <c r="I214" s="51" t="s">
        <v>29</v>
      </c>
      <c r="J214" s="51"/>
      <c r="K214" s="51" t="s">
        <v>16</v>
      </c>
      <c r="L214" s="51" t="s">
        <v>57</v>
      </c>
      <c r="M214" s="51" t="s">
        <v>63</v>
      </c>
      <c r="N214" s="34" t="s">
        <v>33</v>
      </c>
    </row>
  </sheetData>
  <sheetProtection algorithmName="SHA-512" hashValue="GsLUHUj7NI9Rhc0xlyaRlt6z7MaR8yVSrMfBPd82hBGvy7ZLIatEz3Aqw7m0tiUB/P/Yf4rW5iWTX48QaxeRcw==" saltValue="KKsfYWLNUw/+5L468dUyEg==" spinCount="100000" sheet="1" formatColumns="0" formatRows="0"/>
  <mergeCells count="119">
    <mergeCell ref="A32:B39"/>
    <mergeCell ref="C32:I32"/>
    <mergeCell ref="C33:L33"/>
    <mergeCell ref="C37:L37"/>
    <mergeCell ref="C39:L39"/>
    <mergeCell ref="C36:E36"/>
    <mergeCell ref="J38:L38"/>
    <mergeCell ref="A40:B44"/>
    <mergeCell ref="C40:I40"/>
    <mergeCell ref="C44:L44"/>
    <mergeCell ref="C41:E41"/>
    <mergeCell ref="C42:E42"/>
    <mergeCell ref="C43:E43"/>
    <mergeCell ref="F41:L41"/>
    <mergeCell ref="F42:L42"/>
    <mergeCell ref="F43:L43"/>
    <mergeCell ref="J40:L40"/>
    <mergeCell ref="F38:H38"/>
    <mergeCell ref="F54:L54"/>
    <mergeCell ref="F55:L55"/>
    <mergeCell ref="F50:L50"/>
    <mergeCell ref="B49:B55"/>
    <mergeCell ref="C49:D52"/>
    <mergeCell ref="C53:D55"/>
    <mergeCell ref="E30:G30"/>
    <mergeCell ref="A17:B31"/>
    <mergeCell ref="C17:L17"/>
    <mergeCell ref="C18:D18"/>
    <mergeCell ref="E18:L18"/>
    <mergeCell ref="C19:D19"/>
    <mergeCell ref="E19:L19"/>
    <mergeCell ref="C20:D20"/>
    <mergeCell ref="E20:L20"/>
    <mergeCell ref="C21:D21"/>
    <mergeCell ref="E21:L21"/>
    <mergeCell ref="F45:L45"/>
    <mergeCell ref="F46:L46"/>
    <mergeCell ref="F47:L47"/>
    <mergeCell ref="F48:L48"/>
    <mergeCell ref="C34:E34"/>
    <mergeCell ref="C35:E35"/>
    <mergeCell ref="F52:L52"/>
    <mergeCell ref="F53:L53"/>
    <mergeCell ref="A57:B57"/>
    <mergeCell ref="C57:L57"/>
    <mergeCell ref="D9:G9"/>
    <mergeCell ref="D10:G10"/>
    <mergeCell ref="D11:G11"/>
    <mergeCell ref="D12:G12"/>
    <mergeCell ref="A56:B56"/>
    <mergeCell ref="F56:G56"/>
    <mergeCell ref="H56:L56"/>
    <mergeCell ref="C30:D30"/>
    <mergeCell ref="H30:I30"/>
    <mergeCell ref="J30:L30"/>
    <mergeCell ref="C31:D31"/>
    <mergeCell ref="J31:L31"/>
    <mergeCell ref="C28:D28"/>
    <mergeCell ref="E28:F28"/>
    <mergeCell ref="C56:E56"/>
    <mergeCell ref="A45:A55"/>
    <mergeCell ref="B45:B48"/>
    <mergeCell ref="C45:D48"/>
    <mergeCell ref="H12:L12"/>
    <mergeCell ref="C22:D22"/>
    <mergeCell ref="H9:L9"/>
    <mergeCell ref="F49:L49"/>
    <mergeCell ref="F51:L51"/>
    <mergeCell ref="C29:D29"/>
    <mergeCell ref="E29:F29"/>
    <mergeCell ref="H29:I29"/>
    <mergeCell ref="J29:K29"/>
    <mergeCell ref="C25:D25"/>
    <mergeCell ref="E25:L25"/>
    <mergeCell ref="C26:D26"/>
    <mergeCell ref="E26:F26"/>
    <mergeCell ref="H26:L26"/>
    <mergeCell ref="C27:D27"/>
    <mergeCell ref="E27:F27"/>
    <mergeCell ref="H27:I27"/>
    <mergeCell ref="J27:K27"/>
    <mergeCell ref="H28:I28"/>
    <mergeCell ref="J28:K28"/>
    <mergeCell ref="F34:L34"/>
    <mergeCell ref="E31:G31"/>
    <mergeCell ref="H31:I31"/>
    <mergeCell ref="F35:L35"/>
    <mergeCell ref="F36:L36"/>
    <mergeCell ref="C38:E38"/>
    <mergeCell ref="J32:L32"/>
    <mergeCell ref="A8:B15"/>
    <mergeCell ref="H13:L13"/>
    <mergeCell ref="H14:L14"/>
    <mergeCell ref="D13:G13"/>
    <mergeCell ref="D14:G14"/>
    <mergeCell ref="D15:G15"/>
    <mergeCell ref="C8:G8"/>
    <mergeCell ref="E22:L22"/>
    <mergeCell ref="C23:D24"/>
    <mergeCell ref="E23:H23"/>
    <mergeCell ref="I23:L23"/>
    <mergeCell ref="E24:L24"/>
    <mergeCell ref="H15:L15"/>
    <mergeCell ref="H11:L11"/>
    <mergeCell ref="H10:L10"/>
    <mergeCell ref="H8:L8"/>
    <mergeCell ref="C16:D16"/>
    <mergeCell ref="E16:G16"/>
    <mergeCell ref="H16:L16"/>
    <mergeCell ref="A2:L2"/>
    <mergeCell ref="A3:L3"/>
    <mergeCell ref="A4:B4"/>
    <mergeCell ref="C4:L4"/>
    <mergeCell ref="A5:B5"/>
    <mergeCell ref="C5:L5"/>
    <mergeCell ref="A6:B6"/>
    <mergeCell ref="C6:L6"/>
    <mergeCell ref="A7:B7"/>
    <mergeCell ref="F7:L7"/>
  </mergeCells>
  <phoneticPr fontId="1"/>
  <conditionalFormatting sqref="A41:L44 A40:I40">
    <cfRule type="expression" dxfId="7" priority="6">
      <formula>$E$23=$A$214</formula>
    </cfRule>
    <cfRule type="expression" priority="7">
      <formula>$E$23=$A$214</formula>
    </cfRule>
  </conditionalFormatting>
  <conditionalFormatting sqref="E16:L16">
    <cfRule type="expression" dxfId="6" priority="4">
      <formula>$C16="当初予算案に計上予定"</formula>
    </cfRule>
    <cfRule type="expression" dxfId="5" priority="5">
      <formula>$C16="リストから選択してください。"</formula>
    </cfRule>
  </conditionalFormatting>
  <conditionalFormatting sqref="I38:L38">
    <cfRule type="expression" dxfId="4" priority="2">
      <formula>$F38&lt;&gt;"その他"</formula>
    </cfRule>
  </conditionalFormatting>
  <dataValidations count="4">
    <dataValidation type="list" imeMode="halfAlpha" allowBlank="1" showInputMessage="1" showErrorMessage="1" sqref="C7 E7" xr:uid="{00000000-0002-0000-0000-000000000000}">
      <formula1>"件数を選択,1,2"</formula1>
    </dataValidation>
    <dataValidation imeMode="halfAlpha" allowBlank="1" showInputMessage="1" showErrorMessage="1" sqref="E26:F29" xr:uid="{00000000-0002-0000-0000-000001000000}"/>
    <dataValidation type="list" allowBlank="1" showInputMessage="1" showErrorMessage="1" sqref="E23" xr:uid="{00000000-0002-0000-0000-000002000000}">
      <formula1>$A$212:$A$214</formula1>
    </dataValidation>
    <dataValidation type="list" allowBlank="1" showInputMessage="1" showErrorMessage="1" sqref="F42" xr:uid="{00000000-0002-0000-0000-000003000000}">
      <formula1>"「有」「無」を選択,有,無"</formula1>
    </dataValidation>
  </dataValidations>
  <pageMargins left="0.70866141732283472" right="0.70866141732283472" top="0.74803149606299213" bottom="0.74803149606299213" header="0.31496062992125984" footer="0.31496062992125984"/>
  <pageSetup paperSize="9" scale="72" orientation="portrait" r:id="rId1"/>
  <headerFooter>
    <oddFooter>&amp;P / &amp;N ページ</oddFooter>
  </headerFooter>
  <rowBreaks count="1" manualBreakCount="1">
    <brk id="31" max="11" man="1"/>
  </rowBreaks>
  <ignoredErrors>
    <ignoredError sqref="J31 E16" unlockedFormula="1"/>
  </ignoredError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4000000}">
          <x14:formula1>
            <xm:f>リスト値!$B$2:$B$5</xm:f>
          </x14:formula1>
          <xm:sqref>C16:D16</xm:sqref>
        </x14:dataValidation>
        <x14:dataValidation type="list" allowBlank="1" showInputMessage="1" showErrorMessage="1" xr:uid="{00000000-0002-0000-0000-000005000000}">
          <x14:formula1>
            <xm:f>リスト値!$A$2</xm:f>
          </x14:formula1>
          <xm:sqref>C9:C15</xm:sqref>
        </x14:dataValidation>
        <x14:dataValidation type="list" allowBlank="1" showInputMessage="1" showErrorMessage="1" xr:uid="{00000000-0002-0000-0000-000006000000}">
          <x14:formula1>
            <xm:f>リスト値!$D$2:$D$5</xm:f>
          </x14:formula1>
          <xm:sqref>E25:L25</xm:sqref>
        </x14:dataValidation>
        <x14:dataValidation type="list" allowBlank="1" showInputMessage="1" showErrorMessage="1" xr:uid="{00000000-0002-0000-0000-000007000000}">
          <x14:formula1>
            <xm:f>リスト値!$E$2:$E$4</xm:f>
          </x14:formula1>
          <xm:sqref>E30:G30</xm:sqref>
        </x14:dataValidation>
        <x14:dataValidation type="list" allowBlank="1" showInputMessage="1" showErrorMessage="1" xr:uid="{00000000-0002-0000-0000-000008000000}">
          <x14:formula1>
            <xm:f>リスト値!$F$2:$F$4</xm:f>
          </x14:formula1>
          <xm:sqref>E31:G31</xm:sqref>
        </x14:dataValidation>
        <x14:dataValidation type="list" allowBlank="1" showInputMessage="1" showErrorMessage="1" xr:uid="{00000000-0002-0000-0000-000009000000}">
          <x14:formula1>
            <xm:f>リスト値!$N$2:$N$4</xm:f>
          </x14:formula1>
          <xm:sqref>C56:E56</xm:sqref>
        </x14:dataValidation>
        <x14:dataValidation type="list" allowBlank="1" showInputMessage="1" showErrorMessage="1" xr:uid="{00000000-0002-0000-0000-00000A000000}">
          <x14:formula1>
            <xm:f>リスト値!$M$2</xm:f>
          </x14:formula1>
          <xm:sqref>E53:E55</xm:sqref>
        </x14:dataValidation>
        <x14:dataValidation type="list" allowBlank="1" showInputMessage="1" showErrorMessage="1" xr:uid="{00000000-0002-0000-0000-00000B000000}">
          <x14:formula1>
            <xm:f>リスト値!$L$2</xm:f>
          </x14:formula1>
          <xm:sqref>E49:E52</xm:sqref>
        </x14:dataValidation>
        <x14:dataValidation type="list" allowBlank="1" showInputMessage="1" showErrorMessage="1" xr:uid="{00000000-0002-0000-0000-00000C000000}">
          <x14:formula1>
            <xm:f>リスト値!$K$2</xm:f>
          </x14:formula1>
          <xm:sqref>E45:E48</xm:sqref>
        </x14:dataValidation>
        <x14:dataValidation type="list" allowBlank="1" showInputMessage="1" showErrorMessage="1" xr:uid="{00000000-0002-0000-0000-00000D000000}">
          <x14:formula1>
            <xm:f>リスト値!$G$2:$G$4</xm:f>
          </x14:formula1>
          <xm:sqref>J32:L32</xm:sqref>
        </x14:dataValidation>
        <x14:dataValidation type="list" allowBlank="1" showInputMessage="1" showErrorMessage="1" xr:uid="{00000000-0002-0000-0000-00000E000000}">
          <x14:formula1>
            <xm:f>リスト値!$J$2:$J$4</xm:f>
          </x14:formula1>
          <xm:sqref>J40:L40</xm:sqref>
        </x14:dataValidation>
        <x14:dataValidation type="list" allowBlank="1" showInputMessage="1" showErrorMessage="1" xr:uid="{00000000-0002-0000-0000-00000F000000}">
          <x14:formula1>
            <xm:f>リスト値!$H$2:$H$5</xm:f>
          </x14:formula1>
          <xm:sqref>F38:H38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14"/>
  <sheetViews>
    <sheetView showGridLines="0" view="pageBreakPreview" zoomScaleNormal="100" zoomScaleSheetLayoutView="100" workbookViewId="0">
      <selection activeCell="A2" sqref="A2:L2"/>
    </sheetView>
  </sheetViews>
  <sheetFormatPr defaultColWidth="9" defaultRowHeight="11" x14ac:dyDescent="0.2"/>
  <cols>
    <col min="1" max="1" width="5.90625" style="34" customWidth="1"/>
    <col min="2" max="2" width="18.36328125" style="34" customWidth="1"/>
    <col min="3" max="4" width="12.6328125" style="34" customWidth="1"/>
    <col min="5" max="5" width="6.36328125" style="34" customWidth="1"/>
    <col min="6" max="6" width="7.6328125" style="34" customWidth="1"/>
    <col min="7" max="7" width="5.7265625" style="34" customWidth="1"/>
    <col min="8" max="8" width="10.6328125" style="34" customWidth="1"/>
    <col min="9" max="9" width="11.7265625" style="34" customWidth="1"/>
    <col min="10" max="10" width="6.36328125" style="34" customWidth="1"/>
    <col min="11" max="11" width="7.6328125" style="34" customWidth="1"/>
    <col min="12" max="12" width="16.90625" style="34" customWidth="1"/>
    <col min="13" max="13" width="2.453125" style="34" customWidth="1"/>
    <col min="14" max="16384" width="9" style="34"/>
  </cols>
  <sheetData>
    <row r="1" spans="1:26" ht="13.5" customHeight="1" x14ac:dyDescent="0.2">
      <c r="A1" s="33"/>
      <c r="Y1" s="35" t="s">
        <v>153</v>
      </c>
      <c r="Z1" s="14"/>
    </row>
    <row r="2" spans="1:26" ht="17.25" customHeight="1" x14ac:dyDescent="0.2">
      <c r="A2" s="53" t="s">
        <v>157</v>
      </c>
      <c r="B2" s="53"/>
      <c r="C2" s="53"/>
      <c r="D2" s="53"/>
      <c r="E2" s="53"/>
      <c r="F2" s="53"/>
      <c r="G2" s="53"/>
      <c r="H2" s="53"/>
      <c r="I2" s="53"/>
      <c r="J2" s="53"/>
      <c r="K2" s="53"/>
      <c r="L2" s="53"/>
    </row>
    <row r="3" spans="1:26" ht="24" customHeight="1" thickBot="1" x14ac:dyDescent="0.25">
      <c r="A3" s="54" t="s">
        <v>38</v>
      </c>
      <c r="B3" s="54"/>
      <c r="C3" s="54"/>
      <c r="D3" s="54"/>
      <c r="E3" s="54"/>
      <c r="F3" s="54"/>
      <c r="G3" s="54"/>
      <c r="H3" s="54"/>
      <c r="I3" s="54"/>
      <c r="J3" s="54"/>
      <c r="K3" s="54"/>
      <c r="L3" s="54"/>
    </row>
    <row r="4" spans="1:26" ht="30" customHeight="1" thickBot="1" x14ac:dyDescent="0.25">
      <c r="A4" s="55" t="s">
        <v>40</v>
      </c>
      <c r="B4" s="56"/>
      <c r="C4" s="57" t="s">
        <v>59</v>
      </c>
      <c r="D4" s="58"/>
      <c r="E4" s="58"/>
      <c r="F4" s="58"/>
      <c r="G4" s="58"/>
      <c r="H4" s="58"/>
      <c r="I4" s="58"/>
      <c r="J4" s="58"/>
      <c r="K4" s="58"/>
      <c r="L4" s="59"/>
    </row>
    <row r="5" spans="1:26" ht="30" customHeight="1" thickBot="1" x14ac:dyDescent="0.25">
      <c r="A5" s="60" t="s">
        <v>37</v>
      </c>
      <c r="B5" s="61"/>
      <c r="C5" s="207"/>
      <c r="D5" s="208"/>
      <c r="E5" s="208"/>
      <c r="F5" s="208"/>
      <c r="G5" s="208"/>
      <c r="H5" s="208"/>
      <c r="I5" s="208"/>
      <c r="J5" s="208"/>
      <c r="K5" s="208"/>
      <c r="L5" s="209"/>
    </row>
    <row r="6" spans="1:26" ht="30" customHeight="1" thickBot="1" x14ac:dyDescent="0.25">
      <c r="A6" s="60" t="s">
        <v>0</v>
      </c>
      <c r="B6" s="61"/>
      <c r="C6" s="207"/>
      <c r="D6" s="208"/>
      <c r="E6" s="208"/>
      <c r="F6" s="208"/>
      <c r="G6" s="208"/>
      <c r="H6" s="208"/>
      <c r="I6" s="208"/>
      <c r="J6" s="208"/>
      <c r="K6" s="208"/>
      <c r="L6" s="209"/>
    </row>
    <row r="7" spans="1:26" ht="23.15" customHeight="1" thickBot="1" x14ac:dyDescent="0.25">
      <c r="A7" s="60" t="s">
        <v>1</v>
      </c>
      <c r="B7" s="61"/>
      <c r="C7" s="22" t="s">
        <v>130</v>
      </c>
      <c r="D7" s="36" t="s">
        <v>2</v>
      </c>
      <c r="E7" s="23" t="s">
        <v>130</v>
      </c>
      <c r="F7" s="65" t="s">
        <v>68</v>
      </c>
      <c r="G7" s="65"/>
      <c r="H7" s="65"/>
      <c r="I7" s="65"/>
      <c r="J7" s="65"/>
      <c r="K7" s="65"/>
      <c r="L7" s="66"/>
      <c r="M7" s="37"/>
      <c r="N7" s="37"/>
      <c r="O7" s="37"/>
      <c r="P7" s="37"/>
      <c r="Q7" s="37"/>
      <c r="R7" s="37"/>
      <c r="S7" s="37"/>
    </row>
    <row r="8" spans="1:26" ht="20.149999999999999" customHeight="1" thickBot="1" x14ac:dyDescent="0.25">
      <c r="A8" s="55" t="s">
        <v>17</v>
      </c>
      <c r="B8" s="56"/>
      <c r="C8" s="60" t="s">
        <v>58</v>
      </c>
      <c r="D8" s="61"/>
      <c r="E8" s="61"/>
      <c r="F8" s="61"/>
      <c r="G8" s="74"/>
      <c r="H8" s="89" t="s">
        <v>18</v>
      </c>
      <c r="I8" s="61"/>
      <c r="J8" s="61"/>
      <c r="K8" s="61"/>
      <c r="L8" s="90"/>
    </row>
    <row r="9" spans="1:26" ht="30" customHeight="1" x14ac:dyDescent="0.2">
      <c r="A9" s="67"/>
      <c r="B9" s="68"/>
      <c r="C9" s="19"/>
      <c r="D9" s="134" t="s">
        <v>89</v>
      </c>
      <c r="E9" s="134"/>
      <c r="F9" s="134"/>
      <c r="G9" s="134"/>
      <c r="H9" s="210"/>
      <c r="I9" s="211"/>
      <c r="J9" s="211"/>
      <c r="K9" s="211"/>
      <c r="L9" s="212"/>
      <c r="M9" s="38"/>
    </row>
    <row r="10" spans="1:26" ht="30" customHeight="1" x14ac:dyDescent="0.2">
      <c r="A10" s="67"/>
      <c r="B10" s="68"/>
      <c r="C10" s="20"/>
      <c r="D10" s="72" t="s">
        <v>90</v>
      </c>
      <c r="E10" s="72"/>
      <c r="F10" s="72"/>
      <c r="G10" s="72"/>
      <c r="H10" s="213"/>
      <c r="I10" s="191"/>
      <c r="J10" s="191"/>
      <c r="K10" s="191"/>
      <c r="L10" s="192"/>
      <c r="M10" s="38"/>
    </row>
    <row r="11" spans="1:26" ht="30" customHeight="1" x14ac:dyDescent="0.2">
      <c r="A11" s="67"/>
      <c r="B11" s="68"/>
      <c r="C11" s="20"/>
      <c r="D11" s="72" t="s">
        <v>91</v>
      </c>
      <c r="E11" s="72"/>
      <c r="F11" s="72"/>
      <c r="G11" s="72"/>
      <c r="H11" s="213"/>
      <c r="I11" s="191"/>
      <c r="J11" s="191"/>
      <c r="K11" s="191"/>
      <c r="L11" s="192"/>
      <c r="M11" s="38"/>
    </row>
    <row r="12" spans="1:26" ht="30" customHeight="1" x14ac:dyDescent="0.2">
      <c r="A12" s="67"/>
      <c r="B12" s="68"/>
      <c r="C12" s="20"/>
      <c r="D12" s="72" t="s">
        <v>92</v>
      </c>
      <c r="E12" s="72"/>
      <c r="F12" s="72"/>
      <c r="G12" s="72"/>
      <c r="H12" s="213"/>
      <c r="I12" s="191"/>
      <c r="J12" s="191"/>
      <c r="K12" s="191"/>
      <c r="L12" s="192"/>
      <c r="M12" s="38"/>
    </row>
    <row r="13" spans="1:26" ht="30" customHeight="1" x14ac:dyDescent="0.2">
      <c r="A13" s="67"/>
      <c r="B13" s="68"/>
      <c r="C13" s="20"/>
      <c r="D13" s="72" t="s">
        <v>93</v>
      </c>
      <c r="E13" s="72"/>
      <c r="F13" s="72"/>
      <c r="G13" s="72"/>
      <c r="H13" s="213"/>
      <c r="I13" s="191"/>
      <c r="J13" s="191"/>
      <c r="K13" s="191"/>
      <c r="L13" s="192"/>
      <c r="M13" s="38"/>
    </row>
    <row r="14" spans="1:26" ht="30" customHeight="1" x14ac:dyDescent="0.2">
      <c r="A14" s="67"/>
      <c r="B14" s="68"/>
      <c r="C14" s="20"/>
      <c r="D14" s="72" t="s">
        <v>94</v>
      </c>
      <c r="E14" s="72"/>
      <c r="F14" s="72"/>
      <c r="G14" s="72"/>
      <c r="H14" s="213"/>
      <c r="I14" s="191"/>
      <c r="J14" s="191"/>
      <c r="K14" s="191"/>
      <c r="L14" s="192"/>
      <c r="M14" s="38"/>
    </row>
    <row r="15" spans="1:26" ht="30" customHeight="1" thickBot="1" x14ac:dyDescent="0.25">
      <c r="A15" s="67"/>
      <c r="B15" s="68"/>
      <c r="C15" s="21"/>
      <c r="D15" s="73" t="s">
        <v>95</v>
      </c>
      <c r="E15" s="73"/>
      <c r="F15" s="73"/>
      <c r="G15" s="73"/>
      <c r="H15" s="214"/>
      <c r="I15" s="215"/>
      <c r="J15" s="215"/>
      <c r="K15" s="215"/>
      <c r="L15" s="216"/>
      <c r="M15" s="38"/>
    </row>
    <row r="16" spans="1:26" ht="40" customHeight="1" thickBot="1" x14ac:dyDescent="0.25">
      <c r="A16" s="39" t="s">
        <v>19</v>
      </c>
      <c r="B16" s="52" t="s">
        <v>158</v>
      </c>
      <c r="C16" s="217" t="s">
        <v>109</v>
      </c>
      <c r="D16" s="218"/>
      <c r="E16" s="93" t="str">
        <f>VLOOKUP(C16,リスト値!$B$2:$C$5,2,FALSE)&amp;""</f>
        <v/>
      </c>
      <c r="F16" s="94"/>
      <c r="G16" s="94"/>
      <c r="H16" s="95" t="s">
        <v>154</v>
      </c>
      <c r="I16" s="219"/>
      <c r="J16" s="219"/>
      <c r="K16" s="219"/>
      <c r="L16" s="220"/>
      <c r="M16" s="40"/>
      <c r="N16" s="37"/>
    </row>
    <row r="17" spans="1:14" ht="23.25" customHeight="1" x14ac:dyDescent="0.2">
      <c r="A17" s="55" t="s">
        <v>3</v>
      </c>
      <c r="B17" s="56"/>
      <c r="C17" s="171" t="s">
        <v>4</v>
      </c>
      <c r="D17" s="172"/>
      <c r="E17" s="172"/>
      <c r="F17" s="172"/>
      <c r="G17" s="172"/>
      <c r="H17" s="172"/>
      <c r="I17" s="172"/>
      <c r="J17" s="172"/>
      <c r="K17" s="172"/>
      <c r="L17" s="173"/>
      <c r="M17" s="41"/>
      <c r="N17" s="37"/>
    </row>
    <row r="18" spans="1:14" ht="22.5" customHeight="1" x14ac:dyDescent="0.2">
      <c r="A18" s="67"/>
      <c r="B18" s="68"/>
      <c r="C18" s="102" t="s">
        <v>5</v>
      </c>
      <c r="D18" s="110"/>
      <c r="E18" s="226"/>
      <c r="F18" s="226"/>
      <c r="G18" s="226"/>
      <c r="H18" s="226"/>
      <c r="I18" s="226"/>
      <c r="J18" s="226"/>
      <c r="K18" s="226"/>
      <c r="L18" s="227"/>
      <c r="M18" s="41"/>
      <c r="N18" s="37"/>
    </row>
    <row r="19" spans="1:14" ht="33.75" customHeight="1" x14ac:dyDescent="0.2">
      <c r="A19" s="67"/>
      <c r="B19" s="68"/>
      <c r="C19" s="152" t="s">
        <v>6</v>
      </c>
      <c r="D19" s="153"/>
      <c r="E19" s="226"/>
      <c r="F19" s="226"/>
      <c r="G19" s="226"/>
      <c r="H19" s="226"/>
      <c r="I19" s="226"/>
      <c r="J19" s="226"/>
      <c r="K19" s="226"/>
      <c r="L19" s="227"/>
      <c r="M19" s="41"/>
      <c r="N19" s="37"/>
    </row>
    <row r="20" spans="1:14" ht="33.75" customHeight="1" x14ac:dyDescent="0.2">
      <c r="A20" s="67"/>
      <c r="B20" s="68"/>
      <c r="C20" s="152" t="s">
        <v>35</v>
      </c>
      <c r="D20" s="153"/>
      <c r="E20" s="226"/>
      <c r="F20" s="226"/>
      <c r="G20" s="226"/>
      <c r="H20" s="226"/>
      <c r="I20" s="226"/>
      <c r="J20" s="226"/>
      <c r="K20" s="226"/>
      <c r="L20" s="227"/>
      <c r="M20" s="41"/>
      <c r="N20" s="37"/>
    </row>
    <row r="21" spans="1:14" ht="33.75" customHeight="1" x14ac:dyDescent="0.2">
      <c r="A21" s="67"/>
      <c r="B21" s="68"/>
      <c r="C21" s="102" t="s">
        <v>41</v>
      </c>
      <c r="D21" s="110"/>
      <c r="E21" s="226"/>
      <c r="F21" s="226"/>
      <c r="G21" s="226"/>
      <c r="H21" s="226"/>
      <c r="I21" s="226"/>
      <c r="J21" s="226"/>
      <c r="K21" s="226"/>
      <c r="L21" s="227"/>
      <c r="M21" s="41"/>
      <c r="N21" s="37"/>
    </row>
    <row r="22" spans="1:14" ht="22.5" customHeight="1" x14ac:dyDescent="0.2">
      <c r="A22" s="67"/>
      <c r="B22" s="68"/>
      <c r="C22" s="152" t="s">
        <v>7</v>
      </c>
      <c r="D22" s="153"/>
      <c r="E22" s="221"/>
      <c r="F22" s="221"/>
      <c r="G22" s="221"/>
      <c r="H22" s="221"/>
      <c r="I22" s="221"/>
      <c r="J22" s="221"/>
      <c r="K22" s="221"/>
      <c r="L22" s="222"/>
      <c r="M22" s="41"/>
      <c r="N22" s="37"/>
    </row>
    <row r="23" spans="1:14" ht="25" customHeight="1" x14ac:dyDescent="0.2">
      <c r="A23" s="67"/>
      <c r="B23" s="68"/>
      <c r="C23" s="77" t="s">
        <v>11</v>
      </c>
      <c r="D23" s="78"/>
      <c r="E23" s="223" t="s">
        <v>21</v>
      </c>
      <c r="F23" s="224"/>
      <c r="G23" s="224"/>
      <c r="H23" s="225"/>
      <c r="I23" s="84" t="str">
        <f>VLOOKUP($E$23,$A$212:$M$214,2,FALSE)</f>
        <v>左の欄の「指導者を養成する事業」・「指導者を派遣する事業」のいずれかを選択してください。</v>
      </c>
      <c r="J23" s="84"/>
      <c r="K23" s="84"/>
      <c r="L23" s="85"/>
      <c r="M23" s="41"/>
      <c r="N23" s="37"/>
    </row>
    <row r="24" spans="1:14" ht="40" customHeight="1" x14ac:dyDescent="0.2">
      <c r="A24" s="67"/>
      <c r="B24" s="68"/>
      <c r="C24" s="79"/>
      <c r="D24" s="80"/>
      <c r="E24" s="213"/>
      <c r="F24" s="191"/>
      <c r="G24" s="191"/>
      <c r="H24" s="191"/>
      <c r="I24" s="191"/>
      <c r="J24" s="191"/>
      <c r="K24" s="191"/>
      <c r="L24" s="192"/>
      <c r="M24" s="41"/>
      <c r="N24" s="37"/>
    </row>
    <row r="25" spans="1:14" s="42" customFormat="1" ht="40" customHeight="1" x14ac:dyDescent="0.2">
      <c r="A25" s="67"/>
      <c r="B25" s="68"/>
      <c r="C25" s="102" t="s">
        <v>42</v>
      </c>
      <c r="D25" s="110"/>
      <c r="E25" s="228" t="s">
        <v>109</v>
      </c>
      <c r="F25" s="228"/>
      <c r="G25" s="228"/>
      <c r="H25" s="228"/>
      <c r="I25" s="228"/>
      <c r="J25" s="228"/>
      <c r="K25" s="228"/>
      <c r="L25" s="229"/>
    </row>
    <row r="26" spans="1:14" ht="31.5" customHeight="1" x14ac:dyDescent="0.2">
      <c r="A26" s="67"/>
      <c r="B26" s="68"/>
      <c r="C26" s="102" t="str">
        <f>VLOOKUP($E$23,$A$212:$N$214,14,FALSE)</f>
        <v>養成講習会の
予定実施回数</v>
      </c>
      <c r="D26" s="110"/>
      <c r="E26" s="230"/>
      <c r="F26" s="231"/>
      <c r="G26" s="43" t="s">
        <v>8</v>
      </c>
      <c r="H26" s="113" t="s">
        <v>39</v>
      </c>
      <c r="I26" s="114"/>
      <c r="J26" s="114"/>
      <c r="K26" s="114"/>
      <c r="L26" s="115"/>
      <c r="M26" s="41"/>
      <c r="N26" s="37"/>
    </row>
    <row r="27" spans="1:14" ht="31.5" customHeight="1" x14ac:dyDescent="0.2">
      <c r="A27" s="67"/>
      <c r="B27" s="68"/>
      <c r="C27" s="102" t="str">
        <f>VLOOKUP($E$23,$A$212:$M$214,3,FALSE)</f>
        <v xml:space="preserve">スポーツ指導者等の
養成講習会の平均参加人数 </v>
      </c>
      <c r="D27" s="110"/>
      <c r="E27" s="230"/>
      <c r="F27" s="231"/>
      <c r="G27" s="43" t="s">
        <v>9</v>
      </c>
      <c r="H27" s="116" t="str">
        <f>VLOOKUP($E$23,$A$212:$M$214,8,FALSE)</f>
        <v>スポーツ指導者等の
養成講習会の総参加人数</v>
      </c>
      <c r="I27" s="110"/>
      <c r="J27" s="232">
        <f>E26*E27</f>
        <v>0</v>
      </c>
      <c r="K27" s="233"/>
      <c r="L27" s="44" t="s">
        <v>9</v>
      </c>
      <c r="M27" s="41"/>
      <c r="N27" s="37"/>
    </row>
    <row r="28" spans="1:14" ht="31.5" customHeight="1" x14ac:dyDescent="0.2">
      <c r="A28" s="67"/>
      <c r="B28" s="68"/>
      <c r="C28" s="102" t="str">
        <f>VLOOKUP($E$23,$A$212:$M$214,4,FALSE)</f>
        <v>（うち、女性の平均参加人数）</v>
      </c>
      <c r="D28" s="103"/>
      <c r="E28" s="230"/>
      <c r="F28" s="231"/>
      <c r="G28" s="45" t="s">
        <v>9</v>
      </c>
      <c r="H28" s="116" t="str">
        <f>VLOOKUP($E$23,$A$212:$M$214,9,FALSE)</f>
        <v>女性参加割合</v>
      </c>
      <c r="I28" s="110"/>
      <c r="J28" s="243">
        <f>IF(ISERROR(ROUNDDOWN(E28/$E$27*100,4)),0,ROUNDDOWN(E28/$E$27*100,4))</f>
        <v>0</v>
      </c>
      <c r="K28" s="244"/>
      <c r="L28" s="44" t="s">
        <v>10</v>
      </c>
      <c r="M28" s="41"/>
      <c r="N28" s="37"/>
    </row>
    <row r="29" spans="1:14" ht="36" customHeight="1" x14ac:dyDescent="0.2">
      <c r="A29" s="67"/>
      <c r="B29" s="68"/>
      <c r="C29" s="102" t="str">
        <f>VLOOKUP($E$23,$A$212:$M$214,5,FALSE)</f>
        <v>(うち地域住民（貴団体の
行政区画内に住む方）の
参加予定人数)</v>
      </c>
      <c r="D29" s="103"/>
      <c r="E29" s="230"/>
      <c r="F29" s="231"/>
      <c r="G29" s="45" t="str">
        <f>IF($C$29=$E$212,"人","団体")</f>
        <v>人</v>
      </c>
      <c r="H29" s="106" t="str">
        <f>VLOOKUP($E$23,$A$212:$M$214,10,FALSE)</f>
        <v>地域住民参加割合</v>
      </c>
      <c r="I29" s="107"/>
      <c r="J29" s="243">
        <f>IF($E$23=$A$214,"",IF(ISERROR(ROUNDDOWN(E29/$E$27*100,4)),0,ROUNDDOWN(E29/$E$27*100,4)))</f>
        <v>0</v>
      </c>
      <c r="K29" s="244"/>
      <c r="L29" s="44" t="str">
        <f>IF($C$29=$E$212,"％","")</f>
        <v>％</v>
      </c>
      <c r="M29" s="41"/>
      <c r="N29" s="37"/>
    </row>
    <row r="30" spans="1:14" ht="42.75" customHeight="1" x14ac:dyDescent="0.2">
      <c r="A30" s="67"/>
      <c r="B30" s="68"/>
      <c r="C30" s="102" t="str">
        <f>VLOOKUP($E$23,$A$212:$M$214,6,FALSE)</f>
        <v xml:space="preserve">養成講習会に参加することで
取得できる資格はあるか </v>
      </c>
      <c r="D30" s="103"/>
      <c r="E30" s="234" t="s">
        <v>109</v>
      </c>
      <c r="F30" s="235"/>
      <c r="G30" s="236"/>
      <c r="H30" s="116" t="str">
        <f>VLOOKUP($E$23,$A$212:$N$214,11,FALSE)</f>
        <v>養成講習会に参加することで
取得できる資格</v>
      </c>
      <c r="I30" s="110"/>
      <c r="J30" s="213"/>
      <c r="K30" s="191"/>
      <c r="L30" s="192"/>
      <c r="M30" s="41"/>
      <c r="N30" s="37"/>
    </row>
    <row r="31" spans="1:14" ht="45" customHeight="1" thickBot="1" x14ac:dyDescent="0.25">
      <c r="A31" s="169"/>
      <c r="B31" s="170"/>
      <c r="C31" s="137" t="str">
        <f>VLOOKUP($E$23,$A$212:$M$214,7,FALSE)</f>
        <v xml:space="preserve">系統的な指導者養成システムが
構築されているか </v>
      </c>
      <c r="D31" s="138"/>
      <c r="E31" s="237" t="s">
        <v>109</v>
      </c>
      <c r="F31" s="238"/>
      <c r="G31" s="239"/>
      <c r="H31" s="122" t="str">
        <f>VLOOKUP($E$23,$A$212:$M$214,12,FALSE)</f>
        <v>指導者養成
システムの
概要</v>
      </c>
      <c r="I31" s="123"/>
      <c r="J31" s="240"/>
      <c r="K31" s="241"/>
      <c r="L31" s="242"/>
    </row>
    <row r="32" spans="1:14" s="46" customFormat="1" ht="28.5" customHeight="1" thickBot="1" x14ac:dyDescent="0.25">
      <c r="A32" s="179" t="s">
        <v>110</v>
      </c>
      <c r="B32" s="162"/>
      <c r="C32" s="181" t="s">
        <v>111</v>
      </c>
      <c r="D32" s="182"/>
      <c r="E32" s="182"/>
      <c r="F32" s="182"/>
      <c r="G32" s="182"/>
      <c r="H32" s="182"/>
      <c r="I32" s="183"/>
      <c r="J32" s="245" t="s">
        <v>109</v>
      </c>
      <c r="K32" s="246"/>
      <c r="L32" s="247"/>
    </row>
    <row r="33" spans="1:13" s="46" customFormat="1" ht="25.5" customHeight="1" x14ac:dyDescent="0.2">
      <c r="A33" s="179"/>
      <c r="B33" s="162"/>
      <c r="C33" s="184" t="s">
        <v>112</v>
      </c>
      <c r="D33" s="185"/>
      <c r="E33" s="185"/>
      <c r="F33" s="185"/>
      <c r="G33" s="185"/>
      <c r="H33" s="185"/>
      <c r="I33" s="185"/>
      <c r="J33" s="185"/>
      <c r="K33" s="185"/>
      <c r="L33" s="186"/>
    </row>
    <row r="34" spans="1:13" s="46" customFormat="1" ht="25.5" customHeight="1" x14ac:dyDescent="0.2">
      <c r="A34" s="179"/>
      <c r="B34" s="162"/>
      <c r="C34" s="124" t="s">
        <v>113</v>
      </c>
      <c r="D34" s="125"/>
      <c r="E34" s="178"/>
      <c r="F34" s="213"/>
      <c r="G34" s="191"/>
      <c r="H34" s="191"/>
      <c r="I34" s="191"/>
      <c r="J34" s="191"/>
      <c r="K34" s="191"/>
      <c r="L34" s="192"/>
    </row>
    <row r="35" spans="1:13" s="46" customFormat="1" ht="39" customHeight="1" x14ac:dyDescent="0.2">
      <c r="A35" s="179"/>
      <c r="B35" s="162"/>
      <c r="C35" s="124" t="s">
        <v>127</v>
      </c>
      <c r="D35" s="125"/>
      <c r="E35" s="178"/>
      <c r="F35" s="213"/>
      <c r="G35" s="191"/>
      <c r="H35" s="191"/>
      <c r="I35" s="191"/>
      <c r="J35" s="191"/>
      <c r="K35" s="191"/>
      <c r="L35" s="192"/>
    </row>
    <row r="36" spans="1:13" s="46" customFormat="1" ht="25.5" customHeight="1" x14ac:dyDescent="0.2">
      <c r="A36" s="179"/>
      <c r="B36" s="162"/>
      <c r="C36" s="124" t="s">
        <v>116</v>
      </c>
      <c r="D36" s="125"/>
      <c r="E36" s="178"/>
      <c r="F36" s="213"/>
      <c r="G36" s="191"/>
      <c r="H36" s="191"/>
      <c r="I36" s="191"/>
      <c r="J36" s="191"/>
      <c r="K36" s="191"/>
      <c r="L36" s="192"/>
    </row>
    <row r="37" spans="1:13" s="46" customFormat="1" ht="25.5" customHeight="1" x14ac:dyDescent="0.2">
      <c r="A37" s="179"/>
      <c r="B37" s="162"/>
      <c r="C37" s="124" t="s">
        <v>118</v>
      </c>
      <c r="D37" s="125"/>
      <c r="E37" s="125"/>
      <c r="F37" s="125"/>
      <c r="G37" s="125"/>
      <c r="H37" s="125"/>
      <c r="I37" s="125"/>
      <c r="J37" s="125"/>
      <c r="K37" s="125"/>
      <c r="L37" s="187"/>
    </row>
    <row r="38" spans="1:13" s="46" customFormat="1" ht="25.5" customHeight="1" x14ac:dyDescent="0.2">
      <c r="A38" s="179"/>
      <c r="B38" s="162"/>
      <c r="C38" s="124" t="s">
        <v>119</v>
      </c>
      <c r="D38" s="125"/>
      <c r="E38" s="125"/>
      <c r="F38" s="234" t="s">
        <v>133</v>
      </c>
      <c r="G38" s="235"/>
      <c r="H38" s="235"/>
      <c r="I38" s="47" t="str">
        <f>VLOOKUP(F38,リスト値!H2:I5,2,FALSE)&amp;""</f>
        <v/>
      </c>
      <c r="J38" s="191" t="s">
        <v>152</v>
      </c>
      <c r="K38" s="191"/>
      <c r="L38" s="192"/>
    </row>
    <row r="39" spans="1:13" s="46" customFormat="1" ht="49.5" customHeight="1" thickBot="1" x14ac:dyDescent="0.25">
      <c r="A39" s="180"/>
      <c r="B39" s="163"/>
      <c r="C39" s="188" t="s">
        <v>159</v>
      </c>
      <c r="D39" s="189"/>
      <c r="E39" s="189"/>
      <c r="F39" s="189"/>
      <c r="G39" s="189"/>
      <c r="H39" s="189"/>
      <c r="I39" s="189"/>
      <c r="J39" s="189"/>
      <c r="K39" s="189"/>
      <c r="L39" s="190"/>
    </row>
    <row r="40" spans="1:13" s="46" customFormat="1" ht="36" customHeight="1" thickBot="1" x14ac:dyDescent="0.25">
      <c r="A40" s="193" t="s">
        <v>120</v>
      </c>
      <c r="B40" s="161"/>
      <c r="C40" s="181" t="s">
        <v>128</v>
      </c>
      <c r="D40" s="182"/>
      <c r="E40" s="182"/>
      <c r="F40" s="182"/>
      <c r="G40" s="182"/>
      <c r="H40" s="182"/>
      <c r="I40" s="183"/>
      <c r="J40" s="245" t="s">
        <v>109</v>
      </c>
      <c r="K40" s="246"/>
      <c r="L40" s="247"/>
    </row>
    <row r="41" spans="1:13" s="46" customFormat="1" ht="31.5" customHeight="1" x14ac:dyDescent="0.2">
      <c r="A41" s="179"/>
      <c r="B41" s="162"/>
      <c r="C41" s="184" t="s">
        <v>121</v>
      </c>
      <c r="D41" s="185"/>
      <c r="E41" s="197"/>
      <c r="F41" s="248"/>
      <c r="G41" s="249"/>
      <c r="H41" s="249"/>
      <c r="I41" s="249"/>
      <c r="J41" s="249"/>
      <c r="K41" s="249"/>
      <c r="L41" s="250"/>
    </row>
    <row r="42" spans="1:13" s="46" customFormat="1" ht="31.5" customHeight="1" x14ac:dyDescent="0.2">
      <c r="A42" s="179"/>
      <c r="B42" s="162"/>
      <c r="C42" s="124" t="s">
        <v>123</v>
      </c>
      <c r="D42" s="125"/>
      <c r="E42" s="178"/>
      <c r="F42" s="251" t="s">
        <v>124</v>
      </c>
      <c r="G42" s="252"/>
      <c r="H42" s="252"/>
      <c r="I42" s="252"/>
      <c r="J42" s="252"/>
      <c r="K42" s="252"/>
      <c r="L42" s="253"/>
    </row>
    <row r="43" spans="1:13" s="46" customFormat="1" ht="31.5" customHeight="1" x14ac:dyDescent="0.2">
      <c r="A43" s="179"/>
      <c r="B43" s="162"/>
      <c r="C43" s="124" t="s">
        <v>125</v>
      </c>
      <c r="D43" s="125"/>
      <c r="E43" s="178"/>
      <c r="F43" s="254"/>
      <c r="G43" s="255"/>
      <c r="H43" s="255"/>
      <c r="I43" s="255"/>
      <c r="J43" s="255"/>
      <c r="K43" s="255"/>
      <c r="L43" s="256"/>
    </row>
    <row r="44" spans="1:13" s="46" customFormat="1" ht="33" customHeight="1" thickBot="1" x14ac:dyDescent="0.25">
      <c r="A44" s="180"/>
      <c r="B44" s="163"/>
      <c r="C44" s="194" t="s">
        <v>129</v>
      </c>
      <c r="D44" s="195"/>
      <c r="E44" s="195"/>
      <c r="F44" s="195"/>
      <c r="G44" s="195"/>
      <c r="H44" s="195"/>
      <c r="I44" s="195"/>
      <c r="J44" s="195"/>
      <c r="K44" s="195"/>
      <c r="L44" s="196"/>
    </row>
    <row r="45" spans="1:13" ht="25" customHeight="1" x14ac:dyDescent="0.2">
      <c r="A45" s="144" t="s">
        <v>30</v>
      </c>
      <c r="B45" s="147" t="s">
        <v>96</v>
      </c>
      <c r="C45" s="150" t="s">
        <v>52</v>
      </c>
      <c r="D45" s="151"/>
      <c r="E45" s="15"/>
      <c r="F45" s="176" t="s">
        <v>105</v>
      </c>
      <c r="G45" s="176"/>
      <c r="H45" s="176"/>
      <c r="I45" s="176"/>
      <c r="J45" s="176"/>
      <c r="K45" s="176"/>
      <c r="L45" s="177"/>
      <c r="M45" s="48"/>
    </row>
    <row r="46" spans="1:13" ht="25" customHeight="1" x14ac:dyDescent="0.2">
      <c r="A46" s="145"/>
      <c r="B46" s="148"/>
      <c r="C46" s="152"/>
      <c r="D46" s="153"/>
      <c r="E46" s="16"/>
      <c r="F46" s="100" t="s">
        <v>106</v>
      </c>
      <c r="G46" s="100"/>
      <c r="H46" s="100"/>
      <c r="I46" s="100"/>
      <c r="J46" s="100"/>
      <c r="K46" s="100"/>
      <c r="L46" s="101"/>
      <c r="M46" s="48"/>
    </row>
    <row r="47" spans="1:13" ht="25" customHeight="1" x14ac:dyDescent="0.2">
      <c r="A47" s="145"/>
      <c r="B47" s="148"/>
      <c r="C47" s="152"/>
      <c r="D47" s="153"/>
      <c r="E47" s="16"/>
      <c r="F47" s="100" t="s">
        <v>107</v>
      </c>
      <c r="G47" s="100"/>
      <c r="H47" s="100"/>
      <c r="I47" s="100"/>
      <c r="J47" s="100"/>
      <c r="K47" s="100"/>
      <c r="L47" s="101"/>
      <c r="M47" s="48"/>
    </row>
    <row r="48" spans="1:13" ht="25" customHeight="1" thickBot="1" x14ac:dyDescent="0.25">
      <c r="A48" s="145"/>
      <c r="B48" s="149"/>
      <c r="C48" s="154"/>
      <c r="D48" s="155"/>
      <c r="E48" s="17"/>
      <c r="F48" s="159" t="s">
        <v>97</v>
      </c>
      <c r="G48" s="159"/>
      <c r="H48" s="159"/>
      <c r="I48" s="159"/>
      <c r="J48" s="159"/>
      <c r="K48" s="159"/>
      <c r="L48" s="160"/>
      <c r="M48" s="48"/>
    </row>
    <row r="49" spans="1:19" ht="26.15" customHeight="1" x14ac:dyDescent="0.2">
      <c r="A49" s="145"/>
      <c r="B49" s="161" t="s">
        <v>155</v>
      </c>
      <c r="C49" s="164" t="s">
        <v>31</v>
      </c>
      <c r="D49" s="165"/>
      <c r="E49" s="18"/>
      <c r="F49" s="98" t="s">
        <v>98</v>
      </c>
      <c r="G49" s="98"/>
      <c r="H49" s="98"/>
      <c r="I49" s="98"/>
      <c r="J49" s="98"/>
      <c r="K49" s="98"/>
      <c r="L49" s="99"/>
      <c r="M49" s="48"/>
    </row>
    <row r="50" spans="1:19" ht="26.15" customHeight="1" x14ac:dyDescent="0.2">
      <c r="A50" s="145"/>
      <c r="B50" s="162"/>
      <c r="C50" s="152"/>
      <c r="D50" s="153"/>
      <c r="E50" s="16"/>
      <c r="F50" s="100" t="s">
        <v>99</v>
      </c>
      <c r="G50" s="100"/>
      <c r="H50" s="100"/>
      <c r="I50" s="100"/>
      <c r="J50" s="100"/>
      <c r="K50" s="100"/>
      <c r="L50" s="101"/>
      <c r="M50" s="48"/>
    </row>
    <row r="51" spans="1:19" ht="26.15" customHeight="1" x14ac:dyDescent="0.2">
      <c r="A51" s="145"/>
      <c r="B51" s="162"/>
      <c r="C51" s="152"/>
      <c r="D51" s="153"/>
      <c r="E51" s="16"/>
      <c r="F51" s="100" t="s">
        <v>100</v>
      </c>
      <c r="G51" s="100"/>
      <c r="H51" s="100"/>
      <c r="I51" s="100"/>
      <c r="J51" s="100"/>
      <c r="K51" s="100"/>
      <c r="L51" s="101"/>
      <c r="M51" s="48"/>
    </row>
    <row r="52" spans="1:19" ht="26.15" customHeight="1" x14ac:dyDescent="0.2">
      <c r="A52" s="145"/>
      <c r="B52" s="162"/>
      <c r="C52" s="152"/>
      <c r="D52" s="153"/>
      <c r="E52" s="16"/>
      <c r="F52" s="100" t="s">
        <v>101</v>
      </c>
      <c r="G52" s="100"/>
      <c r="H52" s="100"/>
      <c r="I52" s="100"/>
      <c r="J52" s="100"/>
      <c r="K52" s="100"/>
      <c r="L52" s="101"/>
      <c r="M52" s="48"/>
    </row>
    <row r="53" spans="1:19" ht="26.15" customHeight="1" x14ac:dyDescent="0.2">
      <c r="A53" s="145"/>
      <c r="B53" s="162"/>
      <c r="C53" s="152" t="s">
        <v>32</v>
      </c>
      <c r="D53" s="153"/>
      <c r="E53" s="16"/>
      <c r="F53" s="100" t="s">
        <v>102</v>
      </c>
      <c r="G53" s="100"/>
      <c r="H53" s="100"/>
      <c r="I53" s="100"/>
      <c r="J53" s="100"/>
      <c r="K53" s="100"/>
      <c r="L53" s="101"/>
      <c r="M53" s="48"/>
    </row>
    <row r="54" spans="1:19" ht="26.15" customHeight="1" x14ac:dyDescent="0.2">
      <c r="A54" s="145"/>
      <c r="B54" s="162"/>
      <c r="C54" s="152"/>
      <c r="D54" s="153"/>
      <c r="E54" s="16"/>
      <c r="F54" s="100" t="s">
        <v>103</v>
      </c>
      <c r="G54" s="100"/>
      <c r="H54" s="100"/>
      <c r="I54" s="100"/>
      <c r="J54" s="100"/>
      <c r="K54" s="100"/>
      <c r="L54" s="101"/>
      <c r="M54" s="48"/>
    </row>
    <row r="55" spans="1:19" ht="26.15" customHeight="1" thickBot="1" x14ac:dyDescent="0.25">
      <c r="A55" s="146"/>
      <c r="B55" s="163"/>
      <c r="C55" s="154"/>
      <c r="D55" s="155"/>
      <c r="E55" s="17"/>
      <c r="F55" s="159" t="s">
        <v>104</v>
      </c>
      <c r="G55" s="159"/>
      <c r="H55" s="159"/>
      <c r="I55" s="159"/>
      <c r="J55" s="159"/>
      <c r="K55" s="159"/>
      <c r="L55" s="160"/>
      <c r="M55" s="48"/>
    </row>
    <row r="56" spans="1:19" ht="35.15" customHeight="1" thickBot="1" x14ac:dyDescent="0.25">
      <c r="A56" s="129" t="s">
        <v>53</v>
      </c>
      <c r="B56" s="130"/>
      <c r="C56" s="245" t="s">
        <v>109</v>
      </c>
      <c r="D56" s="260"/>
      <c r="E56" s="261"/>
      <c r="F56" s="135" t="s">
        <v>20</v>
      </c>
      <c r="G56" s="136"/>
      <c r="H56" s="258"/>
      <c r="I56" s="258"/>
      <c r="J56" s="258"/>
      <c r="K56" s="258"/>
      <c r="L56" s="259"/>
      <c r="M56" s="37"/>
      <c r="N56" s="37"/>
      <c r="O56" s="37"/>
      <c r="P56" s="37"/>
      <c r="Q56" s="37"/>
      <c r="R56" s="37"/>
      <c r="S56" s="37"/>
    </row>
    <row r="57" spans="1:19" ht="32.25" customHeight="1" thickBot="1" x14ac:dyDescent="0.25">
      <c r="A57" s="129" t="s">
        <v>12</v>
      </c>
      <c r="B57" s="130"/>
      <c r="C57" s="257"/>
      <c r="D57" s="258"/>
      <c r="E57" s="258"/>
      <c r="F57" s="258"/>
      <c r="G57" s="258"/>
      <c r="H57" s="258"/>
      <c r="I57" s="258"/>
      <c r="J57" s="258"/>
      <c r="K57" s="258"/>
      <c r="L57" s="259"/>
    </row>
    <row r="107" spans="1:15" ht="13" x14ac:dyDescent="0.2">
      <c r="A107" s="49"/>
      <c r="B107" s="49"/>
      <c r="C107" s="49"/>
      <c r="D107" s="49"/>
      <c r="E107" s="49"/>
      <c r="F107" s="49"/>
      <c r="G107" s="49"/>
      <c r="H107" s="49"/>
      <c r="I107" s="49"/>
      <c r="J107" s="49"/>
      <c r="K107" s="49"/>
      <c r="L107" s="49"/>
      <c r="M107" s="49"/>
      <c r="O107" s="50"/>
    </row>
    <row r="108" spans="1:15" ht="13" x14ac:dyDescent="0.2">
      <c r="A108" s="49"/>
      <c r="B108" s="49"/>
      <c r="C108" s="49"/>
      <c r="D108" s="49"/>
      <c r="E108" s="49"/>
      <c r="F108" s="49"/>
      <c r="G108" s="49"/>
      <c r="H108" s="49"/>
      <c r="I108" s="49"/>
      <c r="J108" s="49"/>
      <c r="K108" s="49"/>
      <c r="L108" s="49"/>
      <c r="M108" s="49"/>
      <c r="O108" s="50"/>
    </row>
    <row r="109" spans="1:15" ht="13" x14ac:dyDescent="0.2">
      <c r="A109" s="49"/>
      <c r="B109" s="49"/>
      <c r="C109" s="49"/>
      <c r="D109" s="49"/>
      <c r="E109" s="49"/>
      <c r="F109" s="49"/>
      <c r="G109" s="49"/>
      <c r="H109" s="49"/>
      <c r="I109" s="49"/>
      <c r="J109" s="49"/>
      <c r="K109" s="49"/>
      <c r="L109" s="49"/>
      <c r="M109" s="49"/>
      <c r="O109" s="50"/>
    </row>
    <row r="212" spans="1:14" ht="121" x14ac:dyDescent="0.2">
      <c r="A212" s="51" t="s">
        <v>21</v>
      </c>
      <c r="B212" s="51" t="s">
        <v>22</v>
      </c>
      <c r="C212" s="51" t="s">
        <v>43</v>
      </c>
      <c r="D212" s="51" t="s">
        <v>23</v>
      </c>
      <c r="E212" s="51" t="s">
        <v>45</v>
      </c>
      <c r="F212" s="51" t="s">
        <v>47</v>
      </c>
      <c r="G212" s="51" t="s">
        <v>54</v>
      </c>
      <c r="H212" s="51" t="s">
        <v>48</v>
      </c>
      <c r="I212" s="51" t="s">
        <v>24</v>
      </c>
      <c r="J212" s="51" t="s">
        <v>34</v>
      </c>
      <c r="K212" s="51" t="s">
        <v>50</v>
      </c>
      <c r="L212" s="51" t="s">
        <v>56</v>
      </c>
      <c r="M212" s="51" t="s">
        <v>62</v>
      </c>
      <c r="N212" s="51" t="s">
        <v>51</v>
      </c>
    </row>
    <row r="213" spans="1:14" ht="121" x14ac:dyDescent="0.2">
      <c r="A213" s="51" t="s">
        <v>25</v>
      </c>
      <c r="B213" s="51"/>
      <c r="C213" s="51" t="s">
        <v>43</v>
      </c>
      <c r="D213" s="51" t="s">
        <v>23</v>
      </c>
      <c r="E213" s="51" t="s">
        <v>45</v>
      </c>
      <c r="F213" s="51" t="s">
        <v>47</v>
      </c>
      <c r="G213" s="51" t="s">
        <v>54</v>
      </c>
      <c r="H213" s="51" t="s">
        <v>48</v>
      </c>
      <c r="I213" s="51" t="s">
        <v>24</v>
      </c>
      <c r="J213" s="51" t="s">
        <v>34</v>
      </c>
      <c r="K213" s="51" t="s">
        <v>50</v>
      </c>
      <c r="L213" s="51" t="s">
        <v>56</v>
      </c>
      <c r="M213" s="51" t="s">
        <v>62</v>
      </c>
      <c r="N213" s="51" t="s">
        <v>51</v>
      </c>
    </row>
    <row r="214" spans="1:14" ht="143" x14ac:dyDescent="0.2">
      <c r="A214" s="51" t="s">
        <v>26</v>
      </c>
      <c r="B214" s="51"/>
      <c r="C214" s="51" t="s">
        <v>44</v>
      </c>
      <c r="D214" s="51" t="s">
        <v>27</v>
      </c>
      <c r="E214" s="51" t="s">
        <v>46</v>
      </c>
      <c r="F214" s="51" t="s">
        <v>28</v>
      </c>
      <c r="G214" s="51" t="s">
        <v>55</v>
      </c>
      <c r="H214" s="51" t="s">
        <v>49</v>
      </c>
      <c r="I214" s="51" t="s">
        <v>29</v>
      </c>
      <c r="J214" s="51"/>
      <c r="K214" s="51" t="s">
        <v>16</v>
      </c>
      <c r="L214" s="51" t="s">
        <v>57</v>
      </c>
      <c r="M214" s="51" t="s">
        <v>63</v>
      </c>
      <c r="N214" s="34" t="s">
        <v>33</v>
      </c>
    </row>
  </sheetData>
  <sheetProtection algorithmName="SHA-512" hashValue="k7+w0vyIr7XIgObsb3NmgqIQNlu89IYM99hE+6bGm9prQjKGardKDmBekchyR9Owsp9WxE1o4YgSShnhBWu2LA==" saltValue="Qtxj2b2qqbUkPJCCCTJAbA==" spinCount="100000" sheet="1" formatColumns="0" formatRows="0"/>
  <mergeCells count="119">
    <mergeCell ref="C44:L44"/>
    <mergeCell ref="A45:A55"/>
    <mergeCell ref="B45:B48"/>
    <mergeCell ref="C45:D48"/>
    <mergeCell ref="F45:L45"/>
    <mergeCell ref="F46:L46"/>
    <mergeCell ref="A57:B57"/>
    <mergeCell ref="C57:L57"/>
    <mergeCell ref="F54:L54"/>
    <mergeCell ref="F55:L55"/>
    <mergeCell ref="A56:B56"/>
    <mergeCell ref="C56:E56"/>
    <mergeCell ref="F56:G56"/>
    <mergeCell ref="H56:L56"/>
    <mergeCell ref="F47:L47"/>
    <mergeCell ref="F48:L48"/>
    <mergeCell ref="B49:B55"/>
    <mergeCell ref="C49:D52"/>
    <mergeCell ref="F49:L49"/>
    <mergeCell ref="F50:L50"/>
    <mergeCell ref="F51:L51"/>
    <mergeCell ref="F52:L52"/>
    <mergeCell ref="C53:D55"/>
    <mergeCell ref="F53:L53"/>
    <mergeCell ref="C37:L37"/>
    <mergeCell ref="C38:E38"/>
    <mergeCell ref="F38:H38"/>
    <mergeCell ref="J38:L38"/>
    <mergeCell ref="C39:L39"/>
    <mergeCell ref="A40:B44"/>
    <mergeCell ref="C40:I40"/>
    <mergeCell ref="J40:L40"/>
    <mergeCell ref="C41:E41"/>
    <mergeCell ref="F41:L41"/>
    <mergeCell ref="A32:B39"/>
    <mergeCell ref="C32:I32"/>
    <mergeCell ref="J32:L32"/>
    <mergeCell ref="C33:L33"/>
    <mergeCell ref="C34:E34"/>
    <mergeCell ref="F34:L34"/>
    <mergeCell ref="C35:E35"/>
    <mergeCell ref="F35:L35"/>
    <mergeCell ref="C36:E36"/>
    <mergeCell ref="F36:L36"/>
    <mergeCell ref="C42:E42"/>
    <mergeCell ref="F42:L42"/>
    <mergeCell ref="C43:E43"/>
    <mergeCell ref="F43:L43"/>
    <mergeCell ref="J27:K27"/>
    <mergeCell ref="C30:D30"/>
    <mergeCell ref="E30:G30"/>
    <mergeCell ref="H30:I30"/>
    <mergeCell ref="J30:L30"/>
    <mergeCell ref="C31:D31"/>
    <mergeCell ref="E31:G31"/>
    <mergeCell ref="H31:I31"/>
    <mergeCell ref="J31:L31"/>
    <mergeCell ref="C28:D28"/>
    <mergeCell ref="E28:F28"/>
    <mergeCell ref="H28:I28"/>
    <mergeCell ref="J28:K28"/>
    <mergeCell ref="C29:D29"/>
    <mergeCell ref="E29:F29"/>
    <mergeCell ref="H29:I29"/>
    <mergeCell ref="J29:K29"/>
    <mergeCell ref="C22:D22"/>
    <mergeCell ref="E22:L22"/>
    <mergeCell ref="C23:D24"/>
    <mergeCell ref="E23:H23"/>
    <mergeCell ref="I23:L23"/>
    <mergeCell ref="E24:L24"/>
    <mergeCell ref="A17:B31"/>
    <mergeCell ref="C17:L17"/>
    <mergeCell ref="C18:D18"/>
    <mergeCell ref="E18:L18"/>
    <mergeCell ref="C19:D19"/>
    <mergeCell ref="E19:L19"/>
    <mergeCell ref="C20:D20"/>
    <mergeCell ref="E20:L20"/>
    <mergeCell ref="C21:D21"/>
    <mergeCell ref="E21:L21"/>
    <mergeCell ref="C25:D25"/>
    <mergeCell ref="E25:L25"/>
    <mergeCell ref="C26:D26"/>
    <mergeCell ref="E26:F26"/>
    <mergeCell ref="H26:L26"/>
    <mergeCell ref="C27:D27"/>
    <mergeCell ref="E27:F27"/>
    <mergeCell ref="H27:I27"/>
    <mergeCell ref="C16:D16"/>
    <mergeCell ref="E16:G16"/>
    <mergeCell ref="H16:L16"/>
    <mergeCell ref="H10:L10"/>
    <mergeCell ref="D11:G11"/>
    <mergeCell ref="H11:L11"/>
    <mergeCell ref="D12:G12"/>
    <mergeCell ref="H12:L12"/>
    <mergeCell ref="D13:G13"/>
    <mergeCell ref="H13:L13"/>
    <mergeCell ref="A8:B15"/>
    <mergeCell ref="C8:G8"/>
    <mergeCell ref="H8:L8"/>
    <mergeCell ref="D9:G9"/>
    <mergeCell ref="H9:L9"/>
    <mergeCell ref="D10:G10"/>
    <mergeCell ref="D14:G14"/>
    <mergeCell ref="H14:L14"/>
    <mergeCell ref="D15:G15"/>
    <mergeCell ref="H15:L15"/>
    <mergeCell ref="A2:L2"/>
    <mergeCell ref="A3:L3"/>
    <mergeCell ref="A4:B4"/>
    <mergeCell ref="C4:L4"/>
    <mergeCell ref="A5:B5"/>
    <mergeCell ref="C5:L5"/>
    <mergeCell ref="A6:B6"/>
    <mergeCell ref="C6:L6"/>
    <mergeCell ref="A7:B7"/>
    <mergeCell ref="F7:L7"/>
  </mergeCells>
  <phoneticPr fontId="9"/>
  <conditionalFormatting sqref="A41:L44 A40:I40">
    <cfRule type="expression" dxfId="3" priority="5">
      <formula>$E$23=$A$214</formula>
    </cfRule>
    <cfRule type="expression" priority="6">
      <formula>$E$23=$A$214</formula>
    </cfRule>
  </conditionalFormatting>
  <conditionalFormatting sqref="E16:L16">
    <cfRule type="expression" dxfId="2" priority="3">
      <formula>$C16="当初予算案に計上予定"</formula>
    </cfRule>
    <cfRule type="expression" dxfId="1" priority="4">
      <formula>$C16="リストから選択してください。"</formula>
    </cfRule>
  </conditionalFormatting>
  <conditionalFormatting sqref="I38:L38">
    <cfRule type="expression" dxfId="0" priority="1">
      <formula>$F38&lt;&gt;"その他"</formula>
    </cfRule>
  </conditionalFormatting>
  <dataValidations count="4">
    <dataValidation type="list" allowBlank="1" showInputMessage="1" showErrorMessage="1" sqref="F42" xr:uid="{00000000-0002-0000-0100-000000000000}">
      <formula1>"「有」「無」を選択,有,無"</formula1>
    </dataValidation>
    <dataValidation type="list" allowBlank="1" showInputMessage="1" showErrorMessage="1" sqref="E23" xr:uid="{00000000-0002-0000-0100-000001000000}">
      <formula1>$A$212:$A$214</formula1>
    </dataValidation>
    <dataValidation imeMode="halfAlpha" allowBlank="1" showInputMessage="1" showErrorMessage="1" sqref="E26:F29" xr:uid="{00000000-0002-0000-0100-000002000000}"/>
    <dataValidation type="list" imeMode="halfAlpha" allowBlank="1" showInputMessage="1" showErrorMessage="1" sqref="C7 E7" xr:uid="{00000000-0002-0000-0100-000003000000}">
      <formula1>"件数を選択,1,2"</formula1>
    </dataValidation>
  </dataValidations>
  <pageMargins left="0.70866141732283472" right="0.70866141732283472" top="0.74803149606299213" bottom="0.74803149606299213" header="0.31496062992125984" footer="0.31496062992125984"/>
  <pageSetup paperSize="9" scale="72" orientation="portrait" r:id="rId1"/>
  <headerFooter>
    <oddFooter>&amp;P / &amp;N ページ</oddFooter>
  </headerFooter>
  <rowBreaks count="1" manualBreakCount="1">
    <brk id="31" max="11"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100-000004000000}">
          <x14:formula1>
            <xm:f>リスト値!$H$2:$H$5</xm:f>
          </x14:formula1>
          <xm:sqref>F38:H38</xm:sqref>
        </x14:dataValidation>
        <x14:dataValidation type="list" allowBlank="1" showInputMessage="1" showErrorMessage="1" xr:uid="{00000000-0002-0000-0100-000005000000}">
          <x14:formula1>
            <xm:f>リスト値!$J$2:$J$4</xm:f>
          </x14:formula1>
          <xm:sqref>J40:L40</xm:sqref>
        </x14:dataValidation>
        <x14:dataValidation type="list" allowBlank="1" showInputMessage="1" showErrorMessage="1" xr:uid="{00000000-0002-0000-0100-000006000000}">
          <x14:formula1>
            <xm:f>リスト値!$G$2:$G$4</xm:f>
          </x14:formula1>
          <xm:sqref>J32:L32</xm:sqref>
        </x14:dataValidation>
        <x14:dataValidation type="list" allowBlank="1" showInputMessage="1" showErrorMessage="1" xr:uid="{00000000-0002-0000-0100-000007000000}">
          <x14:formula1>
            <xm:f>リスト値!$K$2</xm:f>
          </x14:formula1>
          <xm:sqref>E45:E48</xm:sqref>
        </x14:dataValidation>
        <x14:dataValidation type="list" allowBlank="1" showInputMessage="1" showErrorMessage="1" xr:uid="{00000000-0002-0000-0100-000008000000}">
          <x14:formula1>
            <xm:f>リスト値!$L$2</xm:f>
          </x14:formula1>
          <xm:sqref>E49:E52</xm:sqref>
        </x14:dataValidation>
        <x14:dataValidation type="list" allowBlank="1" showInputMessage="1" showErrorMessage="1" xr:uid="{00000000-0002-0000-0100-000009000000}">
          <x14:formula1>
            <xm:f>リスト値!$M$2</xm:f>
          </x14:formula1>
          <xm:sqref>E53:E55</xm:sqref>
        </x14:dataValidation>
        <x14:dataValidation type="list" allowBlank="1" showInputMessage="1" showErrorMessage="1" xr:uid="{00000000-0002-0000-0100-00000A000000}">
          <x14:formula1>
            <xm:f>リスト値!$N$2:$N$4</xm:f>
          </x14:formula1>
          <xm:sqref>C56:E56</xm:sqref>
        </x14:dataValidation>
        <x14:dataValidation type="list" allowBlank="1" showInputMessage="1" showErrorMessage="1" xr:uid="{00000000-0002-0000-0100-00000B000000}">
          <x14:formula1>
            <xm:f>リスト値!$F$2:$F$4</xm:f>
          </x14:formula1>
          <xm:sqref>E31:G31</xm:sqref>
        </x14:dataValidation>
        <x14:dataValidation type="list" allowBlank="1" showInputMessage="1" showErrorMessage="1" xr:uid="{00000000-0002-0000-0100-00000C000000}">
          <x14:formula1>
            <xm:f>リスト値!$E$2:$E$4</xm:f>
          </x14:formula1>
          <xm:sqref>E30:G30</xm:sqref>
        </x14:dataValidation>
        <x14:dataValidation type="list" allowBlank="1" showInputMessage="1" showErrorMessage="1" xr:uid="{00000000-0002-0000-0100-00000D000000}">
          <x14:formula1>
            <xm:f>リスト値!$D$2:$D$5</xm:f>
          </x14:formula1>
          <xm:sqref>E25:L25</xm:sqref>
        </x14:dataValidation>
        <x14:dataValidation type="list" allowBlank="1" showInputMessage="1" showErrorMessage="1" xr:uid="{00000000-0002-0000-0100-00000E000000}">
          <x14:formula1>
            <xm:f>リスト値!$A$2</xm:f>
          </x14:formula1>
          <xm:sqref>C9:C15</xm:sqref>
        </x14:dataValidation>
        <x14:dataValidation type="list" allowBlank="1" showInputMessage="1" showErrorMessage="1" xr:uid="{00000000-0002-0000-0100-00000F000000}">
          <x14:formula1>
            <xm:f>リスト値!$B$2:$B$5</xm:f>
          </x14:formula1>
          <xm:sqref>C16:D16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
  <sheetViews>
    <sheetView workbookViewId="0">
      <selection activeCell="I6" sqref="I6"/>
    </sheetView>
  </sheetViews>
  <sheetFormatPr defaultColWidth="9" defaultRowHeight="11" x14ac:dyDescent="0.2"/>
  <cols>
    <col min="1" max="2" width="9" style="3"/>
    <col min="3" max="3" width="12.36328125" style="3" customWidth="1"/>
    <col min="4" max="5" width="9" style="3"/>
    <col min="6" max="6" width="13.26953125" style="3" customWidth="1"/>
    <col min="7" max="7" width="9" style="3"/>
    <col min="8" max="9" width="14.453125" style="3" customWidth="1"/>
    <col min="10" max="16384" width="9" style="3"/>
  </cols>
  <sheetData>
    <row r="1" spans="1:14" ht="66" x14ac:dyDescent="0.2">
      <c r="A1" s="1" t="s">
        <v>69</v>
      </c>
      <c r="B1" s="1" t="s">
        <v>131</v>
      </c>
      <c r="C1" s="1" t="s">
        <v>132</v>
      </c>
      <c r="D1" s="2" t="s">
        <v>77</v>
      </c>
      <c r="E1" s="2" t="s">
        <v>81</v>
      </c>
      <c r="F1" s="2" t="s">
        <v>85</v>
      </c>
      <c r="G1" s="11" t="s">
        <v>138</v>
      </c>
      <c r="H1" s="11" t="s">
        <v>149</v>
      </c>
      <c r="I1" s="11" t="s">
        <v>150</v>
      </c>
      <c r="J1" s="12" t="s">
        <v>142</v>
      </c>
      <c r="K1" s="1" t="s">
        <v>70</v>
      </c>
      <c r="L1" s="1" t="s">
        <v>71</v>
      </c>
      <c r="M1" s="1" t="s">
        <v>72</v>
      </c>
      <c r="N1" s="2" t="s">
        <v>73</v>
      </c>
    </row>
    <row r="2" spans="1:14" x14ac:dyDescent="0.2">
      <c r="A2" s="4" t="s">
        <v>74</v>
      </c>
      <c r="B2" s="5" t="s">
        <v>133</v>
      </c>
      <c r="C2" s="5"/>
      <c r="D2" s="5" t="s">
        <v>109</v>
      </c>
      <c r="E2" s="5" t="s">
        <v>109</v>
      </c>
      <c r="F2" s="5" t="s">
        <v>109</v>
      </c>
      <c r="G2" s="5" t="s">
        <v>109</v>
      </c>
      <c r="H2" s="5" t="s">
        <v>109</v>
      </c>
      <c r="I2" s="5"/>
      <c r="J2" s="5" t="s">
        <v>109</v>
      </c>
      <c r="K2" s="4" t="s">
        <v>74</v>
      </c>
      <c r="L2" s="6" t="s">
        <v>74</v>
      </c>
      <c r="M2" s="6" t="s">
        <v>74</v>
      </c>
      <c r="N2" s="5" t="s">
        <v>109</v>
      </c>
    </row>
    <row r="3" spans="1:14" ht="33" x14ac:dyDescent="0.2">
      <c r="B3" s="3" t="s">
        <v>134</v>
      </c>
      <c r="D3" s="8" t="s">
        <v>78</v>
      </c>
      <c r="E3" s="9" t="s">
        <v>83</v>
      </c>
      <c r="F3" s="7" t="s">
        <v>87</v>
      </c>
      <c r="G3" s="3" t="s">
        <v>83</v>
      </c>
      <c r="H3" s="3" t="s">
        <v>139</v>
      </c>
      <c r="J3" s="3" t="s">
        <v>83</v>
      </c>
      <c r="N3" s="7" t="s">
        <v>75</v>
      </c>
    </row>
    <row r="4" spans="1:14" ht="33" x14ac:dyDescent="0.2">
      <c r="B4" s="3" t="s">
        <v>135</v>
      </c>
      <c r="C4" s="13" t="s">
        <v>148</v>
      </c>
      <c r="D4" s="8" t="s">
        <v>79</v>
      </c>
      <c r="E4" s="10" t="s">
        <v>84</v>
      </c>
      <c r="F4" s="7" t="s">
        <v>156</v>
      </c>
      <c r="G4" s="3" t="s">
        <v>84</v>
      </c>
      <c r="H4" s="3" t="s">
        <v>140</v>
      </c>
      <c r="J4" s="3" t="s">
        <v>84</v>
      </c>
      <c r="N4" s="7" t="s">
        <v>76</v>
      </c>
    </row>
    <row r="5" spans="1:14" ht="22" x14ac:dyDescent="0.2">
      <c r="B5" s="3" t="s">
        <v>136</v>
      </c>
      <c r="C5" s="3" t="s">
        <v>137</v>
      </c>
      <c r="D5" s="8" t="s">
        <v>80</v>
      </c>
      <c r="H5" s="3" t="s">
        <v>151</v>
      </c>
      <c r="I5" s="3" t="s">
        <v>141</v>
      </c>
    </row>
  </sheetData>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記入例</vt:lpstr>
      <vt:lpstr>事業計画書</vt:lpstr>
      <vt:lpstr>リスト値</vt:lpstr>
      <vt:lpstr>記入例!Print_Area</vt:lpstr>
      <vt:lpstr>事業計画書!Print_Area</vt:lpstr>
      <vt:lpstr>記入例!Print_Titles</vt:lpstr>
      <vt:lpstr>事業計画書!Print_Titles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2016-10-17T05:33:47Z</dcterms:created>
  <dcterms:modified xsi:type="dcterms:W3CDTF">2023-11-07T02:11:28Z</dcterms:modified>
</cp:coreProperties>
</file>