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7569CB7-81D0-4751-8215-E278B1A2F3C5}" xr6:coauthVersionLast="47" xr6:coauthVersionMax="47" xr10:uidLastSave="{00000000-0000-0000-0000-000000000000}"/>
  <bookViews>
    <workbookView xWindow="-120" yWindow="-120" windowWidth="29040" windowHeight="15720" tabRatio="569" xr2:uid="{00000000-000D-0000-FFFF-FFFF00000000}"/>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0" i="28" l="1"/>
  <c r="AE49" i="28"/>
  <c r="AE48" i="28"/>
  <c r="AE47" i="28"/>
  <c r="AE46" i="28"/>
  <c r="AE45" i="28"/>
  <c r="AE44" i="28"/>
  <c r="AE43" i="28"/>
  <c r="AE42" i="28"/>
  <c r="AE41" i="28"/>
  <c r="AE40" i="28"/>
  <c r="AE39" i="28"/>
  <c r="AE38" i="28"/>
  <c r="AE37" i="28"/>
  <c r="AE36" i="28"/>
  <c r="AE35" i="28"/>
  <c r="AE34" i="28"/>
  <c r="AE33" i="28"/>
  <c r="AE32" i="28"/>
  <c r="AE31" i="28"/>
  <c r="AE30" i="28"/>
  <c r="AE29" i="28"/>
  <c r="AE28" i="28"/>
  <c r="AE27" i="28"/>
  <c r="AE26" i="28"/>
  <c r="AE25" i="28"/>
  <c r="AE24" i="28"/>
  <c r="AE23" i="28"/>
  <c r="AE22" i="28"/>
  <c r="AE21" i="28"/>
  <c r="AE20" i="28"/>
  <c r="AE19" i="28"/>
  <c r="AE18" i="28"/>
  <c r="AE17" i="28"/>
  <c r="AE16" i="28"/>
  <c r="AE15" i="28"/>
  <c r="AE14" i="28"/>
  <c r="AE13" i="28"/>
  <c r="AE11" i="28"/>
  <c r="AE10" i="28"/>
  <c r="AE9" i="28"/>
  <c r="AE8" i="28"/>
  <c r="AE7" i="28"/>
  <c r="AS56" i="29"/>
  <c r="AK56" i="29"/>
  <c r="AI56" i="29"/>
  <c r="AG56" i="29"/>
  <c r="AE56" i="29"/>
  <c r="E56" i="29"/>
  <c r="AS55" i="29"/>
  <c r="AK55" i="29"/>
  <c r="AI55" i="29"/>
  <c r="AG55" i="29"/>
  <c r="AE55" i="29"/>
  <c r="E55" i="29"/>
  <c r="C1" i="29" s="1"/>
  <c r="AK52" i="29"/>
  <c r="AK53" i="29" s="1"/>
  <c r="AI52" i="29"/>
  <c r="AG52" i="29"/>
  <c r="E52" i="29"/>
  <c r="AS51" i="29"/>
  <c r="AQ51" i="29"/>
  <c r="AK51" i="29"/>
  <c r="AI51" i="29"/>
  <c r="AG51" i="29"/>
  <c r="E51" i="29"/>
  <c r="AE50" i="29"/>
  <c r="AM50" i="29" s="1"/>
  <c r="AO50" i="29" s="1"/>
  <c r="AE49" i="29"/>
  <c r="AM49" i="29" s="1"/>
  <c r="AO49" i="29" s="1"/>
  <c r="AE48" i="29"/>
  <c r="AM48" i="29" s="1"/>
  <c r="AO48" i="29" s="1"/>
  <c r="AE47" i="29"/>
  <c r="AM47" i="29" s="1"/>
  <c r="AO47" i="29" s="1"/>
  <c r="AE46" i="29"/>
  <c r="AM46" i="29" s="1"/>
  <c r="AO46" i="29" s="1"/>
  <c r="AE45" i="29"/>
  <c r="AM45" i="29" s="1"/>
  <c r="AO45" i="29" s="1"/>
  <c r="AE44" i="29"/>
  <c r="AM44" i="29" s="1"/>
  <c r="AO44" i="29" s="1"/>
  <c r="AE43" i="29"/>
  <c r="AM43" i="29" s="1"/>
  <c r="AO43" i="29" s="1"/>
  <c r="AE42" i="29"/>
  <c r="AM42" i="29" s="1"/>
  <c r="AO42" i="29" s="1"/>
  <c r="AE41" i="29"/>
  <c r="AM41" i="29" s="1"/>
  <c r="AO41" i="29" s="1"/>
  <c r="AE40" i="29"/>
  <c r="AM40" i="29" s="1"/>
  <c r="AO40" i="29" s="1"/>
  <c r="AE39" i="29"/>
  <c r="AM39" i="29" s="1"/>
  <c r="AO39" i="29" s="1"/>
  <c r="AE38" i="29"/>
  <c r="AM38" i="29" s="1"/>
  <c r="AO38" i="29" s="1"/>
  <c r="AE37" i="29"/>
  <c r="AM37" i="29" s="1"/>
  <c r="AO37" i="29" s="1"/>
  <c r="AE36" i="29"/>
  <c r="AM36" i="29" s="1"/>
  <c r="AO36" i="29" s="1"/>
  <c r="AE35" i="29"/>
  <c r="AM35" i="29" s="1"/>
  <c r="AO35" i="29" s="1"/>
  <c r="AE34" i="29"/>
  <c r="AM34" i="29" s="1"/>
  <c r="AO34" i="29" s="1"/>
  <c r="AE33" i="29"/>
  <c r="AM33" i="29" s="1"/>
  <c r="AO33" i="29" s="1"/>
  <c r="AE32" i="29"/>
  <c r="AM32" i="29" s="1"/>
  <c r="AO32" i="29" s="1"/>
  <c r="AE31" i="29"/>
  <c r="AM31" i="29" s="1"/>
  <c r="AO31" i="29" s="1"/>
  <c r="AE30" i="29"/>
  <c r="AM30" i="29" s="1"/>
  <c r="AO30" i="29" s="1"/>
  <c r="AE29" i="29"/>
  <c r="AM29" i="29" s="1"/>
  <c r="AO29" i="29" s="1"/>
  <c r="AE28" i="29"/>
  <c r="AM28" i="29" s="1"/>
  <c r="AO28" i="29" s="1"/>
  <c r="AE27" i="29"/>
  <c r="AM27" i="29" s="1"/>
  <c r="AO27" i="29" s="1"/>
  <c r="AE26" i="29"/>
  <c r="AM26" i="29" s="1"/>
  <c r="AO26" i="29" s="1"/>
  <c r="AE25" i="29"/>
  <c r="AM25" i="29" s="1"/>
  <c r="AO25" i="29" s="1"/>
  <c r="AE24" i="29"/>
  <c r="AM24" i="29" s="1"/>
  <c r="AO24" i="29" s="1"/>
  <c r="AE23" i="29"/>
  <c r="AM23" i="29" s="1"/>
  <c r="AO23" i="29" s="1"/>
  <c r="AE22" i="29"/>
  <c r="AM22" i="29" s="1"/>
  <c r="AO22" i="29" s="1"/>
  <c r="AE21" i="29"/>
  <c r="AM21" i="29" s="1"/>
  <c r="AO21" i="29" s="1"/>
  <c r="AE20" i="29"/>
  <c r="AM20" i="29" s="1"/>
  <c r="AO20" i="29" s="1"/>
  <c r="AE19" i="29"/>
  <c r="AM19" i="29" s="1"/>
  <c r="AO19" i="29" s="1"/>
  <c r="AE18" i="29"/>
  <c r="AM18" i="29" s="1"/>
  <c r="AO18" i="29" s="1"/>
  <c r="AE17" i="29"/>
  <c r="AM17" i="29" s="1"/>
  <c r="AO17" i="29" s="1"/>
  <c r="AE16" i="29"/>
  <c r="AM16" i="29" s="1"/>
  <c r="AO16" i="29" s="1"/>
  <c r="AE15" i="29"/>
  <c r="AM15" i="29" s="1"/>
  <c r="AO15" i="29" s="1"/>
  <c r="AE14" i="29"/>
  <c r="AM14" i="29" s="1"/>
  <c r="AO14" i="29" s="1"/>
  <c r="AE13" i="29"/>
  <c r="AM13" i="29" s="1"/>
  <c r="AO13" i="29" s="1"/>
  <c r="AE12" i="29"/>
  <c r="AM12" i="29" s="1"/>
  <c r="AO12" i="29" s="1"/>
  <c r="AE11" i="29"/>
  <c r="AM11" i="29" s="1"/>
  <c r="AO11" i="29" s="1"/>
  <c r="AE10" i="29"/>
  <c r="AM10" i="29" s="1"/>
  <c r="AO10" i="29" s="1"/>
  <c r="AE9" i="29"/>
  <c r="AM9" i="29" s="1"/>
  <c r="AO9" i="29" s="1"/>
  <c r="AE8" i="29"/>
  <c r="AM8" i="29" s="1"/>
  <c r="AO8" i="29" s="1"/>
  <c r="AE7" i="29"/>
  <c r="AE51" i="29" s="1"/>
  <c r="E53" i="29" l="1"/>
  <c r="AE52" i="29"/>
  <c r="AG53" i="29"/>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S56" i="28"/>
  <c r="AK56" i="28"/>
  <c r="AI56" i="28"/>
  <c r="AG56" i="28"/>
  <c r="AE56" i="28"/>
  <c r="E56" i="28"/>
  <c r="AS55" i="28"/>
  <c r="AK55" i="28"/>
  <c r="AI55" i="28"/>
  <c r="AG55" i="28"/>
  <c r="AE55" i="28"/>
  <c r="E55" i="28"/>
  <c r="AK52" i="28"/>
  <c r="AI52" i="28"/>
  <c r="AG52" i="28"/>
  <c r="E52" i="28"/>
  <c r="AS51" i="28"/>
  <c r="AQ51" i="28"/>
  <c r="AK51" i="28"/>
  <c r="AI51" i="28"/>
  <c r="AG51" i="28"/>
  <c r="E51" i="28"/>
  <c r="AM50" i="28"/>
  <c r="AO50" i="28" s="1"/>
  <c r="AU49" i="28" s="1"/>
  <c r="AM49" i="28"/>
  <c r="AO49" i="28" s="1"/>
  <c r="AM48" i="28"/>
  <c r="AO48" i="28" s="1"/>
  <c r="AU47" i="28" s="1"/>
  <c r="AM47" i="28"/>
  <c r="AO47" i="28" s="1"/>
  <c r="AM46" i="28"/>
  <c r="AO46" i="28" s="1"/>
  <c r="AU45" i="28" s="1"/>
  <c r="AM45" i="28"/>
  <c r="AO45" i="28" s="1"/>
  <c r="AM44" i="28"/>
  <c r="AO44" i="28" s="1"/>
  <c r="AU43" i="28" s="1"/>
  <c r="AM43" i="28"/>
  <c r="AO43" i="28" s="1"/>
  <c r="AM42" i="28"/>
  <c r="AO42" i="28" s="1"/>
  <c r="AU41" i="28" s="1"/>
  <c r="AM41" i="28"/>
  <c r="AO41" i="28" s="1"/>
  <c r="AM40" i="28"/>
  <c r="AO40" i="28" s="1"/>
  <c r="AU39" i="28" s="1"/>
  <c r="AM39" i="28"/>
  <c r="AO39" i="28" s="1"/>
  <c r="AM38" i="28"/>
  <c r="AO38" i="28" s="1"/>
  <c r="AU37" i="28" s="1"/>
  <c r="AM37" i="28"/>
  <c r="AO37" i="28" s="1"/>
  <c r="AM36" i="28"/>
  <c r="AO36" i="28" s="1"/>
  <c r="AU35" i="28" s="1"/>
  <c r="AM35" i="28"/>
  <c r="AO35" i="28" s="1"/>
  <c r="AM34" i="28"/>
  <c r="AO34" i="28" s="1"/>
  <c r="AU33" i="28" s="1"/>
  <c r="AM33" i="28"/>
  <c r="AO33" i="28" s="1"/>
  <c r="AM32" i="28"/>
  <c r="AO32" i="28" s="1"/>
  <c r="AU31" i="28" s="1"/>
  <c r="AM31" i="28"/>
  <c r="AO31" i="28" s="1"/>
  <c r="AM30" i="28"/>
  <c r="AO30" i="28" s="1"/>
  <c r="AU29" i="28" s="1"/>
  <c r="AM29" i="28"/>
  <c r="AO29" i="28" s="1"/>
  <c r="AM28" i="28"/>
  <c r="AO28" i="28" s="1"/>
  <c r="AU27" i="28" s="1"/>
  <c r="AM27" i="28"/>
  <c r="AO27" i="28" s="1"/>
  <c r="AM26" i="28"/>
  <c r="AO26" i="28" s="1"/>
  <c r="AU25" i="28" s="1"/>
  <c r="AM25" i="28"/>
  <c r="AO25" i="28" s="1"/>
  <c r="AM24" i="28"/>
  <c r="AO24" i="28" s="1"/>
  <c r="AU23" i="28" s="1"/>
  <c r="AM23" i="28"/>
  <c r="AO23" i="28" s="1"/>
  <c r="AM22" i="28"/>
  <c r="AO22" i="28" s="1"/>
  <c r="AU21" i="28" s="1"/>
  <c r="AM21" i="28"/>
  <c r="AO21" i="28" s="1"/>
  <c r="AM20" i="28"/>
  <c r="AO20" i="28" s="1"/>
  <c r="AU19" i="28" s="1"/>
  <c r="AM19" i="28"/>
  <c r="AO19" i="28" s="1"/>
  <c r="AM18" i="28"/>
  <c r="AO18" i="28" s="1"/>
  <c r="AU17" i="28" s="1"/>
  <c r="AM17" i="28"/>
  <c r="AO17" i="28" s="1"/>
  <c r="AM16" i="28"/>
  <c r="AO16" i="28" s="1"/>
  <c r="AU15" i="28" s="1"/>
  <c r="AM14" i="28"/>
  <c r="AO14" i="28" s="1"/>
  <c r="AU13" i="28" s="1"/>
  <c r="AM13" i="28"/>
  <c r="AO13" i="28" s="1"/>
  <c r="AM12" i="28"/>
  <c r="AO12" i="28" s="1"/>
  <c r="AU11" i="28" s="1"/>
  <c r="AM11" i="28"/>
  <c r="AO11" i="28" s="1"/>
  <c r="AM10" i="28"/>
  <c r="AO10" i="28" s="1"/>
  <c r="AU9" i="28" s="1"/>
  <c r="AM9" i="28"/>
  <c r="AO9" i="28" s="1"/>
  <c r="AM7" i="28"/>
  <c r="AO7" i="28" s="1"/>
  <c r="C1" i="28" l="1"/>
  <c r="AE51" i="28"/>
  <c r="AE52" i="28"/>
  <c r="AM15" i="28"/>
  <c r="AO15" i="28" s="1"/>
  <c r="AO51" i="28" s="1"/>
  <c r="AI53" i="28"/>
  <c r="AK53" i="28"/>
  <c r="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8" i="28"/>
  <c r="AE53" i="28" l="1"/>
  <c r="AM51" i="28"/>
  <c r="AX15" i="28"/>
  <c r="AO51" i="29"/>
  <c r="AO53" i="29" s="1"/>
  <c r="AX7" i="29"/>
  <c r="AX51" i="29" s="1"/>
  <c r="AM52" i="28"/>
  <c r="AO8" i="28"/>
  <c r="AM53" i="28" l="1"/>
  <c r="AX7" i="28"/>
  <c r="AX51" i="28" s="1"/>
  <c r="AU7" i="28"/>
  <c r="AU51" i="28" s="1"/>
  <c r="AO52" i="28"/>
  <c r="AO53"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000-00000100000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xr:uid="{00000000-0006-0000-0000-00000200000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xr:uid="{00000000-0006-0000-0000-00000300000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 ref="A15" authorId="0" shapeId="0" xr:uid="{00000000-0006-0000-0000-000004000000}">
      <text>
        <r>
          <rPr>
            <b/>
            <sz val="9"/>
            <color indexed="81"/>
            <rFont val="MS P ゴシック"/>
            <family val="3"/>
            <charset val="128"/>
          </rPr>
          <t>「総合型地域スポーツクラブ自立支援事業」及び「総合型地域スポーツクラブ活動基盤強化」の記載例はNo.5及びNo.6を参照
No.5　諸謝金を旅費と合算して支払う場合
No.6　諸謝金のみの場合　</t>
        </r>
      </text>
    </comment>
  </commentList>
</comments>
</file>

<file path=xl/sharedStrings.xml><?xml version="1.0" encoding="utf-8"?>
<sst xmlns="http://schemas.openxmlformats.org/spreadsheetml/2006/main" count="2040" uniqueCount="88">
  <si>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</si>
  <si>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</si>
  <si>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</si>
  <si>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</si>
  <si>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</si>
  <si>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</si>
  <si>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</si>
  <si>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</si>
  <si>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</si>
  <si>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</si>
  <si>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</si>
  <si>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</si>
  <si>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</si>
  <si>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</si>
  <si>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</si>
  <si>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</si>
  <si>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</si>
  <si>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</si>
  <si>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</si>
  <si>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</si>
  <si>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</si>
  <si>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</si>
  <si>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</si>
  <si>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</si>
  <si>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</si>
  <si>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</si>
  <si>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</si>
  <si>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</si>
  <si>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</si>
  <si>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</si>
  <si>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</si>
  <si>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</si>
  <si>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</si>
  <si>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</si>
  <si>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</si>
  <si>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</si>
  <si>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</si>
  <si>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</si>
  <si>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</si>
  <si>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</si>
  <si>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</si>
  <si>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</si>
  <si>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</si>
  <si>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</si>
  <si>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</si>
  <si>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</si>
  <si>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</si>
  <si>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</si>
  <si>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</si>
  <si>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</si>
  <si>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</si>
  <si>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</si>
  <si>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</si>
  <si>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</si>
  <si>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</si>
  <si>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</si>
  <si>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</si>
  <si>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</si>
  <si>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</si>
  <si>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</si>
  <si>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</si>
  <si>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</si>
  <si>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</si>
  <si>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</si>
  <si>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</si>
  <si>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</si>
  <si>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</si>
  <si>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</si>
  <si>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</si>
  <si>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</si>
  <si>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</si>
  <si>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</si>
  <si>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</si>
  <si>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</si>
  <si>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</si>
  <si>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</si>
  <si>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</si>
  <si>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</si>
  <si>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</si>
  <si>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</si>
  <si>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</si>
  <si>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</si>
  <si>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</si>
  <si>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</si>
  <si>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</si>
  <si>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</si>
  <si>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</si>
  <si>
    <t>※交通費、宿泊費及び雑費の金額は、網掛け欄に記入する。
　車賃の距離の欄は、当該行程の乗車距離の合計。諸謝金、交通費、宿泊費及び雑費の上段（　）書き「うち対象経費以外」とは、
　下段の額のうち、対象経費限度額を除いた額（収支簿の「限度額との差」と「対象外経費」を足し合わせた額）。</t>
    <rPh sb="51" eb="54">
      <t>ショシャキン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</si>
</sst>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20">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
      <sz val="8"/>
      <color rgb="FF00B050"/>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236">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2" borderId="17" xfId="1" applyNumberFormat="1" applyFont="1" applyFill="1" applyBorder="1" applyAlignment="1" applyProtection="1">
      <alignment vertical="center" shrinkToFit="1"/>
      <protection locked="0"/>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3" fillId="0" borderId="12" xfId="0" applyFont="1" applyBorder="1" applyAlignment="1">
      <alignment horizontal="center" vertical="center" shrinkToFit="1"/>
    </xf>
    <xf numFmtId="0" fontId="5" fillId="0" borderId="2"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0" fontId="9" fillId="0" borderId="29" xfId="0" applyFont="1" applyFill="1" applyBorder="1" applyAlignment="1">
      <alignment horizontal="center" vertical="center" shrinkToFit="1"/>
    </xf>
    <xf numFmtId="3" fontId="19" fillId="2" borderId="12" xfId="1" applyNumberFormat="1" applyFont="1" applyFill="1" applyBorder="1" applyAlignment="1" applyProtection="1">
      <alignment vertical="center" shrinkToFit="1"/>
      <protection locked="0"/>
    </xf>
    <xf numFmtId="38" fontId="19" fillId="0" borderId="12" xfId="1" applyFont="1" applyFill="1" applyBorder="1" applyAlignment="1" applyProtection="1">
      <alignment vertical="center" shrinkToFit="1"/>
      <protection locked="0"/>
    </xf>
    <xf numFmtId="38" fontId="19" fillId="2" borderId="12" xfId="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3" xfId="0" applyFont="1" applyFill="1" applyBorder="1" applyAlignment="1">
      <alignment horizontal="center" vertical="center" shrinkToFit="1"/>
    </xf>
    <xf numFmtId="0" fontId="3"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2" xfId="0" applyFont="1" applyFill="1" applyBorder="1" applyAlignment="1">
      <alignment horizontal="center" vertical="center" shrinkToFi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32"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5"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38" fontId="3" fillId="0" borderId="46" xfId="1" applyFont="1" applyBorder="1" applyAlignment="1">
      <alignment horizontal="left" shrinkToFit="1"/>
    </xf>
    <xf numFmtId="38" fontId="3" fillId="0" borderId="21"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22"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0" fontId="19" fillId="0" borderId="37" xfId="0" applyFont="1" applyFill="1" applyBorder="1" applyAlignment="1" applyProtection="1">
      <alignment horizontal="left" vertical="center" wrapText="1" shrinkToFit="1"/>
      <protection locked="0"/>
    </xf>
    <xf numFmtId="0" fontId="19" fillId="0" borderId="62" xfId="0" applyFont="1" applyFill="1" applyBorder="1" applyAlignment="1" applyProtection="1">
      <alignment horizontal="left" vertical="center" wrapText="1" shrinkToFit="1"/>
      <protection locked="0"/>
    </xf>
    <xf numFmtId="38" fontId="9" fillId="2" borderId="47" xfId="1" applyNumberFormat="1" applyFont="1" applyFill="1" applyBorder="1" applyAlignment="1" applyProtection="1">
      <alignment horizontal="right" shrinkToFit="1"/>
      <protection locked="0"/>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52" xfId="1" applyFont="1" applyBorder="1" applyAlignment="1">
      <alignment horizontal="left" shrinkToFit="1"/>
    </xf>
    <xf numFmtId="38" fontId="15" fillId="3" borderId="68" xfId="0" applyNumberFormat="1" applyFont="1" applyFill="1" applyBorder="1" applyAlignment="1">
      <alignment horizontal="center" vertical="center"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15" fillId="3" borderId="69" xfId="0" applyNumberFormat="1"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38" fontId="18" fillId="3" borderId="69" xfId="0" applyNumberFormat="1"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72"/>
  <sheetViews>
    <sheetView showGridLines="0" tabSelected="1" view="pageBreakPreview" zoomScaleNormal="100" zoomScaleSheetLayoutView="100" workbookViewId="0"/>
  </sheetViews>
  <sheetFormatPr defaultColWidth="9.140625"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24" t="str">
        <f>IFERROR(HLOOKUP(1,$E$55:$AS$56,2,FALSE),"")&amp;IFERROR("・"&amp;HLOOKUP(2,$E$55:$AS$56,2,FALSE),"")&amp;IFERROR("・"&amp;HLOOKUP(3,$E$55:$AS$56,2,FALSE),"")&amp;IFERROR("・"&amp;HLOOKUP(4,$E$55:$AS$56,2,FALSE),"")&amp;IFERROR("・"&amp;HLOOKUP(5,$E$55:$AS$56,2,FALSE),"")&amp;IFERROR("・"&amp;HLOOKUP(6,$E$55:$AS$56,2,FALSE),"")</f>
        <v>5・6・7・8・9</v>
      </c>
      <c r="D1" s="125"/>
      <c r="E1" s="126"/>
      <c r="F1" s="85"/>
      <c r="G1" s="85"/>
      <c r="H1" s="67"/>
      <c r="I1" s="67"/>
      <c r="J1" s="67"/>
      <c r="K1" s="67"/>
      <c r="L1" s="67"/>
      <c r="M1" s="67"/>
      <c r="N1" s="67"/>
      <c r="O1" s="67"/>
      <c r="P1" s="67"/>
      <c r="Q1" s="67"/>
      <c r="R1" s="127" t="s">
        <v>87</v>
      </c>
      <c r="S1" s="127"/>
      <c r="T1" s="127"/>
      <c r="U1" s="127"/>
      <c r="V1" s="127"/>
      <c r="W1" s="127"/>
      <c r="X1" s="127"/>
      <c r="Y1" s="127"/>
      <c r="Z1" s="127"/>
      <c r="AA1" s="127"/>
      <c r="AB1" s="127"/>
      <c r="AC1" s="127"/>
      <c r="AD1" s="127"/>
      <c r="AE1" s="127"/>
      <c r="AF1" s="127"/>
      <c r="AG1" s="127"/>
      <c r="AH1" s="127"/>
      <c r="AI1" s="127"/>
      <c r="AJ1" s="127"/>
      <c r="AK1" s="127"/>
      <c r="AL1" s="127"/>
      <c r="AM1" s="127"/>
      <c r="AN1" s="127"/>
      <c r="AX1" s="128"/>
      <c r="AY1" s="128"/>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9" t="s">
        <v>64</v>
      </c>
      <c r="B3" s="129" t="s">
        <v>65</v>
      </c>
      <c r="C3" s="131" t="s">
        <v>63</v>
      </c>
      <c r="D3" s="132"/>
      <c r="E3" s="132"/>
      <c r="F3" s="132"/>
      <c r="G3" s="133"/>
      <c r="H3" s="129" t="s">
        <v>28</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34" t="s">
        <v>31</v>
      </c>
      <c r="AP3" s="135"/>
      <c r="AQ3" s="134" t="s">
        <v>30</v>
      </c>
      <c r="AR3" s="138"/>
      <c r="AS3" s="139" t="s">
        <v>56</v>
      </c>
      <c r="AT3" s="140"/>
      <c r="AU3" s="141" t="s">
        <v>29</v>
      </c>
      <c r="AV3" s="138"/>
      <c r="AW3" s="142" t="s">
        <v>75</v>
      </c>
      <c r="AX3" s="134" t="s">
        <v>20</v>
      </c>
      <c r="AY3" s="129"/>
      <c r="AZ3" s="148" t="s">
        <v>68</v>
      </c>
      <c r="BA3" s="115"/>
    </row>
    <row r="4" spans="1:53" s="2" customFormat="1" ht="15.75" customHeight="1">
      <c r="A4" s="129"/>
      <c r="B4" s="130"/>
      <c r="C4" s="86" t="s">
        <v>66</v>
      </c>
      <c r="D4" s="151"/>
      <c r="E4" s="154" t="s">
        <v>59</v>
      </c>
      <c r="F4" s="155"/>
      <c r="G4" s="158" t="s">
        <v>58</v>
      </c>
      <c r="H4" s="160" t="s">
        <v>5</v>
      </c>
      <c r="I4" s="161"/>
      <c r="J4" s="161"/>
      <c r="K4" s="161"/>
      <c r="L4" s="162"/>
      <c r="M4" s="163" t="s">
        <v>27</v>
      </c>
      <c r="N4" s="164"/>
      <c r="O4" s="166" t="s">
        <v>10</v>
      </c>
      <c r="P4" s="110" t="s">
        <v>37</v>
      </c>
      <c r="Q4" s="174"/>
      <c r="R4" s="146"/>
      <c r="S4" s="146"/>
      <c r="T4" s="146"/>
      <c r="U4" s="146"/>
      <c r="V4" s="146"/>
      <c r="W4" s="146"/>
      <c r="X4" s="146"/>
      <c r="Y4" s="146"/>
      <c r="Z4" s="146"/>
      <c r="AA4" s="146"/>
      <c r="AB4" s="146"/>
      <c r="AC4" s="146"/>
      <c r="AD4" s="147"/>
      <c r="AE4" s="160" t="s">
        <v>44</v>
      </c>
      <c r="AF4" s="162"/>
      <c r="AG4" s="160" t="s">
        <v>74</v>
      </c>
      <c r="AH4" s="162"/>
      <c r="AI4" s="161" t="s">
        <v>32</v>
      </c>
      <c r="AJ4" s="161"/>
      <c r="AK4" s="160" t="s">
        <v>34</v>
      </c>
      <c r="AL4" s="162"/>
      <c r="AM4" s="161" t="s">
        <v>33</v>
      </c>
      <c r="AN4" s="161"/>
      <c r="AO4" s="134"/>
      <c r="AP4" s="135"/>
      <c r="AQ4" s="134"/>
      <c r="AR4" s="138"/>
      <c r="AS4" s="139"/>
      <c r="AT4" s="140"/>
      <c r="AU4" s="141"/>
      <c r="AV4" s="138"/>
      <c r="AW4" s="143"/>
      <c r="AX4" s="134"/>
      <c r="AY4" s="129"/>
      <c r="AZ4" s="149"/>
    </row>
    <row r="5" spans="1:53" s="3" customFormat="1" ht="12" customHeight="1">
      <c r="A5" s="129"/>
      <c r="B5" s="167" t="s">
        <v>9</v>
      </c>
      <c r="C5" s="158" t="s">
        <v>60</v>
      </c>
      <c r="D5" s="152"/>
      <c r="E5" s="154"/>
      <c r="F5" s="155"/>
      <c r="G5" s="158"/>
      <c r="H5" s="160"/>
      <c r="I5" s="161"/>
      <c r="J5" s="161"/>
      <c r="K5" s="161"/>
      <c r="L5" s="162"/>
      <c r="M5" s="169" t="s">
        <v>50</v>
      </c>
      <c r="N5" s="170"/>
      <c r="O5" s="158"/>
      <c r="P5" s="109" t="s">
        <v>38</v>
      </c>
      <c r="Q5" s="175"/>
      <c r="R5" s="171" t="s">
        <v>15</v>
      </c>
      <c r="S5" s="171"/>
      <c r="T5" s="171"/>
      <c r="U5" s="171"/>
      <c r="V5" s="171" t="s">
        <v>11</v>
      </c>
      <c r="W5" s="171"/>
      <c r="X5" s="171"/>
      <c r="Y5" s="171"/>
      <c r="Z5" s="171"/>
      <c r="AA5" s="171"/>
      <c r="AB5" s="171"/>
      <c r="AC5" s="171" t="s">
        <v>16</v>
      </c>
      <c r="AD5" s="171"/>
      <c r="AE5" s="160"/>
      <c r="AF5" s="162"/>
      <c r="AG5" s="160"/>
      <c r="AH5" s="162"/>
      <c r="AI5" s="161"/>
      <c r="AJ5" s="161"/>
      <c r="AK5" s="160"/>
      <c r="AL5" s="162"/>
      <c r="AM5" s="161"/>
      <c r="AN5" s="161"/>
      <c r="AO5" s="134"/>
      <c r="AP5" s="135"/>
      <c r="AQ5" s="134"/>
      <c r="AR5" s="138"/>
      <c r="AS5" s="139"/>
      <c r="AT5" s="140"/>
      <c r="AU5" s="141"/>
      <c r="AV5" s="138"/>
      <c r="AW5" s="143"/>
      <c r="AX5" s="134"/>
      <c r="AY5" s="129"/>
      <c r="AZ5" s="149"/>
    </row>
    <row r="6" spans="1:53" s="3" customFormat="1" ht="12" customHeight="1">
      <c r="A6" s="129"/>
      <c r="B6" s="168"/>
      <c r="C6" s="159"/>
      <c r="D6" s="153"/>
      <c r="E6" s="156"/>
      <c r="F6" s="157"/>
      <c r="G6" s="159"/>
      <c r="H6" s="163"/>
      <c r="I6" s="164"/>
      <c r="J6" s="164"/>
      <c r="K6" s="164"/>
      <c r="L6" s="165"/>
      <c r="M6" s="172" t="s">
        <v>51</v>
      </c>
      <c r="N6" s="173"/>
      <c r="O6" s="159"/>
      <c r="P6" s="114" t="s">
        <v>39</v>
      </c>
      <c r="Q6" s="176"/>
      <c r="R6" s="171" t="s">
        <v>13</v>
      </c>
      <c r="S6" s="171"/>
      <c r="T6" s="145" t="s">
        <v>12</v>
      </c>
      <c r="U6" s="145"/>
      <c r="V6" s="145" t="s">
        <v>45</v>
      </c>
      <c r="W6" s="145"/>
      <c r="X6" s="145"/>
      <c r="Y6" s="145" t="s">
        <v>23</v>
      </c>
      <c r="Z6" s="145"/>
      <c r="AA6" s="145" t="s">
        <v>24</v>
      </c>
      <c r="AB6" s="145"/>
      <c r="AC6" s="171"/>
      <c r="AD6" s="171"/>
      <c r="AE6" s="163"/>
      <c r="AF6" s="165"/>
      <c r="AG6" s="160"/>
      <c r="AH6" s="162"/>
      <c r="AI6" s="161"/>
      <c r="AJ6" s="161"/>
      <c r="AK6" s="160"/>
      <c r="AL6" s="162"/>
      <c r="AM6" s="161"/>
      <c r="AN6" s="161"/>
      <c r="AO6" s="136"/>
      <c r="AP6" s="137"/>
      <c r="AQ6" s="134"/>
      <c r="AR6" s="138"/>
      <c r="AS6" s="139"/>
      <c r="AT6" s="140"/>
      <c r="AU6" s="141"/>
      <c r="AV6" s="138"/>
      <c r="AW6" s="144"/>
      <c r="AX6" s="134"/>
      <c r="AY6" s="129"/>
      <c r="AZ6" s="150"/>
    </row>
    <row r="7" spans="1:53" ht="21" customHeight="1">
      <c r="A7" s="189">
        <v>1</v>
      </c>
      <c r="B7" s="107" t="s">
        <v>17</v>
      </c>
      <c r="C7" s="90" t="s">
        <v>57</v>
      </c>
      <c r="D7" s="91" t="s">
        <v>54</v>
      </c>
      <c r="E7" s="92">
        <v>20000</v>
      </c>
      <c r="F7" s="55" t="s">
        <v>14</v>
      </c>
      <c r="G7" s="100">
        <v>44287</v>
      </c>
      <c r="H7" s="22" t="s">
        <v>3</v>
      </c>
      <c r="I7" s="19">
        <v>4</v>
      </c>
      <c r="J7" s="19" t="s">
        <v>21</v>
      </c>
      <c r="K7" s="19">
        <v>1</v>
      </c>
      <c r="L7" s="20" t="s">
        <v>22</v>
      </c>
      <c r="M7" s="44" t="s">
        <v>1</v>
      </c>
      <c r="N7" s="106" t="s">
        <v>40</v>
      </c>
      <c r="O7" s="99" t="s">
        <v>7</v>
      </c>
      <c r="P7" s="190" t="s">
        <v>41</v>
      </c>
      <c r="Q7" s="51" t="s">
        <v>54</v>
      </c>
      <c r="R7" s="123">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34">
        <v>1500</v>
      </c>
      <c r="AH7" s="25" t="s">
        <v>14</v>
      </c>
      <c r="AI7" s="40">
        <v>4000</v>
      </c>
      <c r="AJ7" s="26" t="s">
        <v>14</v>
      </c>
      <c r="AK7" s="40">
        <v>0</v>
      </c>
      <c r="AL7" s="25" t="s">
        <v>14</v>
      </c>
      <c r="AM7" s="42">
        <f>SUM(AE7,AG7,AI7,AK7)</f>
        <v>5500</v>
      </c>
      <c r="AN7" s="26" t="s">
        <v>14</v>
      </c>
      <c r="AO7" s="43">
        <f>SUM(AM7,E7)</f>
        <v>25500</v>
      </c>
      <c r="AP7" s="27" t="s">
        <v>14</v>
      </c>
      <c r="AQ7" s="191">
        <v>6126</v>
      </c>
      <c r="AR7" s="179" t="s">
        <v>0</v>
      </c>
      <c r="AS7" s="191">
        <v>5000</v>
      </c>
      <c r="AT7" s="193" t="s">
        <v>0</v>
      </c>
      <c r="AU7" s="177">
        <f>AO8-AQ7+AS7</f>
        <v>56374</v>
      </c>
      <c r="AV7" s="179" t="s">
        <v>0</v>
      </c>
      <c r="AW7" s="181"/>
      <c r="AX7" s="183">
        <f>AO8-AO7</f>
        <v>32000</v>
      </c>
      <c r="AY7" s="185" t="s">
        <v>0</v>
      </c>
      <c r="AZ7" s="187" t="s">
        <v>69</v>
      </c>
    </row>
    <row r="8" spans="1:53" ht="21" customHeight="1">
      <c r="A8" s="189"/>
      <c r="B8" s="28" t="s">
        <v>6</v>
      </c>
      <c r="C8" s="98">
        <v>2</v>
      </c>
      <c r="D8" s="93" t="s">
        <v>48</v>
      </c>
      <c r="E8" s="94">
        <v>40000</v>
      </c>
      <c r="F8" s="56" t="s">
        <v>0</v>
      </c>
      <c r="G8" s="101">
        <v>44288</v>
      </c>
      <c r="H8" s="23" t="s">
        <v>4</v>
      </c>
      <c r="I8" s="14">
        <v>4</v>
      </c>
      <c r="J8" s="14" t="s">
        <v>21</v>
      </c>
      <c r="K8" s="14">
        <v>2</v>
      </c>
      <c r="L8" s="21" t="s">
        <v>22</v>
      </c>
      <c r="M8" s="45" t="s">
        <v>2</v>
      </c>
      <c r="N8" s="105" t="s">
        <v>42</v>
      </c>
      <c r="O8" s="104" t="s">
        <v>8</v>
      </c>
      <c r="P8" s="190"/>
      <c r="Q8" s="119"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v>13500</v>
      </c>
      <c r="AH8" s="5" t="s">
        <v>0</v>
      </c>
      <c r="AI8" s="17">
        <v>4000</v>
      </c>
      <c r="AJ8" s="6" t="s">
        <v>0</v>
      </c>
      <c r="AK8" s="18">
        <v>0</v>
      </c>
      <c r="AL8" s="5" t="s">
        <v>0</v>
      </c>
      <c r="AM8" s="32">
        <f>SUM(AE8,AG8,AI8,AK8)</f>
        <v>17500</v>
      </c>
      <c r="AN8" s="6" t="s">
        <v>0</v>
      </c>
      <c r="AO8" s="30">
        <f>SUM(E8,AM8)</f>
        <v>57500</v>
      </c>
      <c r="AP8" s="6" t="s">
        <v>0</v>
      </c>
      <c r="AQ8" s="192"/>
      <c r="AR8" s="180"/>
      <c r="AS8" s="192"/>
      <c r="AT8" s="194"/>
      <c r="AU8" s="178"/>
      <c r="AV8" s="180"/>
      <c r="AW8" s="182"/>
      <c r="AX8" s="184"/>
      <c r="AY8" s="186"/>
      <c r="AZ8" s="188"/>
    </row>
    <row r="9" spans="1:53" ht="21" customHeight="1">
      <c r="A9" s="189">
        <v>2</v>
      </c>
      <c r="B9" s="107" t="s">
        <v>17</v>
      </c>
      <c r="C9" s="90" t="s">
        <v>72</v>
      </c>
      <c r="D9" s="91" t="s">
        <v>54</v>
      </c>
      <c r="E9" s="92">
        <v>0</v>
      </c>
      <c r="F9" s="55" t="s">
        <v>14</v>
      </c>
      <c r="G9" s="100">
        <v>44288</v>
      </c>
      <c r="H9" s="22" t="s">
        <v>3</v>
      </c>
      <c r="I9" s="19">
        <v>4</v>
      </c>
      <c r="J9" s="19" t="s">
        <v>21</v>
      </c>
      <c r="K9" s="19">
        <v>1</v>
      </c>
      <c r="L9" s="20" t="s">
        <v>22</v>
      </c>
      <c r="M9" s="44" t="s">
        <v>1</v>
      </c>
      <c r="N9" s="106" t="s">
        <v>52</v>
      </c>
      <c r="O9" s="99" t="s">
        <v>7</v>
      </c>
      <c r="P9" s="190" t="s">
        <v>43</v>
      </c>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c r="AJ9" s="26" t="s">
        <v>14</v>
      </c>
      <c r="AK9" s="40">
        <v>0</v>
      </c>
      <c r="AL9" s="25" t="s">
        <v>14</v>
      </c>
      <c r="AM9" s="42">
        <f>SUM(AE9,AG9,AI9,AK9)</f>
        <v>0</v>
      </c>
      <c r="AN9" s="26" t="s">
        <v>14</v>
      </c>
      <c r="AO9" s="43">
        <f>SUM(AM9,E9)</f>
        <v>0</v>
      </c>
      <c r="AP9" s="27" t="s">
        <v>14</v>
      </c>
      <c r="AQ9" s="191">
        <v>1021</v>
      </c>
      <c r="AR9" s="179" t="s">
        <v>0</v>
      </c>
      <c r="AS9" s="191"/>
      <c r="AT9" s="193" t="s">
        <v>0</v>
      </c>
      <c r="AU9" s="177">
        <f t="shared" ref="AU9" si="0">AO10-AQ9+AS9</f>
        <v>8979</v>
      </c>
      <c r="AV9" s="179" t="s">
        <v>0</v>
      </c>
      <c r="AW9" s="181" t="s">
        <v>6</v>
      </c>
      <c r="AX9" s="183">
        <f>AO10-AO9</f>
        <v>10000</v>
      </c>
      <c r="AY9" s="185" t="s">
        <v>0</v>
      </c>
      <c r="AZ9" s="187" t="s">
        <v>70</v>
      </c>
    </row>
    <row r="10" spans="1:53" ht="21" customHeight="1">
      <c r="A10" s="189"/>
      <c r="B10" s="28" t="s">
        <v>18</v>
      </c>
      <c r="C10" s="98">
        <v>1</v>
      </c>
      <c r="D10" s="93" t="s">
        <v>48</v>
      </c>
      <c r="E10" s="94">
        <v>10000</v>
      </c>
      <c r="F10" s="56" t="s">
        <v>0</v>
      </c>
      <c r="G10" s="101">
        <v>44288</v>
      </c>
      <c r="H10" s="23" t="s">
        <v>4</v>
      </c>
      <c r="I10" s="14">
        <v>4</v>
      </c>
      <c r="J10" s="14" t="s">
        <v>21</v>
      </c>
      <c r="K10" s="14">
        <v>2</v>
      </c>
      <c r="L10" s="21" t="s">
        <v>22</v>
      </c>
      <c r="M10" s="46" t="s">
        <v>2</v>
      </c>
      <c r="N10" s="105" t="s">
        <v>53</v>
      </c>
      <c r="O10" s="104" t="s">
        <v>8</v>
      </c>
      <c r="P10" s="190"/>
      <c r="Q10" s="119"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10000</v>
      </c>
      <c r="AP10" s="7" t="s">
        <v>0</v>
      </c>
      <c r="AQ10" s="192"/>
      <c r="AR10" s="180"/>
      <c r="AS10" s="192"/>
      <c r="AT10" s="194"/>
      <c r="AU10" s="178"/>
      <c r="AV10" s="180"/>
      <c r="AW10" s="182"/>
      <c r="AX10" s="184"/>
      <c r="AY10" s="186"/>
      <c r="AZ10" s="188"/>
    </row>
    <row r="11" spans="1:53" ht="21" customHeight="1">
      <c r="A11" s="189">
        <v>3</v>
      </c>
      <c r="B11" s="107" t="s">
        <v>17</v>
      </c>
      <c r="C11" s="90" t="s">
        <v>57</v>
      </c>
      <c r="D11" s="91" t="s">
        <v>54</v>
      </c>
      <c r="E11" s="92">
        <v>0</v>
      </c>
      <c r="F11" s="55" t="s">
        <v>14</v>
      </c>
      <c r="G11" s="100" t="s">
        <v>62</v>
      </c>
      <c r="H11" s="22" t="s">
        <v>3</v>
      </c>
      <c r="I11" s="19">
        <v>8</v>
      </c>
      <c r="J11" s="19" t="s">
        <v>21</v>
      </c>
      <c r="K11" s="19">
        <v>1</v>
      </c>
      <c r="L11" s="20" t="s">
        <v>22</v>
      </c>
      <c r="M11" s="47" t="s">
        <v>1</v>
      </c>
      <c r="N11" s="106"/>
      <c r="O11" s="99" t="s">
        <v>25</v>
      </c>
      <c r="P11" s="190" t="s">
        <v>41</v>
      </c>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c r="AL11" s="25" t="s">
        <v>14</v>
      </c>
      <c r="AM11" s="42">
        <f>SUM(AE11,AG11,AI11,AK11)</f>
        <v>0</v>
      </c>
      <c r="AN11" s="26" t="s">
        <v>14</v>
      </c>
      <c r="AO11" s="43">
        <f>SUM(AM11,E11)</f>
        <v>0</v>
      </c>
      <c r="AP11" s="26" t="s">
        <v>14</v>
      </c>
      <c r="AQ11" s="197">
        <v>3063</v>
      </c>
      <c r="AR11" s="179" t="s">
        <v>0</v>
      </c>
      <c r="AS11" s="197"/>
      <c r="AT11" s="193" t="s">
        <v>0</v>
      </c>
      <c r="AU11" s="177">
        <f t="shared" ref="AU11" si="2">AO12-AQ11+AS11</f>
        <v>26937</v>
      </c>
      <c r="AV11" s="179" t="s">
        <v>0</v>
      </c>
      <c r="AW11" s="181" t="s">
        <v>6</v>
      </c>
      <c r="AX11" s="183">
        <f>AO12-AO11</f>
        <v>30000</v>
      </c>
      <c r="AY11" s="185" t="s">
        <v>0</v>
      </c>
      <c r="AZ11" s="195"/>
    </row>
    <row r="12" spans="1:53" ht="21" customHeight="1">
      <c r="A12" s="189"/>
      <c r="B12" s="28" t="s">
        <v>19</v>
      </c>
      <c r="C12" s="98">
        <v>3</v>
      </c>
      <c r="D12" s="93" t="s">
        <v>48</v>
      </c>
      <c r="E12" s="94">
        <v>30000</v>
      </c>
      <c r="F12" s="56" t="s">
        <v>0</v>
      </c>
      <c r="G12" s="101">
        <v>44411</v>
      </c>
      <c r="H12" s="23" t="s">
        <v>4</v>
      </c>
      <c r="I12" s="14">
        <v>8</v>
      </c>
      <c r="J12" s="14" t="s">
        <v>21</v>
      </c>
      <c r="K12" s="14">
        <v>4</v>
      </c>
      <c r="L12" s="21" t="s">
        <v>22</v>
      </c>
      <c r="M12" s="45" t="s">
        <v>2</v>
      </c>
      <c r="N12" s="105"/>
      <c r="O12" s="104" t="s">
        <v>36</v>
      </c>
      <c r="P12" s="190"/>
      <c r="Q12" s="119" t="s">
        <v>48</v>
      </c>
      <c r="R12" s="36">
        <v>0</v>
      </c>
      <c r="S12" s="56" t="s">
        <v>0</v>
      </c>
      <c r="T12" s="37">
        <v>0</v>
      </c>
      <c r="U12" s="56" t="s">
        <v>0</v>
      </c>
      <c r="V12" s="39">
        <v>0</v>
      </c>
      <c r="W12" s="17">
        <v>0</v>
      </c>
      <c r="X12" s="56" t="s">
        <v>0</v>
      </c>
      <c r="Y12" s="37">
        <v>0</v>
      </c>
      <c r="Z12" s="56" t="s">
        <v>0</v>
      </c>
      <c r="AA12" s="37">
        <v>0</v>
      </c>
      <c r="AB12" s="56" t="s">
        <v>0</v>
      </c>
      <c r="AC12" s="120"/>
      <c r="AD12" s="56" t="s">
        <v>0</v>
      </c>
      <c r="AE12" s="121"/>
      <c r="AF12" s="5" t="s">
        <v>0</v>
      </c>
      <c r="AG12" s="122"/>
      <c r="AH12" s="5" t="s">
        <v>0</v>
      </c>
      <c r="AI12" s="17"/>
      <c r="AJ12" s="6" t="s">
        <v>0</v>
      </c>
      <c r="AK12" s="18"/>
      <c r="AL12" s="6" t="s">
        <v>0</v>
      </c>
      <c r="AM12" s="32">
        <f t="shared" si="1"/>
        <v>0</v>
      </c>
      <c r="AN12" s="6" t="s">
        <v>0</v>
      </c>
      <c r="AO12" s="30">
        <f>SUM(E12,AM12)</f>
        <v>30000</v>
      </c>
      <c r="AP12" s="7" t="s">
        <v>0</v>
      </c>
      <c r="AQ12" s="192"/>
      <c r="AR12" s="180"/>
      <c r="AS12" s="192"/>
      <c r="AT12" s="194"/>
      <c r="AU12" s="178"/>
      <c r="AV12" s="180"/>
      <c r="AW12" s="182"/>
      <c r="AX12" s="184"/>
      <c r="AY12" s="186"/>
      <c r="AZ12" s="196"/>
    </row>
    <row r="13" spans="1:53" ht="21" customHeight="1">
      <c r="A13" s="189">
        <v>4</v>
      </c>
      <c r="B13" s="107" t="s">
        <v>17</v>
      </c>
      <c r="C13" s="90" t="s">
        <v>57</v>
      </c>
      <c r="D13" s="91" t="s">
        <v>54</v>
      </c>
      <c r="E13" s="92">
        <v>0</v>
      </c>
      <c r="F13" s="55" t="s">
        <v>14</v>
      </c>
      <c r="G13" s="100">
        <v>44470</v>
      </c>
      <c r="H13" s="22" t="s">
        <v>3</v>
      </c>
      <c r="I13" s="19">
        <v>10</v>
      </c>
      <c r="J13" s="19" t="s">
        <v>21</v>
      </c>
      <c r="K13" s="19">
        <v>1</v>
      </c>
      <c r="L13" s="20" t="s">
        <v>22</v>
      </c>
      <c r="M13" s="44" t="s">
        <v>1</v>
      </c>
      <c r="N13" s="106"/>
      <c r="O13" s="99" t="s">
        <v>25</v>
      </c>
      <c r="P13" s="190" t="s">
        <v>41</v>
      </c>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c r="AJ13" s="26" t="s">
        <v>14</v>
      </c>
      <c r="AK13" s="40">
        <v>0</v>
      </c>
      <c r="AL13" s="25" t="s">
        <v>14</v>
      </c>
      <c r="AM13" s="42">
        <f>SUM(AE13,AG13,AI13,AK13)</f>
        <v>0</v>
      </c>
      <c r="AN13" s="26" t="s">
        <v>14</v>
      </c>
      <c r="AO13" s="43">
        <f>SUM(AM13,E13)</f>
        <v>0</v>
      </c>
      <c r="AP13" s="26" t="s">
        <v>14</v>
      </c>
      <c r="AQ13" s="197">
        <v>2042</v>
      </c>
      <c r="AR13" s="179" t="s">
        <v>0</v>
      </c>
      <c r="AS13" s="197"/>
      <c r="AT13" s="193" t="s">
        <v>0</v>
      </c>
      <c r="AU13" s="177">
        <f t="shared" ref="AU13" si="3">AO14-AQ13+AS13</f>
        <v>17958</v>
      </c>
      <c r="AV13" s="179" t="s">
        <v>0</v>
      </c>
      <c r="AW13" s="181" t="s">
        <v>6</v>
      </c>
      <c r="AX13" s="183">
        <f>AO14-AO13</f>
        <v>20000</v>
      </c>
      <c r="AY13" s="185" t="s">
        <v>0</v>
      </c>
      <c r="AZ13" s="187"/>
    </row>
    <row r="14" spans="1:53" ht="21" customHeight="1">
      <c r="A14" s="189"/>
      <c r="B14" s="28" t="s">
        <v>35</v>
      </c>
      <c r="C14" s="98">
        <v>2</v>
      </c>
      <c r="D14" s="93" t="s">
        <v>48</v>
      </c>
      <c r="E14" s="94">
        <v>20000</v>
      </c>
      <c r="F14" s="56" t="s">
        <v>0</v>
      </c>
      <c r="G14" s="101"/>
      <c r="H14" s="23" t="s">
        <v>4</v>
      </c>
      <c r="I14" s="14">
        <v>10</v>
      </c>
      <c r="J14" s="14" t="s">
        <v>21</v>
      </c>
      <c r="K14" s="14">
        <v>3</v>
      </c>
      <c r="L14" s="21" t="s">
        <v>22</v>
      </c>
      <c r="M14" s="46" t="s">
        <v>2</v>
      </c>
      <c r="N14" s="105"/>
      <c r="O14" s="104" t="s">
        <v>26</v>
      </c>
      <c r="P14" s="190"/>
      <c r="Q14" s="119"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20000</v>
      </c>
      <c r="AP14" s="7" t="s">
        <v>0</v>
      </c>
      <c r="AQ14" s="192"/>
      <c r="AR14" s="180"/>
      <c r="AS14" s="192"/>
      <c r="AT14" s="194"/>
      <c r="AU14" s="178"/>
      <c r="AV14" s="180"/>
      <c r="AW14" s="182"/>
      <c r="AX14" s="184"/>
      <c r="AY14" s="186"/>
      <c r="AZ14" s="188"/>
    </row>
    <row r="15" spans="1:53" ht="21" customHeight="1">
      <c r="A15" s="189">
        <v>5</v>
      </c>
      <c r="B15" s="107" t="s">
        <v>76</v>
      </c>
      <c r="C15" s="112" t="s">
        <v>86</v>
      </c>
      <c r="D15" s="91" t="s">
        <v>54</v>
      </c>
      <c r="E15" s="92"/>
      <c r="F15" s="55" t="s">
        <v>14</v>
      </c>
      <c r="G15" s="100">
        <v>44835</v>
      </c>
      <c r="H15" s="22" t="s">
        <v>3</v>
      </c>
      <c r="I15" s="19">
        <v>10</v>
      </c>
      <c r="J15" s="19" t="s">
        <v>21</v>
      </c>
      <c r="K15" s="19">
        <v>1</v>
      </c>
      <c r="L15" s="20" t="s">
        <v>22</v>
      </c>
      <c r="M15" s="47" t="s">
        <v>1</v>
      </c>
      <c r="N15" s="106" t="s">
        <v>84</v>
      </c>
      <c r="O15" s="107" t="s">
        <v>78</v>
      </c>
      <c r="P15" s="190" t="s">
        <v>41</v>
      </c>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7">
        <v>468</v>
      </c>
      <c r="AR15" s="179" t="s">
        <v>0</v>
      </c>
      <c r="AS15" s="197"/>
      <c r="AT15" s="193" t="s">
        <v>0</v>
      </c>
      <c r="AU15" s="177">
        <f t="shared" ref="AU15" si="4">AO16-AQ15+AS15</f>
        <v>4124</v>
      </c>
      <c r="AV15" s="179" t="s">
        <v>0</v>
      </c>
      <c r="AW15" s="181"/>
      <c r="AX15" s="183">
        <f>AO16-AO15</f>
        <v>4592</v>
      </c>
      <c r="AY15" s="185" t="s">
        <v>0</v>
      </c>
      <c r="AZ15" s="187"/>
    </row>
    <row r="16" spans="1:53" ht="21" customHeight="1">
      <c r="A16" s="189"/>
      <c r="B16" s="28" t="s">
        <v>77</v>
      </c>
      <c r="C16" s="98" t="s">
        <v>61</v>
      </c>
      <c r="D16" s="93" t="s">
        <v>48</v>
      </c>
      <c r="E16" s="94">
        <v>4000</v>
      </c>
      <c r="F16" s="56" t="s">
        <v>0</v>
      </c>
      <c r="G16" s="101"/>
      <c r="H16" s="23" t="s">
        <v>4</v>
      </c>
      <c r="I16" s="14"/>
      <c r="J16" s="14" t="s">
        <v>21</v>
      </c>
      <c r="K16" s="14"/>
      <c r="L16" s="21" t="s">
        <v>22</v>
      </c>
      <c r="M16" s="45" t="s">
        <v>2</v>
      </c>
      <c r="N16" s="105" t="s">
        <v>85</v>
      </c>
      <c r="O16" s="28" t="s">
        <v>79</v>
      </c>
      <c r="P16" s="190"/>
      <c r="Q16" s="119" t="s">
        <v>48</v>
      </c>
      <c r="R16" s="36">
        <v>0</v>
      </c>
      <c r="S16" s="56" t="s">
        <v>0</v>
      </c>
      <c r="T16" s="37">
        <v>0</v>
      </c>
      <c r="U16" s="56" t="s">
        <v>0</v>
      </c>
      <c r="V16" s="39">
        <v>8</v>
      </c>
      <c r="W16" s="17">
        <v>296</v>
      </c>
      <c r="X16" s="56" t="s">
        <v>0</v>
      </c>
      <c r="Y16" s="37">
        <v>0</v>
      </c>
      <c r="Z16" s="56" t="s">
        <v>0</v>
      </c>
      <c r="AA16" s="37">
        <v>0</v>
      </c>
      <c r="AB16" s="56" t="s">
        <v>0</v>
      </c>
      <c r="AC16" s="38">
        <v>0</v>
      </c>
      <c r="AD16" s="56" t="s">
        <v>0</v>
      </c>
      <c r="AE16" s="32">
        <f>IF($P15="2：往復",SUM($R16,$T16,$W16,$Y16,$AA16,$AC16)*2,SUM($R16,$T16,$W16,$Y16,$AA16,$AC16))</f>
        <v>592</v>
      </c>
      <c r="AF16" s="5" t="s">
        <v>0</v>
      </c>
      <c r="AG16" s="18"/>
      <c r="AH16" s="5" t="s">
        <v>0</v>
      </c>
      <c r="AI16" s="17"/>
      <c r="AJ16" s="6" t="s">
        <v>0</v>
      </c>
      <c r="AK16" s="18"/>
      <c r="AL16" s="5" t="s">
        <v>0</v>
      </c>
      <c r="AM16" s="32">
        <f t="shared" si="1"/>
        <v>592</v>
      </c>
      <c r="AN16" s="6" t="s">
        <v>0</v>
      </c>
      <c r="AO16" s="30">
        <f>SUM(E16,AM16)</f>
        <v>4592</v>
      </c>
      <c r="AP16" s="7" t="s">
        <v>0</v>
      </c>
      <c r="AQ16" s="192"/>
      <c r="AR16" s="180"/>
      <c r="AS16" s="192"/>
      <c r="AT16" s="194"/>
      <c r="AU16" s="178"/>
      <c r="AV16" s="180"/>
      <c r="AW16" s="182"/>
      <c r="AX16" s="184"/>
      <c r="AY16" s="186"/>
      <c r="AZ16" s="188"/>
    </row>
    <row r="17" spans="1:52" ht="21" customHeight="1">
      <c r="A17" s="189">
        <v>6</v>
      </c>
      <c r="B17" s="107" t="s">
        <v>80</v>
      </c>
      <c r="C17" s="112" t="s">
        <v>83</v>
      </c>
      <c r="D17" s="91" t="s">
        <v>54</v>
      </c>
      <c r="E17" s="92">
        <v>2000</v>
      </c>
      <c r="F17" s="55" t="s">
        <v>14</v>
      </c>
      <c r="G17" s="100">
        <v>44875</v>
      </c>
      <c r="H17" s="22" t="s">
        <v>3</v>
      </c>
      <c r="I17" s="19">
        <v>11</v>
      </c>
      <c r="J17" s="19" t="s">
        <v>21</v>
      </c>
      <c r="K17" s="19">
        <v>10</v>
      </c>
      <c r="L17" s="20" t="s">
        <v>22</v>
      </c>
      <c r="M17" s="44" t="s">
        <v>1</v>
      </c>
      <c r="N17" s="106"/>
      <c r="O17" s="107"/>
      <c r="P17" s="190"/>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2000</v>
      </c>
      <c r="AP17" s="26" t="s">
        <v>14</v>
      </c>
      <c r="AQ17" s="197">
        <v>2021</v>
      </c>
      <c r="AR17" s="179" t="s">
        <v>0</v>
      </c>
      <c r="AS17" s="197"/>
      <c r="AT17" s="193" t="s">
        <v>0</v>
      </c>
      <c r="AU17" s="177">
        <f t="shared" ref="AU17" si="5">AO18-AQ17+AS17</f>
        <v>7979</v>
      </c>
      <c r="AV17" s="179" t="s">
        <v>0</v>
      </c>
      <c r="AW17" s="181"/>
      <c r="AX17" s="183">
        <f>AO18-AO17</f>
        <v>8000</v>
      </c>
      <c r="AY17" s="185" t="s">
        <v>0</v>
      </c>
      <c r="AZ17" s="187"/>
    </row>
    <row r="18" spans="1:52" ht="21" customHeight="1">
      <c r="A18" s="189"/>
      <c r="B18" s="28" t="s">
        <v>81</v>
      </c>
      <c r="C18" s="98" t="s">
        <v>82</v>
      </c>
      <c r="D18" s="93" t="s">
        <v>48</v>
      </c>
      <c r="E18" s="94">
        <v>10000</v>
      </c>
      <c r="F18" s="56" t="s">
        <v>0</v>
      </c>
      <c r="G18" s="101">
        <v>44876</v>
      </c>
      <c r="H18" s="23" t="s">
        <v>4</v>
      </c>
      <c r="I18" s="14">
        <v>11</v>
      </c>
      <c r="J18" s="14" t="s">
        <v>21</v>
      </c>
      <c r="K18" s="14">
        <v>11</v>
      </c>
      <c r="L18" s="21" t="s">
        <v>22</v>
      </c>
      <c r="M18" s="46" t="s">
        <v>2</v>
      </c>
      <c r="N18" s="105"/>
      <c r="O18" s="28"/>
      <c r="P18" s="190"/>
      <c r="Q18" s="119" t="s">
        <v>48</v>
      </c>
      <c r="R18" s="36">
        <v>0</v>
      </c>
      <c r="S18" s="56" t="s">
        <v>0</v>
      </c>
      <c r="T18" s="37">
        <v>0</v>
      </c>
      <c r="U18" s="56" t="s">
        <v>0</v>
      </c>
      <c r="V18" s="39"/>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10000</v>
      </c>
      <c r="AP18" s="7" t="s">
        <v>0</v>
      </c>
      <c r="AQ18" s="192"/>
      <c r="AR18" s="180"/>
      <c r="AS18" s="192"/>
      <c r="AT18" s="194"/>
      <c r="AU18" s="178"/>
      <c r="AV18" s="180"/>
      <c r="AW18" s="182"/>
      <c r="AX18" s="184"/>
      <c r="AY18" s="186"/>
      <c r="AZ18" s="188"/>
    </row>
    <row r="19" spans="1:52" ht="21" customHeight="1">
      <c r="A19" s="189">
        <v>7</v>
      </c>
      <c r="B19" s="107"/>
      <c r="C19" s="112"/>
      <c r="D19" s="91" t="s">
        <v>54</v>
      </c>
      <c r="E19" s="92"/>
      <c r="F19" s="55" t="s">
        <v>14</v>
      </c>
      <c r="G19" s="100"/>
      <c r="H19" s="22" t="s">
        <v>3</v>
      </c>
      <c r="I19" s="19"/>
      <c r="J19" s="19" t="s">
        <v>21</v>
      </c>
      <c r="K19" s="19"/>
      <c r="L19" s="20" t="s">
        <v>22</v>
      </c>
      <c r="M19" s="47" t="s">
        <v>1</v>
      </c>
      <c r="N19" s="106"/>
      <c r="O19" s="15"/>
      <c r="P19" s="190"/>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7"/>
      <c r="AR19" s="179" t="s">
        <v>0</v>
      </c>
      <c r="AS19" s="197"/>
      <c r="AT19" s="193" t="s">
        <v>0</v>
      </c>
      <c r="AU19" s="177">
        <f t="shared" ref="AU19" si="6">AO20-AQ19+AS19</f>
        <v>0</v>
      </c>
      <c r="AV19" s="179" t="s">
        <v>0</v>
      </c>
      <c r="AW19" s="181"/>
      <c r="AX19" s="183">
        <f>AO20-AO19</f>
        <v>0</v>
      </c>
      <c r="AY19" s="185" t="s">
        <v>0</v>
      </c>
      <c r="AZ19" s="187"/>
    </row>
    <row r="20" spans="1:52" ht="21" customHeight="1">
      <c r="A20" s="189"/>
      <c r="B20" s="28"/>
      <c r="C20" s="98"/>
      <c r="D20" s="93" t="s">
        <v>48</v>
      </c>
      <c r="E20" s="94"/>
      <c r="F20" s="56" t="s">
        <v>0</v>
      </c>
      <c r="G20" s="101"/>
      <c r="H20" s="23" t="s">
        <v>4</v>
      </c>
      <c r="I20" s="14"/>
      <c r="J20" s="14" t="s">
        <v>21</v>
      </c>
      <c r="K20" s="14"/>
      <c r="L20" s="21" t="s">
        <v>22</v>
      </c>
      <c r="M20" s="45" t="s">
        <v>2</v>
      </c>
      <c r="N20" s="105"/>
      <c r="O20" s="16"/>
      <c r="P20" s="190"/>
      <c r="Q20" s="119"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2"/>
      <c r="AR20" s="180"/>
      <c r="AS20" s="192"/>
      <c r="AT20" s="194"/>
      <c r="AU20" s="178"/>
      <c r="AV20" s="180"/>
      <c r="AW20" s="182"/>
      <c r="AX20" s="184"/>
      <c r="AY20" s="186"/>
      <c r="AZ20" s="188"/>
    </row>
    <row r="21" spans="1:52" ht="21" customHeight="1">
      <c r="A21" s="189">
        <v>8</v>
      </c>
      <c r="B21" s="107"/>
      <c r="C21" s="90"/>
      <c r="D21" s="91" t="s">
        <v>54</v>
      </c>
      <c r="E21" s="92">
        <v>0</v>
      </c>
      <c r="F21" s="55" t="s">
        <v>14</v>
      </c>
      <c r="G21" s="100"/>
      <c r="H21" s="22" t="s">
        <v>3</v>
      </c>
      <c r="I21" s="19"/>
      <c r="J21" s="19" t="s">
        <v>21</v>
      </c>
      <c r="K21" s="19"/>
      <c r="L21" s="20" t="s">
        <v>22</v>
      </c>
      <c r="M21" s="44" t="s">
        <v>1</v>
      </c>
      <c r="N21" s="106"/>
      <c r="O21" s="15"/>
      <c r="P21" s="190"/>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7"/>
      <c r="AR21" s="179" t="s">
        <v>0</v>
      </c>
      <c r="AS21" s="197"/>
      <c r="AT21" s="193" t="s">
        <v>0</v>
      </c>
      <c r="AU21" s="177">
        <f t="shared" ref="AU21" si="7">AO22-AQ21+AS21</f>
        <v>0</v>
      </c>
      <c r="AV21" s="179" t="s">
        <v>0</v>
      </c>
      <c r="AW21" s="181"/>
      <c r="AX21" s="183">
        <f>AO22-AO21</f>
        <v>0</v>
      </c>
      <c r="AY21" s="185" t="s">
        <v>0</v>
      </c>
      <c r="AZ21" s="187"/>
    </row>
    <row r="22" spans="1:52" ht="21" customHeight="1">
      <c r="A22" s="189"/>
      <c r="B22" s="28"/>
      <c r="C22" s="98"/>
      <c r="D22" s="93" t="s">
        <v>48</v>
      </c>
      <c r="E22" s="94"/>
      <c r="F22" s="56" t="s">
        <v>0</v>
      </c>
      <c r="G22" s="101"/>
      <c r="H22" s="23" t="s">
        <v>4</v>
      </c>
      <c r="I22" s="14"/>
      <c r="J22" s="14" t="s">
        <v>21</v>
      </c>
      <c r="K22" s="14"/>
      <c r="L22" s="21" t="s">
        <v>22</v>
      </c>
      <c r="M22" s="46" t="s">
        <v>2</v>
      </c>
      <c r="N22" s="105"/>
      <c r="O22" s="16"/>
      <c r="P22" s="190"/>
      <c r="Q22" s="119"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2"/>
      <c r="AR22" s="180"/>
      <c r="AS22" s="192"/>
      <c r="AT22" s="194"/>
      <c r="AU22" s="178"/>
      <c r="AV22" s="180"/>
      <c r="AW22" s="182"/>
      <c r="AX22" s="184"/>
      <c r="AY22" s="186"/>
      <c r="AZ22" s="188"/>
    </row>
    <row r="23" spans="1:52" ht="21" customHeight="1">
      <c r="A23" s="189">
        <v>9</v>
      </c>
      <c r="B23" s="107"/>
      <c r="C23" s="90"/>
      <c r="D23" s="91" t="s">
        <v>54</v>
      </c>
      <c r="E23" s="92">
        <v>0</v>
      </c>
      <c r="F23" s="55" t="s">
        <v>14</v>
      </c>
      <c r="G23" s="100"/>
      <c r="H23" s="22" t="s">
        <v>3</v>
      </c>
      <c r="I23" s="19"/>
      <c r="J23" s="19" t="s">
        <v>21</v>
      </c>
      <c r="K23" s="19"/>
      <c r="L23" s="20" t="s">
        <v>22</v>
      </c>
      <c r="M23" s="47" t="s">
        <v>1</v>
      </c>
      <c r="N23" s="106"/>
      <c r="O23" s="15"/>
      <c r="P23" s="190"/>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7"/>
      <c r="AR23" s="179" t="s">
        <v>0</v>
      </c>
      <c r="AS23" s="197"/>
      <c r="AT23" s="193" t="s">
        <v>0</v>
      </c>
      <c r="AU23" s="177">
        <f t="shared" ref="AU23" si="8">AO24-AQ23+AS23</f>
        <v>0</v>
      </c>
      <c r="AV23" s="179" t="s">
        <v>0</v>
      </c>
      <c r="AW23" s="181"/>
      <c r="AX23" s="183">
        <f>AO24-AO23</f>
        <v>0</v>
      </c>
      <c r="AY23" s="185" t="s">
        <v>0</v>
      </c>
      <c r="AZ23" s="187"/>
    </row>
    <row r="24" spans="1:52" ht="21" customHeight="1">
      <c r="A24" s="189"/>
      <c r="B24" s="28"/>
      <c r="C24" s="98"/>
      <c r="D24" s="93" t="s">
        <v>48</v>
      </c>
      <c r="E24" s="94"/>
      <c r="F24" s="56" t="s">
        <v>0</v>
      </c>
      <c r="G24" s="101"/>
      <c r="H24" s="23" t="s">
        <v>4</v>
      </c>
      <c r="I24" s="14"/>
      <c r="J24" s="14" t="s">
        <v>21</v>
      </c>
      <c r="K24" s="14"/>
      <c r="L24" s="21" t="s">
        <v>22</v>
      </c>
      <c r="M24" s="45" t="s">
        <v>2</v>
      </c>
      <c r="N24" s="105"/>
      <c r="O24" s="16"/>
      <c r="P24" s="190"/>
      <c r="Q24" s="119"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2"/>
      <c r="AR24" s="180"/>
      <c r="AS24" s="192"/>
      <c r="AT24" s="194"/>
      <c r="AU24" s="178"/>
      <c r="AV24" s="180"/>
      <c r="AW24" s="182"/>
      <c r="AX24" s="184"/>
      <c r="AY24" s="186"/>
      <c r="AZ24" s="188"/>
    </row>
    <row r="25" spans="1:52" ht="21" customHeight="1">
      <c r="A25" s="189">
        <v>10</v>
      </c>
      <c r="B25" s="107"/>
      <c r="C25" s="90"/>
      <c r="D25" s="91" t="s">
        <v>54</v>
      </c>
      <c r="E25" s="92">
        <v>0</v>
      </c>
      <c r="F25" s="55" t="s">
        <v>14</v>
      </c>
      <c r="G25" s="100"/>
      <c r="H25" s="22" t="s">
        <v>3</v>
      </c>
      <c r="I25" s="19"/>
      <c r="J25" s="19" t="s">
        <v>21</v>
      </c>
      <c r="K25" s="19"/>
      <c r="L25" s="20" t="s">
        <v>22</v>
      </c>
      <c r="M25" s="44" t="s">
        <v>1</v>
      </c>
      <c r="N25" s="106"/>
      <c r="O25" s="15"/>
      <c r="P25" s="190"/>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7"/>
      <c r="AR25" s="179" t="s">
        <v>0</v>
      </c>
      <c r="AS25" s="197"/>
      <c r="AT25" s="193" t="s">
        <v>0</v>
      </c>
      <c r="AU25" s="177">
        <f t="shared" ref="AU25" si="9">AO26-AQ25+AS25</f>
        <v>0</v>
      </c>
      <c r="AV25" s="179" t="s">
        <v>0</v>
      </c>
      <c r="AW25" s="181"/>
      <c r="AX25" s="183">
        <f>AO26-AO25</f>
        <v>0</v>
      </c>
      <c r="AY25" s="185" t="s">
        <v>0</v>
      </c>
      <c r="AZ25" s="187"/>
    </row>
    <row r="26" spans="1:52" ht="21" customHeight="1">
      <c r="A26" s="189"/>
      <c r="B26" s="28"/>
      <c r="C26" s="98"/>
      <c r="D26" s="93" t="s">
        <v>48</v>
      </c>
      <c r="E26" s="94"/>
      <c r="F26" s="56" t="s">
        <v>0</v>
      </c>
      <c r="G26" s="101"/>
      <c r="H26" s="23" t="s">
        <v>4</v>
      </c>
      <c r="I26" s="14"/>
      <c r="J26" s="14" t="s">
        <v>21</v>
      </c>
      <c r="K26" s="14"/>
      <c r="L26" s="21" t="s">
        <v>22</v>
      </c>
      <c r="M26" s="46" t="s">
        <v>2</v>
      </c>
      <c r="N26" s="105"/>
      <c r="O26" s="16"/>
      <c r="P26" s="190"/>
      <c r="Q26" s="119"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2"/>
      <c r="AR26" s="180"/>
      <c r="AS26" s="192"/>
      <c r="AT26" s="194"/>
      <c r="AU26" s="178"/>
      <c r="AV26" s="180"/>
      <c r="AW26" s="182"/>
      <c r="AX26" s="184"/>
      <c r="AY26" s="186"/>
      <c r="AZ26" s="188"/>
    </row>
    <row r="27" spans="1:52" ht="21" customHeight="1">
      <c r="A27" s="189">
        <v>11</v>
      </c>
      <c r="B27" s="107"/>
      <c r="C27" s="90"/>
      <c r="D27" s="91" t="s">
        <v>54</v>
      </c>
      <c r="E27" s="92">
        <v>0</v>
      </c>
      <c r="F27" s="55" t="s">
        <v>14</v>
      </c>
      <c r="G27" s="100"/>
      <c r="H27" s="22" t="s">
        <v>3</v>
      </c>
      <c r="I27" s="19"/>
      <c r="J27" s="19" t="s">
        <v>21</v>
      </c>
      <c r="K27" s="19"/>
      <c r="L27" s="20" t="s">
        <v>22</v>
      </c>
      <c r="M27" s="47" t="s">
        <v>1</v>
      </c>
      <c r="N27" s="106"/>
      <c r="O27" s="15"/>
      <c r="P27" s="190"/>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7"/>
      <c r="AR27" s="179" t="s">
        <v>0</v>
      </c>
      <c r="AS27" s="197"/>
      <c r="AT27" s="193" t="s">
        <v>0</v>
      </c>
      <c r="AU27" s="177">
        <f t="shared" ref="AU27" si="10">AO28-AQ27+AS27</f>
        <v>0</v>
      </c>
      <c r="AV27" s="179" t="s">
        <v>0</v>
      </c>
      <c r="AW27" s="181"/>
      <c r="AX27" s="183">
        <f>AO28-AO27</f>
        <v>0</v>
      </c>
      <c r="AY27" s="185" t="s">
        <v>0</v>
      </c>
      <c r="AZ27" s="187"/>
    </row>
    <row r="28" spans="1:52" ht="21" customHeight="1">
      <c r="A28" s="189"/>
      <c r="B28" s="28"/>
      <c r="C28" s="98"/>
      <c r="D28" s="93" t="s">
        <v>48</v>
      </c>
      <c r="E28" s="94"/>
      <c r="F28" s="56" t="s">
        <v>0</v>
      </c>
      <c r="G28" s="101"/>
      <c r="H28" s="23" t="s">
        <v>4</v>
      </c>
      <c r="I28" s="14"/>
      <c r="J28" s="14" t="s">
        <v>21</v>
      </c>
      <c r="K28" s="14"/>
      <c r="L28" s="21" t="s">
        <v>22</v>
      </c>
      <c r="M28" s="45" t="s">
        <v>2</v>
      </c>
      <c r="N28" s="105"/>
      <c r="O28" s="16"/>
      <c r="P28" s="190"/>
      <c r="Q28" s="119"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2"/>
      <c r="AR28" s="180"/>
      <c r="AS28" s="192"/>
      <c r="AT28" s="194"/>
      <c r="AU28" s="178"/>
      <c r="AV28" s="180"/>
      <c r="AW28" s="182"/>
      <c r="AX28" s="184"/>
      <c r="AY28" s="186"/>
      <c r="AZ28" s="188"/>
    </row>
    <row r="29" spans="1:52" ht="21" customHeight="1">
      <c r="A29" s="189">
        <v>12</v>
      </c>
      <c r="B29" s="107"/>
      <c r="C29" s="90"/>
      <c r="D29" s="91" t="s">
        <v>54</v>
      </c>
      <c r="E29" s="92">
        <v>0</v>
      </c>
      <c r="F29" s="55" t="s">
        <v>14</v>
      </c>
      <c r="G29" s="100"/>
      <c r="H29" s="22" t="s">
        <v>3</v>
      </c>
      <c r="I29" s="19"/>
      <c r="J29" s="19" t="s">
        <v>21</v>
      </c>
      <c r="K29" s="19"/>
      <c r="L29" s="20" t="s">
        <v>22</v>
      </c>
      <c r="M29" s="44" t="s">
        <v>1</v>
      </c>
      <c r="N29" s="106"/>
      <c r="O29" s="15"/>
      <c r="P29" s="190"/>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7"/>
      <c r="AR29" s="179" t="s">
        <v>0</v>
      </c>
      <c r="AS29" s="197"/>
      <c r="AT29" s="193" t="s">
        <v>0</v>
      </c>
      <c r="AU29" s="177">
        <f t="shared" ref="AU29" si="11">AO30-AQ29+AS29</f>
        <v>0</v>
      </c>
      <c r="AV29" s="179" t="s">
        <v>0</v>
      </c>
      <c r="AW29" s="181"/>
      <c r="AX29" s="183">
        <f>AO30-AO29</f>
        <v>0</v>
      </c>
      <c r="AY29" s="185" t="s">
        <v>0</v>
      </c>
      <c r="AZ29" s="187"/>
    </row>
    <row r="30" spans="1:52" ht="21" customHeight="1">
      <c r="A30" s="189"/>
      <c r="B30" s="28"/>
      <c r="C30" s="98"/>
      <c r="D30" s="93" t="s">
        <v>48</v>
      </c>
      <c r="E30" s="94"/>
      <c r="F30" s="56" t="s">
        <v>0</v>
      </c>
      <c r="G30" s="101"/>
      <c r="H30" s="23" t="s">
        <v>4</v>
      </c>
      <c r="I30" s="14"/>
      <c r="J30" s="14" t="s">
        <v>21</v>
      </c>
      <c r="K30" s="14"/>
      <c r="L30" s="21" t="s">
        <v>22</v>
      </c>
      <c r="M30" s="46" t="s">
        <v>2</v>
      </c>
      <c r="N30" s="105"/>
      <c r="O30" s="16"/>
      <c r="P30" s="190"/>
      <c r="Q30" s="119"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2"/>
      <c r="AR30" s="180"/>
      <c r="AS30" s="192"/>
      <c r="AT30" s="194"/>
      <c r="AU30" s="178"/>
      <c r="AV30" s="180"/>
      <c r="AW30" s="182"/>
      <c r="AX30" s="184"/>
      <c r="AY30" s="186"/>
      <c r="AZ30" s="188"/>
    </row>
    <row r="31" spans="1:52" ht="21" customHeight="1">
      <c r="A31" s="189">
        <v>13</v>
      </c>
      <c r="B31" s="107"/>
      <c r="C31" s="90"/>
      <c r="D31" s="91" t="s">
        <v>54</v>
      </c>
      <c r="E31" s="92">
        <v>0</v>
      </c>
      <c r="F31" s="55" t="s">
        <v>14</v>
      </c>
      <c r="G31" s="100"/>
      <c r="H31" s="22" t="s">
        <v>3</v>
      </c>
      <c r="I31" s="19"/>
      <c r="J31" s="19" t="s">
        <v>21</v>
      </c>
      <c r="K31" s="19"/>
      <c r="L31" s="20" t="s">
        <v>22</v>
      </c>
      <c r="M31" s="47" t="s">
        <v>1</v>
      </c>
      <c r="N31" s="106"/>
      <c r="O31" s="15"/>
      <c r="P31" s="190"/>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7"/>
      <c r="AR31" s="179" t="s">
        <v>0</v>
      </c>
      <c r="AS31" s="197"/>
      <c r="AT31" s="193" t="s">
        <v>0</v>
      </c>
      <c r="AU31" s="177">
        <f t="shared" ref="AU31" si="12">AO32-AQ31+AS31</f>
        <v>0</v>
      </c>
      <c r="AV31" s="179" t="s">
        <v>0</v>
      </c>
      <c r="AW31" s="181"/>
      <c r="AX31" s="183">
        <f>AO32-AO31</f>
        <v>0</v>
      </c>
      <c r="AY31" s="185" t="s">
        <v>0</v>
      </c>
      <c r="AZ31" s="187"/>
    </row>
    <row r="32" spans="1:52" ht="21" customHeight="1">
      <c r="A32" s="189"/>
      <c r="B32" s="28"/>
      <c r="C32" s="98"/>
      <c r="D32" s="93" t="s">
        <v>48</v>
      </c>
      <c r="E32" s="94"/>
      <c r="F32" s="56" t="s">
        <v>0</v>
      </c>
      <c r="G32" s="101"/>
      <c r="H32" s="23" t="s">
        <v>4</v>
      </c>
      <c r="I32" s="14"/>
      <c r="J32" s="14" t="s">
        <v>21</v>
      </c>
      <c r="K32" s="14"/>
      <c r="L32" s="21" t="s">
        <v>22</v>
      </c>
      <c r="M32" s="45" t="s">
        <v>2</v>
      </c>
      <c r="N32" s="105"/>
      <c r="O32" s="16"/>
      <c r="P32" s="190"/>
      <c r="Q32" s="119"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2"/>
      <c r="AR32" s="180"/>
      <c r="AS32" s="192"/>
      <c r="AT32" s="194"/>
      <c r="AU32" s="178"/>
      <c r="AV32" s="180"/>
      <c r="AW32" s="182"/>
      <c r="AX32" s="184"/>
      <c r="AY32" s="186"/>
      <c r="AZ32" s="188"/>
    </row>
    <row r="33" spans="1:52" ht="21" customHeight="1">
      <c r="A33" s="189">
        <v>14</v>
      </c>
      <c r="B33" s="107"/>
      <c r="C33" s="90"/>
      <c r="D33" s="91" t="s">
        <v>54</v>
      </c>
      <c r="E33" s="92">
        <v>0</v>
      </c>
      <c r="F33" s="55" t="s">
        <v>14</v>
      </c>
      <c r="G33" s="100"/>
      <c r="H33" s="22" t="s">
        <v>3</v>
      </c>
      <c r="I33" s="19"/>
      <c r="J33" s="19" t="s">
        <v>21</v>
      </c>
      <c r="K33" s="19"/>
      <c r="L33" s="20" t="s">
        <v>22</v>
      </c>
      <c r="M33" s="48" t="s">
        <v>1</v>
      </c>
      <c r="N33" s="106"/>
      <c r="O33" s="15"/>
      <c r="P33" s="190"/>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7"/>
      <c r="AR33" s="179" t="s">
        <v>0</v>
      </c>
      <c r="AS33" s="197"/>
      <c r="AT33" s="193" t="s">
        <v>0</v>
      </c>
      <c r="AU33" s="177">
        <f t="shared" ref="AU33" si="13">AO34-AQ33+AS33</f>
        <v>0</v>
      </c>
      <c r="AV33" s="179" t="s">
        <v>0</v>
      </c>
      <c r="AW33" s="181"/>
      <c r="AX33" s="183">
        <f>AO34-AO33</f>
        <v>0</v>
      </c>
      <c r="AY33" s="185" t="s">
        <v>0</v>
      </c>
      <c r="AZ33" s="187"/>
    </row>
    <row r="34" spans="1:52" ht="21" customHeight="1">
      <c r="A34" s="189"/>
      <c r="B34" s="28"/>
      <c r="C34" s="98"/>
      <c r="D34" s="93" t="s">
        <v>48</v>
      </c>
      <c r="E34" s="94"/>
      <c r="F34" s="56" t="s">
        <v>0</v>
      </c>
      <c r="G34" s="101"/>
      <c r="H34" s="23" t="s">
        <v>4</v>
      </c>
      <c r="I34" s="14"/>
      <c r="J34" s="14" t="s">
        <v>21</v>
      </c>
      <c r="K34" s="14"/>
      <c r="L34" s="21" t="s">
        <v>22</v>
      </c>
      <c r="M34" s="49" t="s">
        <v>2</v>
      </c>
      <c r="N34" s="105"/>
      <c r="O34" s="16"/>
      <c r="P34" s="190"/>
      <c r="Q34" s="119"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2"/>
      <c r="AR34" s="180"/>
      <c r="AS34" s="192"/>
      <c r="AT34" s="194"/>
      <c r="AU34" s="178"/>
      <c r="AV34" s="180"/>
      <c r="AW34" s="182"/>
      <c r="AX34" s="184"/>
      <c r="AY34" s="186"/>
      <c r="AZ34" s="188"/>
    </row>
    <row r="35" spans="1:52" ht="21" customHeight="1">
      <c r="A35" s="189">
        <v>15</v>
      </c>
      <c r="B35" s="107"/>
      <c r="C35" s="90"/>
      <c r="D35" s="91" t="s">
        <v>54</v>
      </c>
      <c r="E35" s="92">
        <v>0</v>
      </c>
      <c r="F35" s="55" t="s">
        <v>14</v>
      </c>
      <c r="G35" s="100"/>
      <c r="H35" s="22" t="s">
        <v>3</v>
      </c>
      <c r="I35" s="19"/>
      <c r="J35" s="19" t="s">
        <v>21</v>
      </c>
      <c r="K35" s="19"/>
      <c r="L35" s="20" t="s">
        <v>22</v>
      </c>
      <c r="M35" s="47" t="s">
        <v>1</v>
      </c>
      <c r="N35" s="106"/>
      <c r="O35" s="15"/>
      <c r="P35" s="190"/>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7"/>
      <c r="AR35" s="179" t="s">
        <v>0</v>
      </c>
      <c r="AS35" s="197"/>
      <c r="AT35" s="193" t="s">
        <v>0</v>
      </c>
      <c r="AU35" s="177">
        <f t="shared" ref="AU35" si="14">AO36-AQ35+AS35</f>
        <v>0</v>
      </c>
      <c r="AV35" s="179" t="s">
        <v>0</v>
      </c>
      <c r="AW35" s="181"/>
      <c r="AX35" s="183">
        <f>AO36-AO35</f>
        <v>0</v>
      </c>
      <c r="AY35" s="185" t="s">
        <v>0</v>
      </c>
      <c r="AZ35" s="187"/>
    </row>
    <row r="36" spans="1:52" ht="21" customHeight="1">
      <c r="A36" s="189"/>
      <c r="B36" s="28"/>
      <c r="C36" s="98"/>
      <c r="D36" s="93" t="s">
        <v>48</v>
      </c>
      <c r="E36" s="94"/>
      <c r="F36" s="56" t="s">
        <v>0</v>
      </c>
      <c r="G36" s="101"/>
      <c r="H36" s="23" t="s">
        <v>4</v>
      </c>
      <c r="I36" s="14"/>
      <c r="J36" s="14" t="s">
        <v>21</v>
      </c>
      <c r="K36" s="14"/>
      <c r="L36" s="21" t="s">
        <v>22</v>
      </c>
      <c r="M36" s="50" t="s">
        <v>2</v>
      </c>
      <c r="N36" s="105"/>
      <c r="O36" s="16"/>
      <c r="P36" s="190"/>
      <c r="Q36" s="119"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2"/>
      <c r="AR36" s="180"/>
      <c r="AS36" s="192"/>
      <c r="AT36" s="194"/>
      <c r="AU36" s="178"/>
      <c r="AV36" s="180"/>
      <c r="AW36" s="182"/>
      <c r="AX36" s="184"/>
      <c r="AY36" s="186"/>
      <c r="AZ36" s="188"/>
    </row>
    <row r="37" spans="1:52" ht="21" customHeight="1">
      <c r="A37" s="189">
        <v>16</v>
      </c>
      <c r="B37" s="107"/>
      <c r="C37" s="90"/>
      <c r="D37" s="91" t="s">
        <v>54</v>
      </c>
      <c r="E37" s="92">
        <v>0</v>
      </c>
      <c r="F37" s="55" t="s">
        <v>14</v>
      </c>
      <c r="G37" s="100"/>
      <c r="H37" s="22" t="s">
        <v>3</v>
      </c>
      <c r="I37" s="19"/>
      <c r="J37" s="19" t="s">
        <v>21</v>
      </c>
      <c r="K37" s="19"/>
      <c r="L37" s="20" t="s">
        <v>22</v>
      </c>
      <c r="M37" s="44" t="s">
        <v>1</v>
      </c>
      <c r="N37" s="106"/>
      <c r="O37" s="15"/>
      <c r="P37" s="190"/>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7"/>
      <c r="AR37" s="179" t="s">
        <v>0</v>
      </c>
      <c r="AS37" s="197"/>
      <c r="AT37" s="193" t="s">
        <v>0</v>
      </c>
      <c r="AU37" s="177">
        <f t="shared" ref="AU37" si="15">AO38-AQ37+AS37</f>
        <v>0</v>
      </c>
      <c r="AV37" s="179" t="s">
        <v>0</v>
      </c>
      <c r="AW37" s="181"/>
      <c r="AX37" s="183">
        <f>AO38-AO37</f>
        <v>0</v>
      </c>
      <c r="AY37" s="185" t="s">
        <v>0</v>
      </c>
      <c r="AZ37" s="187"/>
    </row>
    <row r="38" spans="1:52" ht="21" customHeight="1">
      <c r="A38" s="189"/>
      <c r="B38" s="28"/>
      <c r="C38" s="98"/>
      <c r="D38" s="93" t="s">
        <v>48</v>
      </c>
      <c r="E38" s="94"/>
      <c r="F38" s="56" t="s">
        <v>0</v>
      </c>
      <c r="G38" s="101"/>
      <c r="H38" s="23" t="s">
        <v>4</v>
      </c>
      <c r="I38" s="14"/>
      <c r="J38" s="14" t="s">
        <v>21</v>
      </c>
      <c r="K38" s="14"/>
      <c r="L38" s="21" t="s">
        <v>22</v>
      </c>
      <c r="M38" s="46" t="s">
        <v>2</v>
      </c>
      <c r="N38" s="105"/>
      <c r="O38" s="16"/>
      <c r="P38" s="190"/>
      <c r="Q38" s="119"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2"/>
      <c r="AR38" s="180"/>
      <c r="AS38" s="192"/>
      <c r="AT38" s="194"/>
      <c r="AU38" s="178"/>
      <c r="AV38" s="180"/>
      <c r="AW38" s="182"/>
      <c r="AX38" s="184"/>
      <c r="AY38" s="186"/>
      <c r="AZ38" s="188"/>
    </row>
    <row r="39" spans="1:52" ht="21" customHeight="1">
      <c r="A39" s="189">
        <v>17</v>
      </c>
      <c r="B39" s="107"/>
      <c r="C39" s="90"/>
      <c r="D39" s="91" t="s">
        <v>54</v>
      </c>
      <c r="E39" s="92">
        <v>0</v>
      </c>
      <c r="F39" s="55" t="s">
        <v>14</v>
      </c>
      <c r="G39" s="100"/>
      <c r="H39" s="22" t="s">
        <v>3</v>
      </c>
      <c r="I39" s="19"/>
      <c r="J39" s="19" t="s">
        <v>21</v>
      </c>
      <c r="K39" s="19"/>
      <c r="L39" s="20" t="s">
        <v>22</v>
      </c>
      <c r="M39" s="44" t="s">
        <v>1</v>
      </c>
      <c r="N39" s="106"/>
      <c r="O39" s="15"/>
      <c r="P39" s="190"/>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7"/>
      <c r="AR39" s="179" t="s">
        <v>0</v>
      </c>
      <c r="AS39" s="197"/>
      <c r="AT39" s="193" t="s">
        <v>0</v>
      </c>
      <c r="AU39" s="177">
        <f t="shared" ref="AU39" si="16">AO40-AQ39+AS39</f>
        <v>0</v>
      </c>
      <c r="AV39" s="179" t="s">
        <v>0</v>
      </c>
      <c r="AW39" s="181"/>
      <c r="AX39" s="183">
        <f>AO40-AO39</f>
        <v>0</v>
      </c>
      <c r="AY39" s="185" t="s">
        <v>0</v>
      </c>
      <c r="AZ39" s="187"/>
    </row>
    <row r="40" spans="1:52" ht="21" customHeight="1">
      <c r="A40" s="189"/>
      <c r="B40" s="28"/>
      <c r="C40" s="98"/>
      <c r="D40" s="93" t="s">
        <v>48</v>
      </c>
      <c r="E40" s="94"/>
      <c r="F40" s="56" t="s">
        <v>0</v>
      </c>
      <c r="G40" s="101"/>
      <c r="H40" s="23" t="s">
        <v>4</v>
      </c>
      <c r="I40" s="14"/>
      <c r="J40" s="14" t="s">
        <v>21</v>
      </c>
      <c r="K40" s="14"/>
      <c r="L40" s="21" t="s">
        <v>22</v>
      </c>
      <c r="M40" s="46" t="s">
        <v>2</v>
      </c>
      <c r="N40" s="105"/>
      <c r="O40" s="16"/>
      <c r="P40" s="190"/>
      <c r="Q40" s="119"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2"/>
      <c r="AR40" s="180"/>
      <c r="AS40" s="192"/>
      <c r="AT40" s="194"/>
      <c r="AU40" s="178"/>
      <c r="AV40" s="180"/>
      <c r="AW40" s="182"/>
      <c r="AX40" s="184"/>
      <c r="AY40" s="186"/>
      <c r="AZ40" s="188"/>
    </row>
    <row r="41" spans="1:52" ht="21" customHeight="1">
      <c r="A41" s="189">
        <v>18</v>
      </c>
      <c r="B41" s="107"/>
      <c r="C41" s="90"/>
      <c r="D41" s="91" t="s">
        <v>54</v>
      </c>
      <c r="E41" s="92">
        <v>0</v>
      </c>
      <c r="F41" s="55" t="s">
        <v>14</v>
      </c>
      <c r="G41" s="100"/>
      <c r="H41" s="22" t="s">
        <v>3</v>
      </c>
      <c r="I41" s="19"/>
      <c r="J41" s="19" t="s">
        <v>21</v>
      </c>
      <c r="K41" s="19"/>
      <c r="L41" s="20" t="s">
        <v>22</v>
      </c>
      <c r="M41" s="44" t="s">
        <v>1</v>
      </c>
      <c r="N41" s="106"/>
      <c r="O41" s="15"/>
      <c r="P41" s="190"/>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7"/>
      <c r="AR41" s="179" t="s">
        <v>0</v>
      </c>
      <c r="AS41" s="197"/>
      <c r="AT41" s="193" t="s">
        <v>0</v>
      </c>
      <c r="AU41" s="177">
        <f t="shared" ref="AU41" si="17">AO42-AQ41+AS41</f>
        <v>0</v>
      </c>
      <c r="AV41" s="179" t="s">
        <v>0</v>
      </c>
      <c r="AW41" s="181"/>
      <c r="AX41" s="183">
        <f>AO42-AO41</f>
        <v>0</v>
      </c>
      <c r="AY41" s="185" t="s">
        <v>0</v>
      </c>
      <c r="AZ41" s="187"/>
    </row>
    <row r="42" spans="1:52" ht="21" customHeight="1">
      <c r="A42" s="189"/>
      <c r="B42" s="28"/>
      <c r="C42" s="98"/>
      <c r="D42" s="93" t="s">
        <v>48</v>
      </c>
      <c r="E42" s="94"/>
      <c r="F42" s="56" t="s">
        <v>0</v>
      </c>
      <c r="G42" s="101"/>
      <c r="H42" s="23" t="s">
        <v>4</v>
      </c>
      <c r="I42" s="14"/>
      <c r="J42" s="14" t="s">
        <v>21</v>
      </c>
      <c r="K42" s="14"/>
      <c r="L42" s="21" t="s">
        <v>22</v>
      </c>
      <c r="M42" s="46" t="s">
        <v>2</v>
      </c>
      <c r="N42" s="105"/>
      <c r="O42" s="16"/>
      <c r="P42" s="190"/>
      <c r="Q42" s="119"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2"/>
      <c r="AR42" s="180"/>
      <c r="AS42" s="192"/>
      <c r="AT42" s="194"/>
      <c r="AU42" s="178"/>
      <c r="AV42" s="180"/>
      <c r="AW42" s="182"/>
      <c r="AX42" s="184"/>
      <c r="AY42" s="186"/>
      <c r="AZ42" s="188"/>
    </row>
    <row r="43" spans="1:52" ht="21" customHeight="1">
      <c r="A43" s="189">
        <v>19</v>
      </c>
      <c r="B43" s="107"/>
      <c r="C43" s="90"/>
      <c r="D43" s="91" t="s">
        <v>54</v>
      </c>
      <c r="E43" s="92">
        <v>0</v>
      </c>
      <c r="F43" s="55" t="s">
        <v>14</v>
      </c>
      <c r="G43" s="100"/>
      <c r="H43" s="22" t="s">
        <v>3</v>
      </c>
      <c r="I43" s="19"/>
      <c r="J43" s="19" t="s">
        <v>21</v>
      </c>
      <c r="K43" s="19"/>
      <c r="L43" s="20" t="s">
        <v>22</v>
      </c>
      <c r="M43" s="44" t="s">
        <v>1</v>
      </c>
      <c r="N43" s="106"/>
      <c r="O43" s="15"/>
      <c r="P43" s="190"/>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7"/>
      <c r="AR43" s="179" t="s">
        <v>0</v>
      </c>
      <c r="AS43" s="197"/>
      <c r="AT43" s="193" t="s">
        <v>0</v>
      </c>
      <c r="AU43" s="177">
        <f t="shared" ref="AU43" si="18">AO44-AQ43+AS43</f>
        <v>0</v>
      </c>
      <c r="AV43" s="179" t="s">
        <v>0</v>
      </c>
      <c r="AW43" s="181"/>
      <c r="AX43" s="183">
        <f>AO44-AO43</f>
        <v>0</v>
      </c>
      <c r="AY43" s="185" t="s">
        <v>0</v>
      </c>
      <c r="AZ43" s="187"/>
    </row>
    <row r="44" spans="1:52" ht="21" customHeight="1">
      <c r="A44" s="189"/>
      <c r="B44" s="28"/>
      <c r="C44" s="98"/>
      <c r="D44" s="93" t="s">
        <v>48</v>
      </c>
      <c r="E44" s="94"/>
      <c r="F44" s="56" t="s">
        <v>0</v>
      </c>
      <c r="G44" s="101"/>
      <c r="H44" s="23" t="s">
        <v>4</v>
      </c>
      <c r="I44" s="14"/>
      <c r="J44" s="14" t="s">
        <v>21</v>
      </c>
      <c r="K44" s="14"/>
      <c r="L44" s="21" t="s">
        <v>22</v>
      </c>
      <c r="M44" s="46" t="s">
        <v>2</v>
      </c>
      <c r="N44" s="105"/>
      <c r="O44" s="16"/>
      <c r="P44" s="190"/>
      <c r="Q44" s="119"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2"/>
      <c r="AR44" s="180"/>
      <c r="AS44" s="192"/>
      <c r="AT44" s="194"/>
      <c r="AU44" s="178"/>
      <c r="AV44" s="180"/>
      <c r="AW44" s="182"/>
      <c r="AX44" s="184"/>
      <c r="AY44" s="186"/>
      <c r="AZ44" s="188"/>
    </row>
    <row r="45" spans="1:52" ht="21" customHeight="1">
      <c r="A45" s="189">
        <v>20</v>
      </c>
      <c r="B45" s="107"/>
      <c r="C45" s="90"/>
      <c r="D45" s="91" t="s">
        <v>54</v>
      </c>
      <c r="E45" s="92">
        <v>0</v>
      </c>
      <c r="F45" s="55" t="s">
        <v>14</v>
      </c>
      <c r="G45" s="100"/>
      <c r="H45" s="22" t="s">
        <v>3</v>
      </c>
      <c r="I45" s="19"/>
      <c r="J45" s="19" t="s">
        <v>21</v>
      </c>
      <c r="K45" s="19"/>
      <c r="L45" s="20" t="s">
        <v>22</v>
      </c>
      <c r="M45" s="44" t="s">
        <v>1</v>
      </c>
      <c r="N45" s="106"/>
      <c r="O45" s="15"/>
      <c r="P45" s="190"/>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7"/>
      <c r="AR45" s="179" t="s">
        <v>0</v>
      </c>
      <c r="AS45" s="197"/>
      <c r="AT45" s="193" t="s">
        <v>0</v>
      </c>
      <c r="AU45" s="177">
        <f t="shared" ref="AU45" si="19">AO46-AQ45+AS45</f>
        <v>0</v>
      </c>
      <c r="AV45" s="179" t="s">
        <v>0</v>
      </c>
      <c r="AW45" s="181"/>
      <c r="AX45" s="183">
        <f>AO46-AO45</f>
        <v>0</v>
      </c>
      <c r="AY45" s="185" t="s">
        <v>0</v>
      </c>
      <c r="AZ45" s="187"/>
    </row>
    <row r="46" spans="1:52" ht="21" customHeight="1">
      <c r="A46" s="189"/>
      <c r="B46" s="28"/>
      <c r="C46" s="98"/>
      <c r="D46" s="93" t="s">
        <v>48</v>
      </c>
      <c r="E46" s="94"/>
      <c r="F46" s="56" t="s">
        <v>0</v>
      </c>
      <c r="G46" s="101"/>
      <c r="H46" s="23" t="s">
        <v>4</v>
      </c>
      <c r="I46" s="14"/>
      <c r="J46" s="14" t="s">
        <v>21</v>
      </c>
      <c r="K46" s="14"/>
      <c r="L46" s="21" t="s">
        <v>22</v>
      </c>
      <c r="M46" s="46" t="s">
        <v>2</v>
      </c>
      <c r="N46" s="105"/>
      <c r="O46" s="16"/>
      <c r="P46" s="190"/>
      <c r="Q46" s="119"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2"/>
      <c r="AR46" s="180"/>
      <c r="AS46" s="192"/>
      <c r="AT46" s="194"/>
      <c r="AU46" s="178"/>
      <c r="AV46" s="180"/>
      <c r="AW46" s="182"/>
      <c r="AX46" s="184"/>
      <c r="AY46" s="186"/>
      <c r="AZ46" s="188"/>
    </row>
    <row r="47" spans="1:52" ht="21" customHeight="1">
      <c r="A47" s="189">
        <v>21</v>
      </c>
      <c r="B47" s="107"/>
      <c r="C47" s="90"/>
      <c r="D47" s="91" t="s">
        <v>54</v>
      </c>
      <c r="E47" s="92">
        <v>0</v>
      </c>
      <c r="F47" s="55" t="s">
        <v>14</v>
      </c>
      <c r="G47" s="100"/>
      <c r="H47" s="22" t="s">
        <v>3</v>
      </c>
      <c r="I47" s="19"/>
      <c r="J47" s="19" t="s">
        <v>21</v>
      </c>
      <c r="K47" s="19"/>
      <c r="L47" s="20" t="s">
        <v>22</v>
      </c>
      <c r="M47" s="44" t="s">
        <v>1</v>
      </c>
      <c r="N47" s="106"/>
      <c r="O47" s="15"/>
      <c r="P47" s="190"/>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7"/>
      <c r="AR47" s="179" t="s">
        <v>0</v>
      </c>
      <c r="AS47" s="197"/>
      <c r="AT47" s="193" t="s">
        <v>0</v>
      </c>
      <c r="AU47" s="177">
        <f t="shared" ref="AU47" si="20">AO48-AQ47+AS47</f>
        <v>0</v>
      </c>
      <c r="AV47" s="179" t="s">
        <v>0</v>
      </c>
      <c r="AW47" s="181"/>
      <c r="AX47" s="183">
        <f>AO48-AO47</f>
        <v>0</v>
      </c>
      <c r="AY47" s="185" t="s">
        <v>0</v>
      </c>
      <c r="AZ47" s="187"/>
    </row>
    <row r="48" spans="1:52" ht="21" customHeight="1">
      <c r="A48" s="189"/>
      <c r="B48" s="28"/>
      <c r="C48" s="98"/>
      <c r="D48" s="93" t="s">
        <v>48</v>
      </c>
      <c r="E48" s="94"/>
      <c r="F48" s="56" t="s">
        <v>0</v>
      </c>
      <c r="G48" s="101"/>
      <c r="H48" s="23" t="s">
        <v>4</v>
      </c>
      <c r="I48" s="14"/>
      <c r="J48" s="14" t="s">
        <v>21</v>
      </c>
      <c r="K48" s="14"/>
      <c r="L48" s="21" t="s">
        <v>22</v>
      </c>
      <c r="M48" s="46" t="s">
        <v>2</v>
      </c>
      <c r="N48" s="105"/>
      <c r="O48" s="16"/>
      <c r="P48" s="190"/>
      <c r="Q48" s="119"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2"/>
      <c r="AR48" s="180"/>
      <c r="AS48" s="192"/>
      <c r="AT48" s="194"/>
      <c r="AU48" s="178"/>
      <c r="AV48" s="180"/>
      <c r="AW48" s="182"/>
      <c r="AX48" s="184"/>
      <c r="AY48" s="186"/>
      <c r="AZ48" s="188"/>
    </row>
    <row r="49" spans="1:54" ht="21" customHeight="1">
      <c r="A49" s="189">
        <v>22</v>
      </c>
      <c r="B49" s="107"/>
      <c r="C49" s="90"/>
      <c r="D49" s="91" t="s">
        <v>54</v>
      </c>
      <c r="E49" s="92">
        <v>0</v>
      </c>
      <c r="F49" s="55" t="s">
        <v>14</v>
      </c>
      <c r="G49" s="100"/>
      <c r="H49" s="22" t="s">
        <v>3</v>
      </c>
      <c r="I49" s="19"/>
      <c r="J49" s="19" t="s">
        <v>21</v>
      </c>
      <c r="K49" s="19"/>
      <c r="L49" s="20" t="s">
        <v>22</v>
      </c>
      <c r="M49" s="44" t="s">
        <v>1</v>
      </c>
      <c r="N49" s="106"/>
      <c r="O49" s="15"/>
      <c r="P49" s="190"/>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7"/>
      <c r="AR49" s="179" t="s">
        <v>0</v>
      </c>
      <c r="AS49" s="197"/>
      <c r="AT49" s="193" t="s">
        <v>0</v>
      </c>
      <c r="AU49" s="177">
        <f t="shared" ref="AU49" si="21">AO50-AQ49+AS49</f>
        <v>0</v>
      </c>
      <c r="AV49" s="179" t="s">
        <v>0</v>
      </c>
      <c r="AW49" s="181"/>
      <c r="AX49" s="183">
        <f>AO50-AO49</f>
        <v>0</v>
      </c>
      <c r="AY49" s="185" t="s">
        <v>0</v>
      </c>
      <c r="AZ49" s="187"/>
    </row>
    <row r="50" spans="1:54" ht="21" customHeight="1">
      <c r="A50" s="189"/>
      <c r="B50" s="28"/>
      <c r="C50" s="98"/>
      <c r="D50" s="93" t="s">
        <v>48</v>
      </c>
      <c r="E50" s="94"/>
      <c r="F50" s="56" t="s">
        <v>0</v>
      </c>
      <c r="G50" s="101"/>
      <c r="H50" s="23" t="s">
        <v>4</v>
      </c>
      <c r="I50" s="14"/>
      <c r="J50" s="14" t="s">
        <v>21</v>
      </c>
      <c r="K50" s="14"/>
      <c r="L50" s="21" t="s">
        <v>22</v>
      </c>
      <c r="M50" s="46" t="s">
        <v>2</v>
      </c>
      <c r="N50" s="105"/>
      <c r="O50" s="16"/>
      <c r="P50" s="190"/>
      <c r="Q50" s="119"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2"/>
      <c r="AR50" s="180"/>
      <c r="AS50" s="192"/>
      <c r="AT50" s="194"/>
      <c r="AU50" s="178"/>
      <c r="AV50" s="180"/>
      <c r="AW50" s="182"/>
      <c r="AX50" s="184"/>
      <c r="AY50" s="186"/>
      <c r="AZ50" s="188"/>
    </row>
    <row r="51" spans="1:54" ht="15" customHeight="1">
      <c r="A51" s="198"/>
      <c r="B51" s="58"/>
      <c r="C51" s="199" t="s">
        <v>55</v>
      </c>
      <c r="D51" s="199"/>
      <c r="E51" s="95">
        <f>SUMIF($H7:$H50,"自",E7:E50)</f>
        <v>22000</v>
      </c>
      <c r="F51" s="96" t="s">
        <v>14</v>
      </c>
      <c r="G51" s="87"/>
      <c r="H51" s="59"/>
      <c r="I51" s="59"/>
      <c r="J51" s="59"/>
      <c r="K51" s="59"/>
      <c r="L51" s="59"/>
      <c r="M51" s="59"/>
      <c r="N51" s="59"/>
      <c r="O51" s="59"/>
      <c r="P51" s="59"/>
      <c r="Q51" s="59"/>
      <c r="R51" s="59"/>
      <c r="S51" s="59"/>
      <c r="T51" s="59"/>
      <c r="U51" s="59"/>
      <c r="V51" s="59"/>
      <c r="W51" s="59"/>
      <c r="X51" s="59"/>
      <c r="Y51" s="59"/>
      <c r="Z51" s="60"/>
      <c r="AA51" s="200" t="s">
        <v>55</v>
      </c>
      <c r="AB51" s="200"/>
      <c r="AC51" s="200"/>
      <c r="AD51" s="200"/>
      <c r="AE51" s="24">
        <f>SUMIF($H7:$H50,"自",AE7:AE50)</f>
        <v>0</v>
      </c>
      <c r="AF51" s="26" t="s">
        <v>14</v>
      </c>
      <c r="AG51" s="24">
        <f>SUMIF($H7:$H50,"自",AG7:AG50)</f>
        <v>1500</v>
      </c>
      <c r="AH51" s="25" t="s">
        <v>14</v>
      </c>
      <c r="AI51" s="24">
        <f>SUMIF($H7:$H50,"自",AI7:AI50)</f>
        <v>4000</v>
      </c>
      <c r="AJ51" s="25" t="s">
        <v>14</v>
      </c>
      <c r="AK51" s="24">
        <f>SUMIF($H7:$H50,"自",AK7:AK50)</f>
        <v>0</v>
      </c>
      <c r="AL51" s="25" t="s">
        <v>14</v>
      </c>
      <c r="AM51" s="24">
        <f>SUMIF($H7:$H50,"自",AM7:AM50)</f>
        <v>5500</v>
      </c>
      <c r="AN51" s="26" t="s">
        <v>14</v>
      </c>
      <c r="AO51" s="29">
        <f>SUMIF($H7:$H50,"自",AO7:AO50)</f>
        <v>27500</v>
      </c>
      <c r="AP51" s="26" t="s">
        <v>14</v>
      </c>
      <c r="AQ51" s="201">
        <f>SUMIF($H7:$H50,"自",AQ7:AQ50)</f>
        <v>14741</v>
      </c>
      <c r="AR51" s="203" t="s">
        <v>0</v>
      </c>
      <c r="AS51" s="201">
        <f>SUMIF($H7:$H50,"自",AS7:AS50)</f>
        <v>5000</v>
      </c>
      <c r="AT51" s="203" t="s">
        <v>0</v>
      </c>
      <c r="AU51" s="201">
        <f>SUMIF($H7:$H50,"自",AU7:AU50)</f>
        <v>122351</v>
      </c>
      <c r="AV51" s="179" t="s">
        <v>0</v>
      </c>
      <c r="AW51" s="53"/>
      <c r="AX51" s="201">
        <f>SUMIF($H7:$H50,"自",AX7:AX50)</f>
        <v>104592</v>
      </c>
      <c r="AY51" s="9"/>
      <c r="AZ51" s="70"/>
    </row>
    <row r="52" spans="1:54" ht="12" customHeight="1">
      <c r="A52" s="198"/>
      <c r="B52" s="61"/>
      <c r="C52" s="210" t="s">
        <v>47</v>
      </c>
      <c r="D52" s="210"/>
      <c r="E52" s="57">
        <f>SUMIF($H7:$H50,"至",E7:E50)</f>
        <v>114000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592</v>
      </c>
      <c r="AF52" s="7" t="s">
        <v>0</v>
      </c>
      <c r="AG52" s="11">
        <f>SUMIF($H7:$H50,"至",AG7:AG50)</f>
        <v>13500</v>
      </c>
      <c r="AH52" s="8" t="s">
        <v>0</v>
      </c>
      <c r="AI52" s="11">
        <f>SUMIF($H7:$H50,"至",AI7:AI50)</f>
        <v>4000</v>
      </c>
      <c r="AJ52" s="8" t="s">
        <v>0</v>
      </c>
      <c r="AK52" s="11">
        <f>SUMIF($H7:$H50,"至",AK7:AK50)</f>
        <v>0</v>
      </c>
      <c r="AL52" s="8" t="s">
        <v>0</v>
      </c>
      <c r="AM52" s="11">
        <f>SUMIF($H7:$H50,"至",AM7:AM50)</f>
        <v>18092</v>
      </c>
      <c r="AN52" s="7" t="s">
        <v>0</v>
      </c>
      <c r="AO52" s="12">
        <f>SUMIF($H7:$H50,"至",AO7:AO50)</f>
        <v>132092</v>
      </c>
      <c r="AP52" s="7" t="s">
        <v>0</v>
      </c>
      <c r="AQ52" s="202"/>
      <c r="AR52" s="204"/>
      <c r="AS52" s="202"/>
      <c r="AT52" s="204"/>
      <c r="AU52" s="202"/>
      <c r="AV52" s="205"/>
      <c r="AW52" s="113"/>
      <c r="AX52" s="202"/>
      <c r="AY52" s="5" t="s">
        <v>0</v>
      </c>
      <c r="AZ52" s="71"/>
    </row>
    <row r="53" spans="1:54" ht="12" customHeight="1" thickBot="1">
      <c r="A53" s="198"/>
      <c r="B53" s="64"/>
      <c r="C53" s="214" t="s">
        <v>46</v>
      </c>
      <c r="D53" s="214"/>
      <c r="E53" s="102">
        <f>E52-E51</f>
        <v>92000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592</v>
      </c>
      <c r="AF53" s="75" t="s">
        <v>0</v>
      </c>
      <c r="AG53" s="81">
        <f>AG52-AG51</f>
        <v>12000</v>
      </c>
      <c r="AH53" s="82" t="s">
        <v>0</v>
      </c>
      <c r="AI53" s="81">
        <f>AI52-AI51</f>
        <v>0</v>
      </c>
      <c r="AJ53" s="82" t="s">
        <v>0</v>
      </c>
      <c r="AK53" s="81">
        <f>AK52-AK51</f>
        <v>0</v>
      </c>
      <c r="AL53" s="82" t="s">
        <v>0</v>
      </c>
      <c r="AM53" s="74">
        <f>AM52-AM51</f>
        <v>12592</v>
      </c>
      <c r="AN53" s="75" t="s">
        <v>0</v>
      </c>
      <c r="AO53" s="76">
        <f>AO52-AO51</f>
        <v>104592</v>
      </c>
      <c r="AP53" s="77" t="s">
        <v>0</v>
      </c>
      <c r="AQ53" s="30"/>
      <c r="AR53" s="75"/>
      <c r="AS53" s="30"/>
      <c r="AT53" s="75"/>
      <c r="AU53" s="10"/>
      <c r="AV53" s="31"/>
      <c r="AW53" s="108"/>
      <c r="AX53" s="69"/>
      <c r="AY53" s="13"/>
      <c r="AZ53" s="72"/>
    </row>
    <row r="54" spans="1:54" ht="37.5" customHeight="1" thickBot="1">
      <c r="A54" s="79"/>
      <c r="B54" s="59"/>
      <c r="C54" s="218" t="s">
        <v>73</v>
      </c>
      <c r="D54" s="219"/>
      <c r="E54" s="207">
        <v>5</v>
      </c>
      <c r="F54" s="220"/>
      <c r="G54" s="59"/>
      <c r="H54" s="59"/>
      <c r="I54" s="59"/>
      <c r="J54" s="59"/>
      <c r="K54" s="59"/>
      <c r="L54" s="59"/>
      <c r="M54" s="59"/>
      <c r="N54" s="59"/>
      <c r="O54" s="59"/>
      <c r="P54" s="59"/>
      <c r="Q54" s="59"/>
      <c r="R54" s="59"/>
      <c r="S54" s="59"/>
      <c r="T54" s="59"/>
      <c r="U54" s="59"/>
      <c r="V54" s="59"/>
      <c r="W54" s="59"/>
      <c r="X54" s="59"/>
      <c r="Y54" s="59"/>
      <c r="Z54" s="83"/>
      <c r="AA54" s="124" t="s">
        <v>67</v>
      </c>
      <c r="AB54" s="125"/>
      <c r="AC54" s="125"/>
      <c r="AD54" s="221"/>
      <c r="AE54" s="206">
        <v>6</v>
      </c>
      <c r="AF54" s="206"/>
      <c r="AG54" s="206">
        <v>7</v>
      </c>
      <c r="AH54" s="206"/>
      <c r="AI54" s="206">
        <v>8</v>
      </c>
      <c r="AJ54" s="206"/>
      <c r="AK54" s="207"/>
      <c r="AL54" s="207"/>
      <c r="AM54" s="208"/>
      <c r="AN54" s="208"/>
      <c r="AO54" s="208"/>
      <c r="AP54" s="208"/>
      <c r="AQ54" s="208"/>
      <c r="AR54" s="208"/>
      <c r="AS54" s="206">
        <v>9</v>
      </c>
      <c r="AT54" s="209"/>
      <c r="AU54" s="78"/>
      <c r="AV54" s="77"/>
      <c r="AW54" s="79"/>
      <c r="AX54" s="77"/>
      <c r="AY54" s="77"/>
      <c r="AZ54" s="79"/>
    </row>
    <row r="55" spans="1:54" s="4" customFormat="1" ht="12" hidden="1" customHeight="1" thickBot="1">
      <c r="A55" s="1"/>
      <c r="B55" s="1"/>
      <c r="C55" s="54"/>
      <c r="D55" s="33"/>
      <c r="E55" s="54">
        <f>RANK(E54,$E$54:$AT$54,1)</f>
        <v>1</v>
      </c>
      <c r="F55" s="54"/>
      <c r="G55" s="1"/>
      <c r="H55" s="1"/>
      <c r="I55" s="1"/>
      <c r="J55" s="1"/>
      <c r="K55" s="1"/>
      <c r="L55" s="1"/>
      <c r="M55" s="1"/>
      <c r="N55" s="33"/>
      <c r="O55" s="1"/>
      <c r="P55" s="33"/>
      <c r="Q55" s="33"/>
      <c r="R55" s="1"/>
      <c r="S55" s="1"/>
      <c r="T55" s="1"/>
      <c r="U55" s="1"/>
      <c r="V55" s="1"/>
      <c r="W55" s="1"/>
      <c r="X55" s="1"/>
      <c r="Y55" s="1"/>
      <c r="Z55" s="1"/>
      <c r="AA55" s="1"/>
      <c r="AB55" s="1"/>
      <c r="AE55" s="54">
        <f>RANK(AE54,$E$54:$AT$54,1)</f>
        <v>2</v>
      </c>
      <c r="AF55" s="1"/>
      <c r="AG55" s="54">
        <f>RANK(AG54,$E$54:$AT$54,1)</f>
        <v>3</v>
      </c>
      <c r="AH55" s="1"/>
      <c r="AI55" s="54">
        <f>RANK(AI54,$E$54:$AT$54,1)</f>
        <v>4</v>
      </c>
      <c r="AJ55" s="1"/>
      <c r="AK55" s="54" t="e">
        <f>RANK(AK54,$E$54:$AT$54,1)</f>
        <v>#N/A</v>
      </c>
      <c r="AL55" s="1"/>
      <c r="AM55" s="1"/>
      <c r="AN55" s="1"/>
      <c r="AO55" s="1"/>
      <c r="AP55" s="1"/>
      <c r="AQ55" s="1"/>
      <c r="AR55" s="1"/>
      <c r="AS55" s="54">
        <f>RANK(AS54,$E$54:$AT$54,1)</f>
        <v>5</v>
      </c>
      <c r="AT55" s="1"/>
      <c r="AU55" s="1"/>
      <c r="AV55" s="1"/>
      <c r="AW55" s="1"/>
      <c r="AX55" s="1"/>
      <c r="AY55" s="1"/>
      <c r="AZ55" s="1"/>
      <c r="BA55" s="1"/>
      <c r="BB55" s="1"/>
    </row>
    <row r="56" spans="1:54" s="4" customFormat="1" ht="12" hidden="1" customHeight="1">
      <c r="A56" s="1"/>
      <c r="B56" s="1"/>
      <c r="C56" s="54"/>
      <c r="D56" s="33"/>
      <c r="E56" s="111">
        <f>E54</f>
        <v>5</v>
      </c>
      <c r="F56" s="54"/>
      <c r="G56" s="1"/>
      <c r="H56" s="1"/>
      <c r="I56" s="1"/>
      <c r="J56" s="1"/>
      <c r="K56" s="1"/>
      <c r="L56" s="1"/>
      <c r="M56" s="1"/>
      <c r="N56" s="33"/>
      <c r="O56" s="1"/>
      <c r="P56" s="33"/>
      <c r="Q56" s="33"/>
      <c r="R56" s="1"/>
      <c r="S56" s="1"/>
      <c r="T56" s="1"/>
      <c r="U56" s="1"/>
      <c r="V56" s="1"/>
      <c r="W56" s="1"/>
      <c r="X56" s="1"/>
      <c r="Y56" s="1"/>
      <c r="Z56" s="1"/>
      <c r="AA56" s="1"/>
      <c r="AB56" s="1"/>
      <c r="AE56" s="111">
        <f>AE54</f>
        <v>6</v>
      </c>
      <c r="AF56" s="1"/>
      <c r="AG56" s="111">
        <f>AG54</f>
        <v>7</v>
      </c>
      <c r="AH56" s="1"/>
      <c r="AI56" s="111">
        <f>AI54</f>
        <v>8</v>
      </c>
      <c r="AJ56" s="1"/>
      <c r="AK56" s="111">
        <f>AK54</f>
        <v>0</v>
      </c>
      <c r="AL56" s="1"/>
      <c r="AM56" s="1"/>
      <c r="AN56" s="1"/>
      <c r="AO56" s="1"/>
      <c r="AP56" s="1"/>
      <c r="AQ56" s="1"/>
      <c r="AR56" s="1"/>
      <c r="AS56" s="111">
        <f>AS54</f>
        <v>9</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R4:AD4"/>
  </mergeCells>
  <phoneticPr fontId="2"/>
  <conditionalFormatting sqref="T7 T9 T11 T13 T15 T17 T19 T21 T23 T25 T27 T29 T31 T33 T35 T37 T39 T41 T43 T45 T47 T49">
    <cfRule type="expression" dxfId="7" priority="5" stopIfTrue="1">
      <formula>AND(T7&gt;0,T7&lt;60)</formula>
    </cfRule>
  </conditionalFormatting>
  <conditionalFormatting sqref="Y7 Y9 Y11 Y13 Y15 Y17 Y19 Y21 Y23 Y25 Y27 Y29 Y31 Y33 Y35 Y37 Y39 Y41 Y43 Y45 Y47 Y49">
    <cfRule type="expression" dxfId="6" priority="4" stopIfTrue="1">
      <formula>AND(Y7&gt;0,Y7&lt;60)</formula>
    </cfRule>
  </conditionalFormatting>
  <conditionalFormatting sqref="AA7 AA9 AA11 AA13 AA15 AA17 AA19 AA21 AA23 AA25 AA27 AA29 AA31 AA33 AA35 AA37 AA39 AA41 AA43 AA45 AA47 AA49">
    <cfRule type="expression" dxfId="5" priority="3" stopIfTrue="1">
      <formula>AND(AA7&gt;0,AA7&lt;60)</formula>
    </cfRule>
  </conditionalFormatting>
  <conditionalFormatting sqref="W7 W9 W11 W13 W15 W17 W19 W21 W23 W25 W27 W29 W31 W33 W35 W37 W39 W41 W43 W45 W47 W49">
    <cfRule type="expression" dxfId="4" priority="2" stopIfTrue="1">
      <formula>AND(W7&gt;0,W7&lt;60)</formula>
    </cfRule>
  </conditionalFormatting>
  <dataValidations count="4">
    <dataValidation imeMode="halfAlpha" allowBlank="1" showInputMessage="1" showErrorMessage="1" sqref="AE46 AM20 AM42 AM24 AM28 AM32 AM36 AM40 AM44 AM48 AM22 AM26 AM30 AM34 AM8 AM10 AM12 AM14 AM16 AM18 AE18 AE48 AM46 AE26 Y7:Y50 AE42 AE30 T7:T50 AA7:AA50 AM38 AE10 AE12 AE20 AE44 R7:R50 AE34 AE8 AI7:AI50 AE38 AE14 AE24 AE28 AM50 L7:L50 AQ7:AQ50 AE32 AK7:AK50 AG7:AG50 AC7:AC50 AE16 AE36 AE22 AE40 E7:E50 C7:C50 AS7:AS50 V7:W50 A7:A50 G7:G50 AE50" xr:uid="{00000000-0002-0000-0000-000000000000}"/>
    <dataValidation type="list" imeMode="halfAlpha" allowBlank="1" showInputMessage="1" showErrorMessage="1" sqref="I7:I50" xr:uid="{00000000-0002-0000-0000-000001000000}">
      <formula1>"1,2,3,4,5,6,7,8,9,10,11,12"</formula1>
    </dataValidation>
    <dataValidation type="list" imeMode="halfAlpha" allowBlank="1" showInputMessage="1" showErrorMessage="1" sqref="K7:K50" xr:uid="{00000000-0002-0000-0000-000002000000}">
      <formula1>"1,2,3,4,5,6,7,8,9,10,11,12,13,14,15,16,17,18,19,20,21,22,23,24,25,26,27,28,29,30,31"</formula1>
    </dataValidation>
    <dataValidation type="list" allowBlank="1" showInputMessage="1" showErrorMessage="1" sqref="P7:P50" xr:uid="{00000000-0002-0000-0000-00000300000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cellComments="asDisplayed" r:id="rId1"/>
  <headerFooter>
    <oddHeader>&amp;C&amp;"ＭＳ ゴシック,標準"&amp;20&amp;K000000スポーツ振興事業助成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72"/>
  <sheetViews>
    <sheetView showGridLines="0" view="pageBreakPreview" zoomScale="90" zoomScaleNormal="100" zoomScaleSheetLayoutView="90" workbookViewId="0">
      <selection activeCell="B15" sqref="B15"/>
    </sheetView>
  </sheetViews>
  <sheetFormatPr defaultColWidth="9.140625" defaultRowHeight="10.5"/>
  <cols>
    <col min="1" max="1" width="6.7109375" style="1" customWidth="1"/>
    <col min="2" max="2" width="14.7109375" style="1" customWidth="1"/>
    <col min="3" max="3" width="11" style="54" bestFit="1" customWidth="1"/>
    <col min="4" max="4" width="10.42578125" style="33" customWidth="1"/>
    <col min="5" max="5" width="8.5703125" style="54" bestFit="1" customWidth="1"/>
    <col min="6" max="6" width="2.7109375" style="54" customWidth="1"/>
    <col min="7" max="7" width="14.42578125" style="1" customWidth="1"/>
    <col min="8" max="8" width="2.7109375" style="1" customWidth="1"/>
    <col min="9" max="9" width="4" style="1" customWidth="1"/>
    <col min="10" max="10" width="2.7109375" style="1" customWidth="1"/>
    <col min="11" max="11" width="4" style="1" customWidth="1"/>
    <col min="12" max="12" width="3.42578125" style="1" customWidth="1"/>
    <col min="13" max="13" width="4.7109375" style="1" customWidth="1"/>
    <col min="14" max="14" width="25.7109375" style="33" customWidth="1"/>
    <col min="15" max="15" width="16.7109375" style="1" customWidth="1"/>
    <col min="16" max="16" width="7.7109375" style="33" bestFit="1" customWidth="1"/>
    <col min="17" max="17" width="10.42578125" style="33" customWidth="1"/>
    <col min="18" max="18" width="7.85546875" style="1" customWidth="1"/>
    <col min="19" max="19" width="3.42578125" style="1" customWidth="1"/>
    <col min="20" max="20" width="7.85546875" style="1" customWidth="1"/>
    <col min="21" max="21" width="3.28515625" style="1" customWidth="1"/>
    <col min="22" max="22" width="5.85546875" style="1" customWidth="1"/>
    <col min="23" max="23" width="8.42578125" style="1" customWidth="1"/>
    <col min="24" max="24" width="3.42578125" style="1" customWidth="1"/>
    <col min="25" max="25" width="7" style="1" customWidth="1"/>
    <col min="26" max="26" width="3.42578125" style="1" bestFit="1" customWidth="1"/>
    <col min="27" max="27" width="6.85546875" style="1" customWidth="1"/>
    <col min="28" max="28" width="3.42578125" style="1" bestFit="1" customWidth="1"/>
    <col min="29" max="29" width="8.5703125" style="1" customWidth="1"/>
    <col min="30" max="30" width="3.42578125" style="1" customWidth="1"/>
    <col min="31" max="31" width="8.7109375" style="1" customWidth="1"/>
    <col min="32" max="32" width="3.7109375" style="1" customWidth="1"/>
    <col min="33" max="33" width="8.5703125" style="1" customWidth="1"/>
    <col min="34" max="34" width="3.42578125" style="1" customWidth="1"/>
    <col min="35" max="35" width="8.5703125" style="1" customWidth="1"/>
    <col min="36" max="36" width="3.42578125" style="1" customWidth="1"/>
    <col min="37" max="37" width="8.5703125" style="1" bestFit="1" customWidth="1"/>
    <col min="38" max="38" width="3.42578125" style="1" customWidth="1"/>
    <col min="39" max="39" width="8.5703125" style="1" bestFit="1" customWidth="1"/>
    <col min="40" max="40" width="3.42578125" style="1" customWidth="1"/>
    <col min="41" max="41" width="9.42578125" style="1" bestFit="1" customWidth="1"/>
    <col min="42" max="42" width="3.42578125" style="1" customWidth="1"/>
    <col min="43" max="43" width="8.5703125" style="1" customWidth="1"/>
    <col min="44" max="44" width="3.42578125" style="1" customWidth="1"/>
    <col min="45" max="45" width="8.5703125" style="1" customWidth="1"/>
    <col min="46" max="46" width="3.42578125" style="1" customWidth="1"/>
    <col min="47" max="47" width="9.42578125" style="1" bestFit="1" customWidth="1"/>
    <col min="48" max="48" width="3.5703125" style="1" customWidth="1"/>
    <col min="49" max="49" width="16.140625" style="1" customWidth="1"/>
    <col min="50" max="50" width="8.7109375" style="1" customWidth="1"/>
    <col min="51" max="51" width="2.7109375" style="1" customWidth="1"/>
    <col min="52" max="52" width="21.140625" style="1" customWidth="1"/>
    <col min="53" max="16384" width="9.140625" style="1"/>
  </cols>
  <sheetData>
    <row r="1" spans="1:53" ht="37.5" customHeight="1" thickBot="1">
      <c r="A1" s="73"/>
      <c r="B1" s="84" t="s">
        <v>71</v>
      </c>
      <c r="C1" s="124" t="str">
        <f>IFERROR(HLOOKUP(1,$E$55:$AS$56,2,FALSE),"")&amp;IFERROR("・"&amp;HLOOKUP(2,$E$55:$AS$56,2,FALSE),"")&amp;IFERROR("・"&amp;HLOOKUP(3,$E$55:$AS$56,2,FALSE),"")&amp;IFERROR("・"&amp;HLOOKUP(4,$E$55:$AS$56,2,FALSE),"")&amp;IFERROR("・"&amp;HLOOKUP(5,$E$55:$AS$56,2,FALSE),"")&amp;IFERROR("・"&amp;HLOOKUP(6,$E$55:$AS$56,2,FALSE),"")</f>
        <v/>
      </c>
      <c r="D1" s="125"/>
      <c r="E1" s="126"/>
      <c r="F1" s="85"/>
      <c r="G1" s="85"/>
      <c r="H1" s="67"/>
      <c r="I1" s="67"/>
      <c r="J1" s="67"/>
      <c r="K1" s="67"/>
      <c r="L1" s="67"/>
      <c r="M1" s="67"/>
      <c r="N1" s="67"/>
      <c r="O1" s="67"/>
      <c r="P1" s="67"/>
      <c r="Q1" s="67"/>
      <c r="R1" s="127" t="s">
        <v>87</v>
      </c>
      <c r="S1" s="127"/>
      <c r="T1" s="127"/>
      <c r="U1" s="127"/>
      <c r="V1" s="127"/>
      <c r="W1" s="127"/>
      <c r="X1" s="127"/>
      <c r="Y1" s="127"/>
      <c r="Z1" s="127"/>
      <c r="AA1" s="127"/>
      <c r="AB1" s="127"/>
      <c r="AC1" s="127"/>
      <c r="AD1" s="127"/>
      <c r="AE1" s="127"/>
      <c r="AF1" s="127"/>
      <c r="AG1" s="127"/>
      <c r="AH1" s="127"/>
      <c r="AI1" s="127"/>
      <c r="AJ1" s="127"/>
      <c r="AK1" s="127"/>
      <c r="AL1" s="127"/>
      <c r="AM1" s="127"/>
      <c r="AN1" s="127"/>
      <c r="AX1" s="128"/>
      <c r="AY1" s="128"/>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129" t="s">
        <v>64</v>
      </c>
      <c r="B3" s="129" t="s">
        <v>65</v>
      </c>
      <c r="C3" s="131" t="s">
        <v>63</v>
      </c>
      <c r="D3" s="132"/>
      <c r="E3" s="132"/>
      <c r="F3" s="132"/>
      <c r="G3" s="133"/>
      <c r="H3" s="129" t="s">
        <v>28</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34" t="s">
        <v>31</v>
      </c>
      <c r="AP3" s="135"/>
      <c r="AQ3" s="134" t="s">
        <v>30</v>
      </c>
      <c r="AR3" s="138"/>
      <c r="AS3" s="139" t="s">
        <v>56</v>
      </c>
      <c r="AT3" s="140"/>
      <c r="AU3" s="141" t="s">
        <v>29</v>
      </c>
      <c r="AV3" s="138"/>
      <c r="AW3" s="142" t="s">
        <v>75</v>
      </c>
      <c r="AX3" s="134" t="s">
        <v>20</v>
      </c>
      <c r="AY3" s="129"/>
      <c r="AZ3" s="148" t="s">
        <v>68</v>
      </c>
      <c r="BA3" s="116"/>
    </row>
    <row r="4" spans="1:53" s="2" customFormat="1" ht="15.75" customHeight="1">
      <c r="A4" s="129"/>
      <c r="B4" s="130"/>
      <c r="C4" s="86" t="s">
        <v>66</v>
      </c>
      <c r="D4" s="151"/>
      <c r="E4" s="154" t="s">
        <v>59</v>
      </c>
      <c r="F4" s="155"/>
      <c r="G4" s="158" t="s">
        <v>58</v>
      </c>
      <c r="H4" s="160" t="s">
        <v>5</v>
      </c>
      <c r="I4" s="161"/>
      <c r="J4" s="161"/>
      <c r="K4" s="161"/>
      <c r="L4" s="162"/>
      <c r="M4" s="163" t="s">
        <v>27</v>
      </c>
      <c r="N4" s="164"/>
      <c r="O4" s="166" t="s">
        <v>10</v>
      </c>
      <c r="P4" s="110" t="s">
        <v>37</v>
      </c>
      <c r="Q4" s="174"/>
      <c r="R4" s="156" t="s">
        <v>49</v>
      </c>
      <c r="S4" s="230"/>
      <c r="T4" s="230"/>
      <c r="U4" s="230"/>
      <c r="V4" s="230"/>
      <c r="W4" s="230"/>
      <c r="X4" s="230"/>
      <c r="Y4" s="230"/>
      <c r="Z4" s="230"/>
      <c r="AA4" s="230"/>
      <c r="AB4" s="230"/>
      <c r="AC4" s="230"/>
      <c r="AD4" s="157"/>
      <c r="AE4" s="160" t="s">
        <v>44</v>
      </c>
      <c r="AF4" s="162"/>
      <c r="AG4" s="160" t="s">
        <v>74</v>
      </c>
      <c r="AH4" s="162"/>
      <c r="AI4" s="161" t="s">
        <v>32</v>
      </c>
      <c r="AJ4" s="161"/>
      <c r="AK4" s="160" t="s">
        <v>34</v>
      </c>
      <c r="AL4" s="162"/>
      <c r="AM4" s="161" t="s">
        <v>33</v>
      </c>
      <c r="AN4" s="161"/>
      <c r="AO4" s="134"/>
      <c r="AP4" s="135"/>
      <c r="AQ4" s="134"/>
      <c r="AR4" s="138"/>
      <c r="AS4" s="139"/>
      <c r="AT4" s="140"/>
      <c r="AU4" s="141"/>
      <c r="AV4" s="138"/>
      <c r="AW4" s="143"/>
      <c r="AX4" s="134"/>
      <c r="AY4" s="129"/>
      <c r="AZ4" s="149"/>
    </row>
    <row r="5" spans="1:53" s="3" customFormat="1" ht="12" customHeight="1">
      <c r="A5" s="129"/>
      <c r="B5" s="167" t="s">
        <v>9</v>
      </c>
      <c r="C5" s="158" t="s">
        <v>60</v>
      </c>
      <c r="D5" s="152"/>
      <c r="E5" s="154"/>
      <c r="F5" s="155"/>
      <c r="G5" s="158"/>
      <c r="H5" s="160"/>
      <c r="I5" s="161"/>
      <c r="J5" s="161"/>
      <c r="K5" s="161"/>
      <c r="L5" s="162"/>
      <c r="M5" s="169" t="s">
        <v>50</v>
      </c>
      <c r="N5" s="170"/>
      <c r="O5" s="158"/>
      <c r="P5" s="109" t="s">
        <v>38</v>
      </c>
      <c r="Q5" s="174"/>
      <c r="R5" s="222" t="s">
        <v>15</v>
      </c>
      <c r="S5" s="223"/>
      <c r="T5" s="223"/>
      <c r="U5" s="224"/>
      <c r="V5" s="222" t="s">
        <v>11</v>
      </c>
      <c r="W5" s="223"/>
      <c r="X5" s="223"/>
      <c r="Y5" s="223"/>
      <c r="Z5" s="223"/>
      <c r="AA5" s="223"/>
      <c r="AB5" s="223"/>
      <c r="AC5" s="154" t="s">
        <v>16</v>
      </c>
      <c r="AD5" s="155"/>
      <c r="AE5" s="160"/>
      <c r="AF5" s="162"/>
      <c r="AG5" s="160"/>
      <c r="AH5" s="162"/>
      <c r="AI5" s="161"/>
      <c r="AJ5" s="161"/>
      <c r="AK5" s="160"/>
      <c r="AL5" s="162"/>
      <c r="AM5" s="161"/>
      <c r="AN5" s="161"/>
      <c r="AO5" s="134"/>
      <c r="AP5" s="135"/>
      <c r="AQ5" s="134"/>
      <c r="AR5" s="138"/>
      <c r="AS5" s="139"/>
      <c r="AT5" s="140"/>
      <c r="AU5" s="141"/>
      <c r="AV5" s="138"/>
      <c r="AW5" s="143"/>
      <c r="AX5" s="134"/>
      <c r="AY5" s="129"/>
      <c r="AZ5" s="149"/>
    </row>
    <row r="6" spans="1:53" s="3" customFormat="1" ht="12" customHeight="1">
      <c r="A6" s="129"/>
      <c r="B6" s="168"/>
      <c r="C6" s="159"/>
      <c r="D6" s="153"/>
      <c r="E6" s="156"/>
      <c r="F6" s="157"/>
      <c r="G6" s="159"/>
      <c r="H6" s="163"/>
      <c r="I6" s="164"/>
      <c r="J6" s="164"/>
      <c r="K6" s="164"/>
      <c r="L6" s="165"/>
      <c r="M6" s="172" t="s">
        <v>51</v>
      </c>
      <c r="N6" s="173"/>
      <c r="O6" s="159"/>
      <c r="P6" s="117" t="s">
        <v>39</v>
      </c>
      <c r="Q6" s="229"/>
      <c r="R6" s="225" t="s">
        <v>13</v>
      </c>
      <c r="S6" s="226"/>
      <c r="T6" s="227" t="s">
        <v>12</v>
      </c>
      <c r="U6" s="228"/>
      <c r="V6" s="231" t="s">
        <v>45</v>
      </c>
      <c r="W6" s="232"/>
      <c r="X6" s="233"/>
      <c r="Y6" s="234" t="s">
        <v>23</v>
      </c>
      <c r="Z6" s="235"/>
      <c r="AA6" s="234" t="s">
        <v>24</v>
      </c>
      <c r="AB6" s="235"/>
      <c r="AC6" s="154"/>
      <c r="AD6" s="155"/>
      <c r="AE6" s="163"/>
      <c r="AF6" s="165"/>
      <c r="AG6" s="160"/>
      <c r="AH6" s="162"/>
      <c r="AI6" s="161"/>
      <c r="AJ6" s="161"/>
      <c r="AK6" s="160"/>
      <c r="AL6" s="162"/>
      <c r="AM6" s="161"/>
      <c r="AN6" s="161"/>
      <c r="AO6" s="136"/>
      <c r="AP6" s="137"/>
      <c r="AQ6" s="134"/>
      <c r="AR6" s="138"/>
      <c r="AS6" s="139"/>
      <c r="AT6" s="140"/>
      <c r="AU6" s="141"/>
      <c r="AV6" s="138"/>
      <c r="AW6" s="144"/>
      <c r="AX6" s="134"/>
      <c r="AY6" s="129"/>
      <c r="AZ6" s="150"/>
    </row>
    <row r="7" spans="1:53" ht="21" customHeight="1">
      <c r="A7" s="189">
        <v>1</v>
      </c>
      <c r="B7" s="107"/>
      <c r="C7" s="90"/>
      <c r="D7" s="91" t="s">
        <v>54</v>
      </c>
      <c r="E7" s="92">
        <v>0</v>
      </c>
      <c r="F7" s="55" t="s">
        <v>14</v>
      </c>
      <c r="G7" s="100"/>
      <c r="H7" s="22" t="s">
        <v>3</v>
      </c>
      <c r="I7" s="19"/>
      <c r="J7" s="19" t="s">
        <v>21</v>
      </c>
      <c r="K7" s="19"/>
      <c r="L7" s="20" t="s">
        <v>22</v>
      </c>
      <c r="M7" s="44" t="s">
        <v>1</v>
      </c>
      <c r="N7" s="106"/>
      <c r="O7" s="99"/>
      <c r="P7" s="190"/>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40">
        <v>0</v>
      </c>
      <c r="AH7" s="25" t="s">
        <v>14</v>
      </c>
      <c r="AI7" s="40">
        <v>0</v>
      </c>
      <c r="AJ7" s="26" t="s">
        <v>14</v>
      </c>
      <c r="AK7" s="40">
        <v>0</v>
      </c>
      <c r="AL7" s="25" t="s">
        <v>14</v>
      </c>
      <c r="AM7" s="42">
        <f>SUM(AE7,AG7,AI7,AK7)</f>
        <v>0</v>
      </c>
      <c r="AN7" s="26" t="s">
        <v>14</v>
      </c>
      <c r="AO7" s="43">
        <f>SUM(AM7,E7)</f>
        <v>0</v>
      </c>
      <c r="AP7" s="27" t="s">
        <v>14</v>
      </c>
      <c r="AQ7" s="191"/>
      <c r="AR7" s="179" t="s">
        <v>0</v>
      </c>
      <c r="AS7" s="191"/>
      <c r="AT7" s="193" t="s">
        <v>0</v>
      </c>
      <c r="AU7" s="177">
        <f>AO8-AQ7+AS7</f>
        <v>0</v>
      </c>
      <c r="AV7" s="179" t="s">
        <v>0</v>
      </c>
      <c r="AW7" s="181"/>
      <c r="AX7" s="183">
        <f>AO8-AO7</f>
        <v>0</v>
      </c>
      <c r="AY7" s="185" t="s">
        <v>0</v>
      </c>
      <c r="AZ7" s="187"/>
    </row>
    <row r="8" spans="1:53" ht="21" customHeight="1">
      <c r="A8" s="189"/>
      <c r="B8" s="28"/>
      <c r="C8" s="98"/>
      <c r="D8" s="93" t="s">
        <v>48</v>
      </c>
      <c r="E8" s="94"/>
      <c r="F8" s="56" t="s">
        <v>0</v>
      </c>
      <c r="G8" s="101"/>
      <c r="H8" s="23" t="s">
        <v>4</v>
      </c>
      <c r="I8" s="14"/>
      <c r="J8" s="14" t="s">
        <v>21</v>
      </c>
      <c r="K8" s="14"/>
      <c r="L8" s="21" t="s">
        <v>22</v>
      </c>
      <c r="M8" s="45" t="s">
        <v>2</v>
      </c>
      <c r="N8" s="105"/>
      <c r="O8" s="104"/>
      <c r="P8" s="190"/>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192"/>
      <c r="AR8" s="180"/>
      <c r="AS8" s="192"/>
      <c r="AT8" s="194"/>
      <c r="AU8" s="178"/>
      <c r="AV8" s="180"/>
      <c r="AW8" s="182"/>
      <c r="AX8" s="184"/>
      <c r="AY8" s="186"/>
      <c r="AZ8" s="188"/>
    </row>
    <row r="9" spans="1:53" ht="21" customHeight="1">
      <c r="A9" s="189">
        <v>2</v>
      </c>
      <c r="B9" s="107"/>
      <c r="C9" s="90"/>
      <c r="D9" s="91" t="s">
        <v>54</v>
      </c>
      <c r="E9" s="92">
        <v>0</v>
      </c>
      <c r="F9" s="55" t="s">
        <v>14</v>
      </c>
      <c r="G9" s="100"/>
      <c r="H9" s="22" t="s">
        <v>3</v>
      </c>
      <c r="I9" s="19"/>
      <c r="J9" s="19" t="s">
        <v>21</v>
      </c>
      <c r="K9" s="19"/>
      <c r="L9" s="20" t="s">
        <v>22</v>
      </c>
      <c r="M9" s="44" t="s">
        <v>1</v>
      </c>
      <c r="N9" s="106"/>
      <c r="O9" s="99"/>
      <c r="P9" s="190"/>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v>0</v>
      </c>
      <c r="AJ9" s="26" t="s">
        <v>14</v>
      </c>
      <c r="AK9" s="40">
        <v>0</v>
      </c>
      <c r="AL9" s="25" t="s">
        <v>14</v>
      </c>
      <c r="AM9" s="42">
        <f>SUM(AE9,AG9,AI9,AK9)</f>
        <v>0</v>
      </c>
      <c r="AN9" s="26" t="s">
        <v>14</v>
      </c>
      <c r="AO9" s="43">
        <f>SUM(AM9,E9)</f>
        <v>0</v>
      </c>
      <c r="AP9" s="27" t="s">
        <v>14</v>
      </c>
      <c r="AQ9" s="191"/>
      <c r="AR9" s="179" t="s">
        <v>0</v>
      </c>
      <c r="AS9" s="191"/>
      <c r="AT9" s="193" t="s">
        <v>0</v>
      </c>
      <c r="AU9" s="177">
        <f t="shared" ref="AU9" si="0">AO10-AQ9+AS9</f>
        <v>0</v>
      </c>
      <c r="AV9" s="179" t="s">
        <v>0</v>
      </c>
      <c r="AW9" s="181"/>
      <c r="AX9" s="183">
        <f>AO10-AO9</f>
        <v>0</v>
      </c>
      <c r="AY9" s="185" t="s">
        <v>0</v>
      </c>
      <c r="AZ9" s="187"/>
    </row>
    <row r="10" spans="1:53" ht="21" customHeight="1">
      <c r="A10" s="189"/>
      <c r="B10" s="28"/>
      <c r="C10" s="98"/>
      <c r="D10" s="93" t="s">
        <v>48</v>
      </c>
      <c r="E10" s="94"/>
      <c r="F10" s="56" t="s">
        <v>0</v>
      </c>
      <c r="G10" s="101"/>
      <c r="H10" s="23" t="s">
        <v>4</v>
      </c>
      <c r="I10" s="14"/>
      <c r="J10" s="14" t="s">
        <v>21</v>
      </c>
      <c r="K10" s="14"/>
      <c r="L10" s="21" t="s">
        <v>22</v>
      </c>
      <c r="M10" s="46" t="s">
        <v>2</v>
      </c>
      <c r="N10" s="105"/>
      <c r="O10" s="104"/>
      <c r="P10" s="190"/>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192"/>
      <c r="AR10" s="180"/>
      <c r="AS10" s="192"/>
      <c r="AT10" s="194"/>
      <c r="AU10" s="178"/>
      <c r="AV10" s="180"/>
      <c r="AW10" s="182"/>
      <c r="AX10" s="184"/>
      <c r="AY10" s="186"/>
      <c r="AZ10" s="188"/>
    </row>
    <row r="11" spans="1:53" ht="21" customHeight="1">
      <c r="A11" s="189">
        <v>3</v>
      </c>
      <c r="B11" s="107"/>
      <c r="C11" s="90"/>
      <c r="D11" s="91" t="s">
        <v>54</v>
      </c>
      <c r="E11" s="92">
        <v>0</v>
      </c>
      <c r="F11" s="55" t="s">
        <v>14</v>
      </c>
      <c r="G11" s="100"/>
      <c r="H11" s="22" t="s">
        <v>3</v>
      </c>
      <c r="I11" s="19"/>
      <c r="J11" s="19" t="s">
        <v>21</v>
      </c>
      <c r="K11" s="19"/>
      <c r="L11" s="20" t="s">
        <v>22</v>
      </c>
      <c r="M11" s="47" t="s">
        <v>1</v>
      </c>
      <c r="N11" s="106"/>
      <c r="O11" s="99"/>
      <c r="P11" s="190"/>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v>0</v>
      </c>
      <c r="AL11" s="25" t="s">
        <v>14</v>
      </c>
      <c r="AM11" s="42">
        <f>SUM(AE11,AG11,AI11,AK11)</f>
        <v>0</v>
      </c>
      <c r="AN11" s="26" t="s">
        <v>14</v>
      </c>
      <c r="AO11" s="43">
        <f>SUM(AM11,E11)</f>
        <v>0</v>
      </c>
      <c r="AP11" s="26" t="s">
        <v>14</v>
      </c>
      <c r="AQ11" s="197"/>
      <c r="AR11" s="179" t="s">
        <v>0</v>
      </c>
      <c r="AS11" s="197"/>
      <c r="AT11" s="193" t="s">
        <v>0</v>
      </c>
      <c r="AU11" s="177">
        <f t="shared" ref="AU11" si="2">AO12-AQ11+AS11</f>
        <v>0</v>
      </c>
      <c r="AV11" s="179" t="s">
        <v>0</v>
      </c>
      <c r="AW11" s="181"/>
      <c r="AX11" s="183">
        <f>AO12-AO11</f>
        <v>0</v>
      </c>
      <c r="AY11" s="185" t="s">
        <v>0</v>
      </c>
      <c r="AZ11" s="187"/>
    </row>
    <row r="12" spans="1:53" ht="21" customHeight="1">
      <c r="A12" s="189"/>
      <c r="B12" s="28"/>
      <c r="C12" s="98"/>
      <c r="D12" s="93" t="s">
        <v>48</v>
      </c>
      <c r="E12" s="94"/>
      <c r="F12" s="56" t="s">
        <v>0</v>
      </c>
      <c r="G12" s="101"/>
      <c r="H12" s="23" t="s">
        <v>4</v>
      </c>
      <c r="I12" s="14"/>
      <c r="J12" s="14" t="s">
        <v>21</v>
      </c>
      <c r="K12" s="14"/>
      <c r="L12" s="21" t="s">
        <v>22</v>
      </c>
      <c r="M12" s="45" t="s">
        <v>2</v>
      </c>
      <c r="N12" s="105"/>
      <c r="O12" s="104"/>
      <c r="P12" s="190"/>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192"/>
      <c r="AR12" s="180"/>
      <c r="AS12" s="192"/>
      <c r="AT12" s="194"/>
      <c r="AU12" s="178"/>
      <c r="AV12" s="180"/>
      <c r="AW12" s="182"/>
      <c r="AX12" s="184"/>
      <c r="AY12" s="186"/>
      <c r="AZ12" s="188"/>
    </row>
    <row r="13" spans="1:53" ht="21" customHeight="1">
      <c r="A13" s="189">
        <v>4</v>
      </c>
      <c r="B13" s="107"/>
      <c r="C13" s="90"/>
      <c r="D13" s="91" t="s">
        <v>54</v>
      </c>
      <c r="E13" s="92">
        <v>0</v>
      </c>
      <c r="F13" s="55" t="s">
        <v>14</v>
      </c>
      <c r="G13" s="100"/>
      <c r="H13" s="22" t="s">
        <v>3</v>
      </c>
      <c r="I13" s="19"/>
      <c r="J13" s="19" t="s">
        <v>21</v>
      </c>
      <c r="K13" s="19"/>
      <c r="L13" s="20" t="s">
        <v>22</v>
      </c>
      <c r="M13" s="44" t="s">
        <v>1</v>
      </c>
      <c r="N13" s="106"/>
      <c r="O13" s="99"/>
      <c r="P13" s="190"/>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v>0</v>
      </c>
      <c r="AJ13" s="26" t="s">
        <v>14</v>
      </c>
      <c r="AK13" s="40">
        <v>0</v>
      </c>
      <c r="AL13" s="25" t="s">
        <v>14</v>
      </c>
      <c r="AM13" s="42">
        <f>SUM(AE13,AG13,AI13,AK13)</f>
        <v>0</v>
      </c>
      <c r="AN13" s="26" t="s">
        <v>14</v>
      </c>
      <c r="AO13" s="43">
        <f>SUM(AM13,E13)</f>
        <v>0</v>
      </c>
      <c r="AP13" s="26" t="s">
        <v>14</v>
      </c>
      <c r="AQ13" s="197"/>
      <c r="AR13" s="179" t="s">
        <v>0</v>
      </c>
      <c r="AS13" s="197"/>
      <c r="AT13" s="193" t="s">
        <v>0</v>
      </c>
      <c r="AU13" s="177">
        <f t="shared" ref="AU13" si="3">AO14-AQ13+AS13</f>
        <v>0</v>
      </c>
      <c r="AV13" s="179" t="s">
        <v>0</v>
      </c>
      <c r="AW13" s="181"/>
      <c r="AX13" s="183">
        <f>AO14-AO13</f>
        <v>0</v>
      </c>
      <c r="AY13" s="185" t="s">
        <v>0</v>
      </c>
      <c r="AZ13" s="187"/>
    </row>
    <row r="14" spans="1:53" ht="21" customHeight="1">
      <c r="A14" s="189"/>
      <c r="B14" s="28"/>
      <c r="C14" s="98"/>
      <c r="D14" s="93" t="s">
        <v>48</v>
      </c>
      <c r="E14" s="94"/>
      <c r="F14" s="56" t="s">
        <v>0</v>
      </c>
      <c r="G14" s="101"/>
      <c r="H14" s="23" t="s">
        <v>4</v>
      </c>
      <c r="I14" s="14"/>
      <c r="J14" s="14" t="s">
        <v>21</v>
      </c>
      <c r="K14" s="14"/>
      <c r="L14" s="21" t="s">
        <v>22</v>
      </c>
      <c r="M14" s="46" t="s">
        <v>2</v>
      </c>
      <c r="N14" s="105"/>
      <c r="O14" s="104"/>
      <c r="P14" s="190"/>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192"/>
      <c r="AR14" s="180"/>
      <c r="AS14" s="192"/>
      <c r="AT14" s="194"/>
      <c r="AU14" s="178"/>
      <c r="AV14" s="180"/>
      <c r="AW14" s="182"/>
      <c r="AX14" s="184"/>
      <c r="AY14" s="186"/>
      <c r="AZ14" s="188"/>
    </row>
    <row r="15" spans="1:53" ht="21" customHeight="1">
      <c r="A15" s="189">
        <v>5</v>
      </c>
      <c r="B15" s="107"/>
      <c r="C15" s="90"/>
      <c r="D15" s="91" t="s">
        <v>54</v>
      </c>
      <c r="E15" s="92">
        <v>0</v>
      </c>
      <c r="F15" s="55" t="s">
        <v>14</v>
      </c>
      <c r="G15" s="100"/>
      <c r="H15" s="22" t="s">
        <v>3</v>
      </c>
      <c r="I15" s="19"/>
      <c r="J15" s="19" t="s">
        <v>21</v>
      </c>
      <c r="K15" s="19"/>
      <c r="L15" s="20" t="s">
        <v>22</v>
      </c>
      <c r="M15" s="47" t="s">
        <v>1</v>
      </c>
      <c r="N15" s="106"/>
      <c r="O15" s="107"/>
      <c r="P15" s="190"/>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97"/>
      <c r="AR15" s="179" t="s">
        <v>0</v>
      </c>
      <c r="AS15" s="197"/>
      <c r="AT15" s="193" t="s">
        <v>0</v>
      </c>
      <c r="AU15" s="177">
        <f t="shared" ref="AU15" si="4">AO16-AQ15+AS15</f>
        <v>0</v>
      </c>
      <c r="AV15" s="179" t="s">
        <v>0</v>
      </c>
      <c r="AW15" s="181"/>
      <c r="AX15" s="183">
        <f>AO16-AO15</f>
        <v>0</v>
      </c>
      <c r="AY15" s="185" t="s">
        <v>0</v>
      </c>
      <c r="AZ15" s="187"/>
    </row>
    <row r="16" spans="1:53" ht="21" customHeight="1">
      <c r="A16" s="189"/>
      <c r="B16" s="28"/>
      <c r="C16" s="98"/>
      <c r="D16" s="93" t="s">
        <v>48</v>
      </c>
      <c r="E16" s="94"/>
      <c r="F16" s="56" t="s">
        <v>0</v>
      </c>
      <c r="G16" s="101"/>
      <c r="H16" s="23" t="s">
        <v>4</v>
      </c>
      <c r="I16" s="14"/>
      <c r="J16" s="14" t="s">
        <v>21</v>
      </c>
      <c r="K16" s="14"/>
      <c r="L16" s="21" t="s">
        <v>22</v>
      </c>
      <c r="M16" s="45" t="s">
        <v>2</v>
      </c>
      <c r="N16" s="105"/>
      <c r="O16" s="16"/>
      <c r="P16" s="190"/>
      <c r="Q16" s="52" t="s">
        <v>48</v>
      </c>
      <c r="R16" s="36">
        <v>0</v>
      </c>
      <c r="S16" s="56" t="s">
        <v>0</v>
      </c>
      <c r="T16" s="37">
        <v>0</v>
      </c>
      <c r="U16" s="56" t="s">
        <v>0</v>
      </c>
      <c r="V16" s="39">
        <v>0</v>
      </c>
      <c r="W16" s="17">
        <v>0</v>
      </c>
      <c r="X16" s="56" t="s">
        <v>0</v>
      </c>
      <c r="Y16" s="37">
        <v>0</v>
      </c>
      <c r="Z16" s="56" t="s">
        <v>0</v>
      </c>
      <c r="AA16" s="37">
        <v>0</v>
      </c>
      <c r="AB16" s="56" t="s">
        <v>0</v>
      </c>
      <c r="AC16" s="38">
        <v>0</v>
      </c>
      <c r="AD16" s="56"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192"/>
      <c r="AR16" s="180"/>
      <c r="AS16" s="192"/>
      <c r="AT16" s="194"/>
      <c r="AU16" s="178"/>
      <c r="AV16" s="180"/>
      <c r="AW16" s="182"/>
      <c r="AX16" s="184"/>
      <c r="AY16" s="186"/>
      <c r="AZ16" s="188"/>
    </row>
    <row r="17" spans="1:52" ht="21" customHeight="1">
      <c r="A17" s="189">
        <v>6</v>
      </c>
      <c r="B17" s="107"/>
      <c r="C17" s="112"/>
      <c r="D17" s="91" t="s">
        <v>54</v>
      </c>
      <c r="E17" s="92">
        <v>0</v>
      </c>
      <c r="F17" s="55" t="s">
        <v>14</v>
      </c>
      <c r="G17" s="100"/>
      <c r="H17" s="22" t="s">
        <v>3</v>
      </c>
      <c r="I17" s="19"/>
      <c r="J17" s="19" t="s">
        <v>21</v>
      </c>
      <c r="K17" s="19"/>
      <c r="L17" s="20" t="s">
        <v>22</v>
      </c>
      <c r="M17" s="44" t="s">
        <v>1</v>
      </c>
      <c r="N17" s="106"/>
      <c r="O17" s="107"/>
      <c r="P17" s="190"/>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0</v>
      </c>
      <c r="AP17" s="26" t="s">
        <v>14</v>
      </c>
      <c r="AQ17" s="197"/>
      <c r="AR17" s="179" t="s">
        <v>0</v>
      </c>
      <c r="AS17" s="197"/>
      <c r="AT17" s="193" t="s">
        <v>0</v>
      </c>
      <c r="AU17" s="177">
        <f t="shared" ref="AU17" si="5">AO18-AQ17+AS17</f>
        <v>0</v>
      </c>
      <c r="AV17" s="179" t="s">
        <v>0</v>
      </c>
      <c r="AW17" s="181"/>
      <c r="AX17" s="183">
        <f>AO18-AO17</f>
        <v>0</v>
      </c>
      <c r="AY17" s="185" t="s">
        <v>0</v>
      </c>
      <c r="AZ17" s="187"/>
    </row>
    <row r="18" spans="1:52" ht="21" customHeight="1">
      <c r="A18" s="189"/>
      <c r="B18" s="28"/>
      <c r="C18" s="98"/>
      <c r="D18" s="93" t="s">
        <v>48</v>
      </c>
      <c r="E18" s="94"/>
      <c r="F18" s="56" t="s">
        <v>0</v>
      </c>
      <c r="G18" s="101"/>
      <c r="H18" s="23" t="s">
        <v>4</v>
      </c>
      <c r="I18" s="14"/>
      <c r="J18" s="14" t="s">
        <v>21</v>
      </c>
      <c r="K18" s="14"/>
      <c r="L18" s="21" t="s">
        <v>22</v>
      </c>
      <c r="M18" s="46" t="s">
        <v>2</v>
      </c>
      <c r="N18" s="105"/>
      <c r="O18" s="28"/>
      <c r="P18" s="190"/>
      <c r="Q18" s="52" t="s">
        <v>48</v>
      </c>
      <c r="R18" s="36">
        <v>0</v>
      </c>
      <c r="S18" s="56" t="s">
        <v>0</v>
      </c>
      <c r="T18" s="37">
        <v>0</v>
      </c>
      <c r="U18" s="56" t="s">
        <v>0</v>
      </c>
      <c r="V18" s="39">
        <v>0</v>
      </c>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192"/>
      <c r="AR18" s="180"/>
      <c r="AS18" s="192"/>
      <c r="AT18" s="194"/>
      <c r="AU18" s="178"/>
      <c r="AV18" s="180"/>
      <c r="AW18" s="182"/>
      <c r="AX18" s="184"/>
      <c r="AY18" s="186"/>
      <c r="AZ18" s="188"/>
    </row>
    <row r="19" spans="1:52" ht="21" customHeight="1">
      <c r="A19" s="189">
        <v>7</v>
      </c>
      <c r="B19" s="107"/>
      <c r="C19" s="90"/>
      <c r="D19" s="91" t="s">
        <v>54</v>
      </c>
      <c r="E19" s="92">
        <v>0</v>
      </c>
      <c r="F19" s="55" t="s">
        <v>14</v>
      </c>
      <c r="G19" s="100"/>
      <c r="H19" s="22" t="s">
        <v>3</v>
      </c>
      <c r="I19" s="19"/>
      <c r="J19" s="19" t="s">
        <v>21</v>
      </c>
      <c r="K19" s="19"/>
      <c r="L19" s="20" t="s">
        <v>22</v>
      </c>
      <c r="M19" s="47" t="s">
        <v>1</v>
      </c>
      <c r="N19" s="106"/>
      <c r="O19" s="15"/>
      <c r="P19" s="190"/>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97"/>
      <c r="AR19" s="179" t="s">
        <v>0</v>
      </c>
      <c r="AS19" s="197"/>
      <c r="AT19" s="193" t="s">
        <v>0</v>
      </c>
      <c r="AU19" s="177">
        <f t="shared" ref="AU19" si="6">AO20-AQ19+AS19</f>
        <v>0</v>
      </c>
      <c r="AV19" s="179" t="s">
        <v>0</v>
      </c>
      <c r="AW19" s="181"/>
      <c r="AX19" s="183">
        <f>AO20-AO19</f>
        <v>0</v>
      </c>
      <c r="AY19" s="185" t="s">
        <v>0</v>
      </c>
      <c r="AZ19" s="187"/>
    </row>
    <row r="20" spans="1:52" ht="21" customHeight="1">
      <c r="A20" s="189"/>
      <c r="B20" s="28"/>
      <c r="C20" s="98"/>
      <c r="D20" s="93" t="s">
        <v>48</v>
      </c>
      <c r="E20" s="94"/>
      <c r="F20" s="56" t="s">
        <v>0</v>
      </c>
      <c r="G20" s="101"/>
      <c r="H20" s="23" t="s">
        <v>4</v>
      </c>
      <c r="I20" s="14"/>
      <c r="J20" s="14" t="s">
        <v>21</v>
      </c>
      <c r="K20" s="14"/>
      <c r="L20" s="21" t="s">
        <v>22</v>
      </c>
      <c r="M20" s="45" t="s">
        <v>2</v>
      </c>
      <c r="N20" s="105"/>
      <c r="O20" s="16"/>
      <c r="P20" s="190"/>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92"/>
      <c r="AR20" s="180"/>
      <c r="AS20" s="192"/>
      <c r="AT20" s="194"/>
      <c r="AU20" s="178"/>
      <c r="AV20" s="180"/>
      <c r="AW20" s="182"/>
      <c r="AX20" s="184"/>
      <c r="AY20" s="186"/>
      <c r="AZ20" s="188"/>
    </row>
    <row r="21" spans="1:52" ht="21" customHeight="1">
      <c r="A21" s="189">
        <v>8</v>
      </c>
      <c r="B21" s="107"/>
      <c r="C21" s="90"/>
      <c r="D21" s="91" t="s">
        <v>54</v>
      </c>
      <c r="E21" s="92">
        <v>0</v>
      </c>
      <c r="F21" s="55" t="s">
        <v>14</v>
      </c>
      <c r="G21" s="100"/>
      <c r="H21" s="22" t="s">
        <v>3</v>
      </c>
      <c r="I21" s="19"/>
      <c r="J21" s="19" t="s">
        <v>21</v>
      </c>
      <c r="K21" s="19"/>
      <c r="L21" s="20" t="s">
        <v>22</v>
      </c>
      <c r="M21" s="44" t="s">
        <v>1</v>
      </c>
      <c r="N21" s="106"/>
      <c r="O21" s="15"/>
      <c r="P21" s="190"/>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97"/>
      <c r="AR21" s="179" t="s">
        <v>0</v>
      </c>
      <c r="AS21" s="197"/>
      <c r="AT21" s="193" t="s">
        <v>0</v>
      </c>
      <c r="AU21" s="177">
        <f t="shared" ref="AU21" si="7">AO22-AQ21+AS21</f>
        <v>0</v>
      </c>
      <c r="AV21" s="179" t="s">
        <v>0</v>
      </c>
      <c r="AW21" s="181"/>
      <c r="AX21" s="183">
        <f>AO22-AO21</f>
        <v>0</v>
      </c>
      <c r="AY21" s="185" t="s">
        <v>0</v>
      </c>
      <c r="AZ21" s="187"/>
    </row>
    <row r="22" spans="1:52" ht="21" customHeight="1">
      <c r="A22" s="189"/>
      <c r="B22" s="28"/>
      <c r="C22" s="98"/>
      <c r="D22" s="93" t="s">
        <v>48</v>
      </c>
      <c r="E22" s="94"/>
      <c r="F22" s="56" t="s">
        <v>0</v>
      </c>
      <c r="G22" s="101"/>
      <c r="H22" s="23" t="s">
        <v>4</v>
      </c>
      <c r="I22" s="14"/>
      <c r="J22" s="14" t="s">
        <v>21</v>
      </c>
      <c r="K22" s="14"/>
      <c r="L22" s="21" t="s">
        <v>22</v>
      </c>
      <c r="M22" s="46" t="s">
        <v>2</v>
      </c>
      <c r="N22" s="105"/>
      <c r="O22" s="16"/>
      <c r="P22" s="190"/>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92"/>
      <c r="AR22" s="180"/>
      <c r="AS22" s="192"/>
      <c r="AT22" s="194"/>
      <c r="AU22" s="178"/>
      <c r="AV22" s="180"/>
      <c r="AW22" s="182"/>
      <c r="AX22" s="184"/>
      <c r="AY22" s="186"/>
      <c r="AZ22" s="188"/>
    </row>
    <row r="23" spans="1:52" ht="21" customHeight="1">
      <c r="A23" s="189">
        <v>9</v>
      </c>
      <c r="B23" s="107"/>
      <c r="C23" s="90"/>
      <c r="D23" s="91" t="s">
        <v>54</v>
      </c>
      <c r="E23" s="92">
        <v>0</v>
      </c>
      <c r="F23" s="55" t="s">
        <v>14</v>
      </c>
      <c r="G23" s="100"/>
      <c r="H23" s="22" t="s">
        <v>3</v>
      </c>
      <c r="I23" s="19"/>
      <c r="J23" s="19" t="s">
        <v>21</v>
      </c>
      <c r="K23" s="19"/>
      <c r="L23" s="20" t="s">
        <v>22</v>
      </c>
      <c r="M23" s="47" t="s">
        <v>1</v>
      </c>
      <c r="N23" s="106"/>
      <c r="O23" s="15"/>
      <c r="P23" s="190"/>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97"/>
      <c r="AR23" s="179" t="s">
        <v>0</v>
      </c>
      <c r="AS23" s="197"/>
      <c r="AT23" s="193" t="s">
        <v>0</v>
      </c>
      <c r="AU23" s="177">
        <f t="shared" ref="AU23" si="8">AO24-AQ23+AS23</f>
        <v>0</v>
      </c>
      <c r="AV23" s="179" t="s">
        <v>0</v>
      </c>
      <c r="AW23" s="181"/>
      <c r="AX23" s="183">
        <f>AO24-AO23</f>
        <v>0</v>
      </c>
      <c r="AY23" s="185" t="s">
        <v>0</v>
      </c>
      <c r="AZ23" s="187"/>
    </row>
    <row r="24" spans="1:52" ht="21" customHeight="1">
      <c r="A24" s="189"/>
      <c r="B24" s="28"/>
      <c r="C24" s="98"/>
      <c r="D24" s="93" t="s">
        <v>48</v>
      </c>
      <c r="E24" s="94"/>
      <c r="F24" s="56" t="s">
        <v>0</v>
      </c>
      <c r="G24" s="101"/>
      <c r="H24" s="23" t="s">
        <v>4</v>
      </c>
      <c r="I24" s="14"/>
      <c r="J24" s="14" t="s">
        <v>21</v>
      </c>
      <c r="K24" s="14"/>
      <c r="L24" s="21" t="s">
        <v>22</v>
      </c>
      <c r="M24" s="45" t="s">
        <v>2</v>
      </c>
      <c r="N24" s="105"/>
      <c r="O24" s="16"/>
      <c r="P24" s="190"/>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92"/>
      <c r="AR24" s="180"/>
      <c r="AS24" s="192"/>
      <c r="AT24" s="194"/>
      <c r="AU24" s="178"/>
      <c r="AV24" s="180"/>
      <c r="AW24" s="182"/>
      <c r="AX24" s="184"/>
      <c r="AY24" s="186"/>
      <c r="AZ24" s="188"/>
    </row>
    <row r="25" spans="1:52" ht="21" customHeight="1">
      <c r="A25" s="189">
        <v>10</v>
      </c>
      <c r="B25" s="107"/>
      <c r="C25" s="90"/>
      <c r="D25" s="91" t="s">
        <v>54</v>
      </c>
      <c r="E25" s="92">
        <v>0</v>
      </c>
      <c r="F25" s="55" t="s">
        <v>14</v>
      </c>
      <c r="G25" s="100"/>
      <c r="H25" s="22" t="s">
        <v>3</v>
      </c>
      <c r="I25" s="19"/>
      <c r="J25" s="19" t="s">
        <v>21</v>
      </c>
      <c r="K25" s="19"/>
      <c r="L25" s="20" t="s">
        <v>22</v>
      </c>
      <c r="M25" s="44" t="s">
        <v>1</v>
      </c>
      <c r="N25" s="106"/>
      <c r="O25" s="15"/>
      <c r="P25" s="190"/>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97"/>
      <c r="AR25" s="179" t="s">
        <v>0</v>
      </c>
      <c r="AS25" s="197"/>
      <c r="AT25" s="193" t="s">
        <v>0</v>
      </c>
      <c r="AU25" s="177">
        <f t="shared" ref="AU25" si="9">AO26-AQ25+AS25</f>
        <v>0</v>
      </c>
      <c r="AV25" s="179" t="s">
        <v>0</v>
      </c>
      <c r="AW25" s="181"/>
      <c r="AX25" s="183">
        <f>AO26-AO25</f>
        <v>0</v>
      </c>
      <c r="AY25" s="185" t="s">
        <v>0</v>
      </c>
      <c r="AZ25" s="187"/>
    </row>
    <row r="26" spans="1:52" ht="21" customHeight="1">
      <c r="A26" s="189"/>
      <c r="B26" s="28"/>
      <c r="C26" s="98"/>
      <c r="D26" s="93" t="s">
        <v>48</v>
      </c>
      <c r="E26" s="94"/>
      <c r="F26" s="56" t="s">
        <v>0</v>
      </c>
      <c r="G26" s="101"/>
      <c r="H26" s="23" t="s">
        <v>4</v>
      </c>
      <c r="I26" s="14"/>
      <c r="J26" s="14" t="s">
        <v>21</v>
      </c>
      <c r="K26" s="14"/>
      <c r="L26" s="21" t="s">
        <v>22</v>
      </c>
      <c r="M26" s="46" t="s">
        <v>2</v>
      </c>
      <c r="N26" s="105"/>
      <c r="O26" s="16"/>
      <c r="P26" s="190"/>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92"/>
      <c r="AR26" s="180"/>
      <c r="AS26" s="192"/>
      <c r="AT26" s="194"/>
      <c r="AU26" s="178"/>
      <c r="AV26" s="180"/>
      <c r="AW26" s="182"/>
      <c r="AX26" s="184"/>
      <c r="AY26" s="186"/>
      <c r="AZ26" s="188"/>
    </row>
    <row r="27" spans="1:52" ht="21" customHeight="1">
      <c r="A27" s="189">
        <v>11</v>
      </c>
      <c r="B27" s="107"/>
      <c r="C27" s="90"/>
      <c r="D27" s="91" t="s">
        <v>54</v>
      </c>
      <c r="E27" s="92">
        <v>0</v>
      </c>
      <c r="F27" s="55" t="s">
        <v>14</v>
      </c>
      <c r="G27" s="100"/>
      <c r="H27" s="22" t="s">
        <v>3</v>
      </c>
      <c r="I27" s="19"/>
      <c r="J27" s="19" t="s">
        <v>21</v>
      </c>
      <c r="K27" s="19"/>
      <c r="L27" s="20" t="s">
        <v>22</v>
      </c>
      <c r="M27" s="47" t="s">
        <v>1</v>
      </c>
      <c r="N27" s="106"/>
      <c r="O27" s="15"/>
      <c r="P27" s="190"/>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97"/>
      <c r="AR27" s="179" t="s">
        <v>0</v>
      </c>
      <c r="AS27" s="197"/>
      <c r="AT27" s="193" t="s">
        <v>0</v>
      </c>
      <c r="AU27" s="177">
        <f t="shared" ref="AU27" si="10">AO28-AQ27+AS27</f>
        <v>0</v>
      </c>
      <c r="AV27" s="179" t="s">
        <v>0</v>
      </c>
      <c r="AW27" s="181"/>
      <c r="AX27" s="183">
        <f>AO28-AO27</f>
        <v>0</v>
      </c>
      <c r="AY27" s="185" t="s">
        <v>0</v>
      </c>
      <c r="AZ27" s="187"/>
    </row>
    <row r="28" spans="1:52" ht="21" customHeight="1">
      <c r="A28" s="189"/>
      <c r="B28" s="28"/>
      <c r="C28" s="98"/>
      <c r="D28" s="93" t="s">
        <v>48</v>
      </c>
      <c r="E28" s="94"/>
      <c r="F28" s="56" t="s">
        <v>0</v>
      </c>
      <c r="G28" s="101"/>
      <c r="H28" s="23" t="s">
        <v>4</v>
      </c>
      <c r="I28" s="14"/>
      <c r="J28" s="14" t="s">
        <v>21</v>
      </c>
      <c r="K28" s="14"/>
      <c r="L28" s="21" t="s">
        <v>22</v>
      </c>
      <c r="M28" s="45" t="s">
        <v>2</v>
      </c>
      <c r="N28" s="105"/>
      <c r="O28" s="16"/>
      <c r="P28" s="190"/>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92"/>
      <c r="AR28" s="180"/>
      <c r="AS28" s="192"/>
      <c r="AT28" s="194"/>
      <c r="AU28" s="178"/>
      <c r="AV28" s="180"/>
      <c r="AW28" s="182"/>
      <c r="AX28" s="184"/>
      <c r="AY28" s="186"/>
      <c r="AZ28" s="188"/>
    </row>
    <row r="29" spans="1:52" ht="21" customHeight="1">
      <c r="A29" s="189">
        <v>12</v>
      </c>
      <c r="B29" s="107"/>
      <c r="C29" s="90"/>
      <c r="D29" s="91" t="s">
        <v>54</v>
      </c>
      <c r="E29" s="92">
        <v>0</v>
      </c>
      <c r="F29" s="55" t="s">
        <v>14</v>
      </c>
      <c r="G29" s="100"/>
      <c r="H29" s="22" t="s">
        <v>3</v>
      </c>
      <c r="I29" s="19"/>
      <c r="J29" s="19" t="s">
        <v>21</v>
      </c>
      <c r="K29" s="19"/>
      <c r="L29" s="20" t="s">
        <v>22</v>
      </c>
      <c r="M29" s="44" t="s">
        <v>1</v>
      </c>
      <c r="N29" s="106"/>
      <c r="O29" s="15"/>
      <c r="P29" s="190"/>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97"/>
      <c r="AR29" s="179" t="s">
        <v>0</v>
      </c>
      <c r="AS29" s="197"/>
      <c r="AT29" s="193" t="s">
        <v>0</v>
      </c>
      <c r="AU29" s="177">
        <f t="shared" ref="AU29" si="11">AO30-AQ29+AS29</f>
        <v>0</v>
      </c>
      <c r="AV29" s="179" t="s">
        <v>0</v>
      </c>
      <c r="AW29" s="181"/>
      <c r="AX29" s="183">
        <f>AO30-AO29</f>
        <v>0</v>
      </c>
      <c r="AY29" s="185" t="s">
        <v>0</v>
      </c>
      <c r="AZ29" s="187"/>
    </row>
    <row r="30" spans="1:52" ht="21" customHeight="1">
      <c r="A30" s="189"/>
      <c r="B30" s="28"/>
      <c r="C30" s="98"/>
      <c r="D30" s="93" t="s">
        <v>48</v>
      </c>
      <c r="E30" s="94"/>
      <c r="F30" s="56" t="s">
        <v>0</v>
      </c>
      <c r="G30" s="101"/>
      <c r="H30" s="23" t="s">
        <v>4</v>
      </c>
      <c r="I30" s="14"/>
      <c r="J30" s="14" t="s">
        <v>21</v>
      </c>
      <c r="K30" s="14"/>
      <c r="L30" s="21" t="s">
        <v>22</v>
      </c>
      <c r="M30" s="46" t="s">
        <v>2</v>
      </c>
      <c r="N30" s="105"/>
      <c r="O30" s="16"/>
      <c r="P30" s="190"/>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92"/>
      <c r="AR30" s="180"/>
      <c r="AS30" s="192"/>
      <c r="AT30" s="194"/>
      <c r="AU30" s="178"/>
      <c r="AV30" s="180"/>
      <c r="AW30" s="182"/>
      <c r="AX30" s="184"/>
      <c r="AY30" s="186"/>
      <c r="AZ30" s="188"/>
    </row>
    <row r="31" spans="1:52" ht="21" customHeight="1">
      <c r="A31" s="189">
        <v>13</v>
      </c>
      <c r="B31" s="107"/>
      <c r="C31" s="90"/>
      <c r="D31" s="91" t="s">
        <v>54</v>
      </c>
      <c r="E31" s="92">
        <v>0</v>
      </c>
      <c r="F31" s="55" t="s">
        <v>14</v>
      </c>
      <c r="G31" s="100"/>
      <c r="H31" s="22" t="s">
        <v>3</v>
      </c>
      <c r="I31" s="19"/>
      <c r="J31" s="19" t="s">
        <v>21</v>
      </c>
      <c r="K31" s="19"/>
      <c r="L31" s="20" t="s">
        <v>22</v>
      </c>
      <c r="M31" s="47" t="s">
        <v>1</v>
      </c>
      <c r="N31" s="106"/>
      <c r="O31" s="15"/>
      <c r="P31" s="190"/>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97"/>
      <c r="AR31" s="179" t="s">
        <v>0</v>
      </c>
      <c r="AS31" s="197"/>
      <c r="AT31" s="193" t="s">
        <v>0</v>
      </c>
      <c r="AU31" s="177">
        <f t="shared" ref="AU31" si="12">AO32-AQ31+AS31</f>
        <v>0</v>
      </c>
      <c r="AV31" s="179" t="s">
        <v>0</v>
      </c>
      <c r="AW31" s="181"/>
      <c r="AX31" s="183">
        <f>AO32-AO31</f>
        <v>0</v>
      </c>
      <c r="AY31" s="185" t="s">
        <v>0</v>
      </c>
      <c r="AZ31" s="187"/>
    </row>
    <row r="32" spans="1:52" ht="21" customHeight="1">
      <c r="A32" s="189"/>
      <c r="B32" s="28"/>
      <c r="C32" s="98"/>
      <c r="D32" s="93" t="s">
        <v>48</v>
      </c>
      <c r="E32" s="94"/>
      <c r="F32" s="56" t="s">
        <v>0</v>
      </c>
      <c r="G32" s="101"/>
      <c r="H32" s="23" t="s">
        <v>4</v>
      </c>
      <c r="I32" s="14"/>
      <c r="J32" s="14" t="s">
        <v>21</v>
      </c>
      <c r="K32" s="14"/>
      <c r="L32" s="21" t="s">
        <v>22</v>
      </c>
      <c r="M32" s="45" t="s">
        <v>2</v>
      </c>
      <c r="N32" s="105"/>
      <c r="O32" s="16"/>
      <c r="P32" s="190"/>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92"/>
      <c r="AR32" s="180"/>
      <c r="AS32" s="192"/>
      <c r="AT32" s="194"/>
      <c r="AU32" s="178"/>
      <c r="AV32" s="180"/>
      <c r="AW32" s="182"/>
      <c r="AX32" s="184"/>
      <c r="AY32" s="186"/>
      <c r="AZ32" s="188"/>
    </row>
    <row r="33" spans="1:52" ht="21" customHeight="1">
      <c r="A33" s="189">
        <v>14</v>
      </c>
      <c r="B33" s="107"/>
      <c r="C33" s="90"/>
      <c r="D33" s="91" t="s">
        <v>54</v>
      </c>
      <c r="E33" s="92">
        <v>0</v>
      </c>
      <c r="F33" s="55" t="s">
        <v>14</v>
      </c>
      <c r="G33" s="100"/>
      <c r="H33" s="22" t="s">
        <v>3</v>
      </c>
      <c r="I33" s="19"/>
      <c r="J33" s="19" t="s">
        <v>21</v>
      </c>
      <c r="K33" s="19"/>
      <c r="L33" s="20" t="s">
        <v>22</v>
      </c>
      <c r="M33" s="48" t="s">
        <v>1</v>
      </c>
      <c r="N33" s="106"/>
      <c r="O33" s="15"/>
      <c r="P33" s="190"/>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97"/>
      <c r="AR33" s="179" t="s">
        <v>0</v>
      </c>
      <c r="AS33" s="197"/>
      <c r="AT33" s="193" t="s">
        <v>0</v>
      </c>
      <c r="AU33" s="177">
        <f t="shared" ref="AU33" si="13">AO34-AQ33+AS33</f>
        <v>0</v>
      </c>
      <c r="AV33" s="179" t="s">
        <v>0</v>
      </c>
      <c r="AW33" s="181"/>
      <c r="AX33" s="183">
        <f>AO34-AO33</f>
        <v>0</v>
      </c>
      <c r="AY33" s="185" t="s">
        <v>0</v>
      </c>
      <c r="AZ33" s="187"/>
    </row>
    <row r="34" spans="1:52" ht="21" customHeight="1">
      <c r="A34" s="189"/>
      <c r="B34" s="28"/>
      <c r="C34" s="98"/>
      <c r="D34" s="93" t="s">
        <v>48</v>
      </c>
      <c r="E34" s="94"/>
      <c r="F34" s="56" t="s">
        <v>0</v>
      </c>
      <c r="G34" s="101"/>
      <c r="H34" s="23" t="s">
        <v>4</v>
      </c>
      <c r="I34" s="14"/>
      <c r="J34" s="14" t="s">
        <v>21</v>
      </c>
      <c r="K34" s="14"/>
      <c r="L34" s="21" t="s">
        <v>22</v>
      </c>
      <c r="M34" s="49" t="s">
        <v>2</v>
      </c>
      <c r="N34" s="105"/>
      <c r="O34" s="16"/>
      <c r="P34" s="190"/>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92"/>
      <c r="AR34" s="180"/>
      <c r="AS34" s="192"/>
      <c r="AT34" s="194"/>
      <c r="AU34" s="178"/>
      <c r="AV34" s="180"/>
      <c r="AW34" s="182"/>
      <c r="AX34" s="184"/>
      <c r="AY34" s="186"/>
      <c r="AZ34" s="188"/>
    </row>
    <row r="35" spans="1:52" ht="21" customHeight="1">
      <c r="A35" s="189">
        <v>15</v>
      </c>
      <c r="B35" s="107"/>
      <c r="C35" s="90"/>
      <c r="D35" s="91" t="s">
        <v>54</v>
      </c>
      <c r="E35" s="92">
        <v>0</v>
      </c>
      <c r="F35" s="55" t="s">
        <v>14</v>
      </c>
      <c r="G35" s="100"/>
      <c r="H35" s="22" t="s">
        <v>3</v>
      </c>
      <c r="I35" s="19"/>
      <c r="J35" s="19" t="s">
        <v>21</v>
      </c>
      <c r="K35" s="19"/>
      <c r="L35" s="20" t="s">
        <v>22</v>
      </c>
      <c r="M35" s="47" t="s">
        <v>1</v>
      </c>
      <c r="N35" s="106"/>
      <c r="O35" s="15"/>
      <c r="P35" s="190"/>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97"/>
      <c r="AR35" s="179" t="s">
        <v>0</v>
      </c>
      <c r="AS35" s="197"/>
      <c r="AT35" s="193" t="s">
        <v>0</v>
      </c>
      <c r="AU35" s="177">
        <f t="shared" ref="AU35" si="14">AO36-AQ35+AS35</f>
        <v>0</v>
      </c>
      <c r="AV35" s="179" t="s">
        <v>0</v>
      </c>
      <c r="AW35" s="181"/>
      <c r="AX35" s="183">
        <f>AO36-AO35</f>
        <v>0</v>
      </c>
      <c r="AY35" s="185" t="s">
        <v>0</v>
      </c>
      <c r="AZ35" s="187"/>
    </row>
    <row r="36" spans="1:52" ht="21" customHeight="1">
      <c r="A36" s="189"/>
      <c r="B36" s="28"/>
      <c r="C36" s="98"/>
      <c r="D36" s="93" t="s">
        <v>48</v>
      </c>
      <c r="E36" s="94"/>
      <c r="F36" s="56" t="s">
        <v>0</v>
      </c>
      <c r="G36" s="101"/>
      <c r="H36" s="23" t="s">
        <v>4</v>
      </c>
      <c r="I36" s="14"/>
      <c r="J36" s="14" t="s">
        <v>21</v>
      </c>
      <c r="K36" s="14"/>
      <c r="L36" s="21" t="s">
        <v>22</v>
      </c>
      <c r="M36" s="50" t="s">
        <v>2</v>
      </c>
      <c r="N36" s="105"/>
      <c r="O36" s="16"/>
      <c r="P36" s="190"/>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92"/>
      <c r="AR36" s="180"/>
      <c r="AS36" s="192"/>
      <c r="AT36" s="194"/>
      <c r="AU36" s="178"/>
      <c r="AV36" s="180"/>
      <c r="AW36" s="182"/>
      <c r="AX36" s="184"/>
      <c r="AY36" s="186"/>
      <c r="AZ36" s="188"/>
    </row>
    <row r="37" spans="1:52" ht="21" customHeight="1">
      <c r="A37" s="189">
        <v>16</v>
      </c>
      <c r="B37" s="107"/>
      <c r="C37" s="90"/>
      <c r="D37" s="91" t="s">
        <v>54</v>
      </c>
      <c r="E37" s="92">
        <v>0</v>
      </c>
      <c r="F37" s="55" t="s">
        <v>14</v>
      </c>
      <c r="G37" s="100"/>
      <c r="H37" s="22" t="s">
        <v>3</v>
      </c>
      <c r="I37" s="19"/>
      <c r="J37" s="19" t="s">
        <v>21</v>
      </c>
      <c r="K37" s="19"/>
      <c r="L37" s="20" t="s">
        <v>22</v>
      </c>
      <c r="M37" s="44" t="s">
        <v>1</v>
      </c>
      <c r="N37" s="106"/>
      <c r="O37" s="15"/>
      <c r="P37" s="190"/>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97"/>
      <c r="AR37" s="179" t="s">
        <v>0</v>
      </c>
      <c r="AS37" s="197"/>
      <c r="AT37" s="193" t="s">
        <v>0</v>
      </c>
      <c r="AU37" s="177">
        <f t="shared" ref="AU37" si="15">AO38-AQ37+AS37</f>
        <v>0</v>
      </c>
      <c r="AV37" s="179" t="s">
        <v>0</v>
      </c>
      <c r="AW37" s="181"/>
      <c r="AX37" s="183">
        <f>AO38-AO37</f>
        <v>0</v>
      </c>
      <c r="AY37" s="185" t="s">
        <v>0</v>
      </c>
      <c r="AZ37" s="187"/>
    </row>
    <row r="38" spans="1:52" ht="21" customHeight="1">
      <c r="A38" s="189"/>
      <c r="B38" s="28"/>
      <c r="C38" s="98"/>
      <c r="D38" s="93" t="s">
        <v>48</v>
      </c>
      <c r="E38" s="94"/>
      <c r="F38" s="56" t="s">
        <v>0</v>
      </c>
      <c r="G38" s="101"/>
      <c r="H38" s="23" t="s">
        <v>4</v>
      </c>
      <c r="I38" s="14"/>
      <c r="J38" s="14" t="s">
        <v>21</v>
      </c>
      <c r="K38" s="14"/>
      <c r="L38" s="21" t="s">
        <v>22</v>
      </c>
      <c r="M38" s="46" t="s">
        <v>2</v>
      </c>
      <c r="N38" s="105"/>
      <c r="O38" s="16"/>
      <c r="P38" s="190"/>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92"/>
      <c r="AR38" s="180"/>
      <c r="AS38" s="192"/>
      <c r="AT38" s="194"/>
      <c r="AU38" s="178"/>
      <c r="AV38" s="180"/>
      <c r="AW38" s="182"/>
      <c r="AX38" s="184"/>
      <c r="AY38" s="186"/>
      <c r="AZ38" s="188"/>
    </row>
    <row r="39" spans="1:52" ht="21" customHeight="1">
      <c r="A39" s="189">
        <v>17</v>
      </c>
      <c r="B39" s="107"/>
      <c r="C39" s="90"/>
      <c r="D39" s="91" t="s">
        <v>54</v>
      </c>
      <c r="E39" s="92">
        <v>0</v>
      </c>
      <c r="F39" s="55" t="s">
        <v>14</v>
      </c>
      <c r="G39" s="100"/>
      <c r="H39" s="22" t="s">
        <v>3</v>
      </c>
      <c r="I39" s="19"/>
      <c r="J39" s="19" t="s">
        <v>21</v>
      </c>
      <c r="K39" s="19"/>
      <c r="L39" s="20" t="s">
        <v>22</v>
      </c>
      <c r="M39" s="44" t="s">
        <v>1</v>
      </c>
      <c r="N39" s="106"/>
      <c r="O39" s="15"/>
      <c r="P39" s="190"/>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97"/>
      <c r="AR39" s="179" t="s">
        <v>0</v>
      </c>
      <c r="AS39" s="197"/>
      <c r="AT39" s="193" t="s">
        <v>0</v>
      </c>
      <c r="AU39" s="177">
        <f t="shared" ref="AU39" si="16">AO40-AQ39+AS39</f>
        <v>0</v>
      </c>
      <c r="AV39" s="179" t="s">
        <v>0</v>
      </c>
      <c r="AW39" s="181"/>
      <c r="AX39" s="183">
        <f>AO40-AO39</f>
        <v>0</v>
      </c>
      <c r="AY39" s="185" t="s">
        <v>0</v>
      </c>
      <c r="AZ39" s="187"/>
    </row>
    <row r="40" spans="1:52" ht="21" customHeight="1">
      <c r="A40" s="189"/>
      <c r="B40" s="28"/>
      <c r="C40" s="98"/>
      <c r="D40" s="93" t="s">
        <v>48</v>
      </c>
      <c r="E40" s="94"/>
      <c r="F40" s="56" t="s">
        <v>0</v>
      </c>
      <c r="G40" s="101"/>
      <c r="H40" s="23" t="s">
        <v>4</v>
      </c>
      <c r="I40" s="14"/>
      <c r="J40" s="14" t="s">
        <v>21</v>
      </c>
      <c r="K40" s="14"/>
      <c r="L40" s="21" t="s">
        <v>22</v>
      </c>
      <c r="M40" s="46" t="s">
        <v>2</v>
      </c>
      <c r="N40" s="105"/>
      <c r="O40" s="16"/>
      <c r="P40" s="190"/>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92"/>
      <c r="AR40" s="180"/>
      <c r="AS40" s="192"/>
      <c r="AT40" s="194"/>
      <c r="AU40" s="178"/>
      <c r="AV40" s="180"/>
      <c r="AW40" s="182"/>
      <c r="AX40" s="184"/>
      <c r="AY40" s="186"/>
      <c r="AZ40" s="188"/>
    </row>
    <row r="41" spans="1:52" ht="21" customHeight="1">
      <c r="A41" s="189">
        <v>18</v>
      </c>
      <c r="B41" s="107"/>
      <c r="C41" s="90"/>
      <c r="D41" s="91" t="s">
        <v>54</v>
      </c>
      <c r="E41" s="92">
        <v>0</v>
      </c>
      <c r="F41" s="55" t="s">
        <v>14</v>
      </c>
      <c r="G41" s="100"/>
      <c r="H41" s="22" t="s">
        <v>3</v>
      </c>
      <c r="I41" s="19"/>
      <c r="J41" s="19" t="s">
        <v>21</v>
      </c>
      <c r="K41" s="19"/>
      <c r="L41" s="20" t="s">
        <v>22</v>
      </c>
      <c r="M41" s="44" t="s">
        <v>1</v>
      </c>
      <c r="N41" s="106"/>
      <c r="O41" s="15"/>
      <c r="P41" s="190"/>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97"/>
      <c r="AR41" s="179" t="s">
        <v>0</v>
      </c>
      <c r="AS41" s="197"/>
      <c r="AT41" s="193" t="s">
        <v>0</v>
      </c>
      <c r="AU41" s="177">
        <f t="shared" ref="AU41" si="17">AO42-AQ41+AS41</f>
        <v>0</v>
      </c>
      <c r="AV41" s="179" t="s">
        <v>0</v>
      </c>
      <c r="AW41" s="181"/>
      <c r="AX41" s="183">
        <f>AO42-AO41</f>
        <v>0</v>
      </c>
      <c r="AY41" s="185" t="s">
        <v>0</v>
      </c>
      <c r="AZ41" s="187"/>
    </row>
    <row r="42" spans="1:52" ht="21" customHeight="1">
      <c r="A42" s="189"/>
      <c r="B42" s="28"/>
      <c r="C42" s="98"/>
      <c r="D42" s="93" t="s">
        <v>48</v>
      </c>
      <c r="E42" s="94"/>
      <c r="F42" s="56" t="s">
        <v>0</v>
      </c>
      <c r="G42" s="101"/>
      <c r="H42" s="23" t="s">
        <v>4</v>
      </c>
      <c r="I42" s="14"/>
      <c r="J42" s="14" t="s">
        <v>21</v>
      </c>
      <c r="K42" s="14"/>
      <c r="L42" s="21" t="s">
        <v>22</v>
      </c>
      <c r="M42" s="46" t="s">
        <v>2</v>
      </c>
      <c r="N42" s="105"/>
      <c r="O42" s="16"/>
      <c r="P42" s="190"/>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92"/>
      <c r="AR42" s="180"/>
      <c r="AS42" s="192"/>
      <c r="AT42" s="194"/>
      <c r="AU42" s="178"/>
      <c r="AV42" s="180"/>
      <c r="AW42" s="182"/>
      <c r="AX42" s="184"/>
      <c r="AY42" s="186"/>
      <c r="AZ42" s="188"/>
    </row>
    <row r="43" spans="1:52" ht="21" customHeight="1">
      <c r="A43" s="189">
        <v>19</v>
      </c>
      <c r="B43" s="107"/>
      <c r="C43" s="90"/>
      <c r="D43" s="91" t="s">
        <v>54</v>
      </c>
      <c r="E43" s="92">
        <v>0</v>
      </c>
      <c r="F43" s="55" t="s">
        <v>14</v>
      </c>
      <c r="G43" s="100"/>
      <c r="H43" s="22" t="s">
        <v>3</v>
      </c>
      <c r="I43" s="19"/>
      <c r="J43" s="19" t="s">
        <v>21</v>
      </c>
      <c r="K43" s="19"/>
      <c r="L43" s="20" t="s">
        <v>22</v>
      </c>
      <c r="M43" s="44" t="s">
        <v>1</v>
      </c>
      <c r="N43" s="106"/>
      <c r="O43" s="15"/>
      <c r="P43" s="190"/>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97"/>
      <c r="AR43" s="179" t="s">
        <v>0</v>
      </c>
      <c r="AS43" s="197"/>
      <c r="AT43" s="193" t="s">
        <v>0</v>
      </c>
      <c r="AU43" s="177">
        <f t="shared" ref="AU43" si="18">AO44-AQ43+AS43</f>
        <v>0</v>
      </c>
      <c r="AV43" s="179" t="s">
        <v>0</v>
      </c>
      <c r="AW43" s="181"/>
      <c r="AX43" s="183">
        <f>AO44-AO43</f>
        <v>0</v>
      </c>
      <c r="AY43" s="185" t="s">
        <v>0</v>
      </c>
      <c r="AZ43" s="187"/>
    </row>
    <row r="44" spans="1:52" ht="21" customHeight="1">
      <c r="A44" s="189"/>
      <c r="B44" s="28"/>
      <c r="C44" s="98"/>
      <c r="D44" s="93" t="s">
        <v>48</v>
      </c>
      <c r="E44" s="94"/>
      <c r="F44" s="56" t="s">
        <v>0</v>
      </c>
      <c r="G44" s="101"/>
      <c r="H44" s="23" t="s">
        <v>4</v>
      </c>
      <c r="I44" s="14"/>
      <c r="J44" s="14" t="s">
        <v>21</v>
      </c>
      <c r="K44" s="14"/>
      <c r="L44" s="21" t="s">
        <v>22</v>
      </c>
      <c r="M44" s="46" t="s">
        <v>2</v>
      </c>
      <c r="N44" s="105"/>
      <c r="O44" s="16"/>
      <c r="P44" s="190"/>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92"/>
      <c r="AR44" s="180"/>
      <c r="AS44" s="192"/>
      <c r="AT44" s="194"/>
      <c r="AU44" s="178"/>
      <c r="AV44" s="180"/>
      <c r="AW44" s="182"/>
      <c r="AX44" s="184"/>
      <c r="AY44" s="186"/>
      <c r="AZ44" s="188"/>
    </row>
    <row r="45" spans="1:52" ht="21" customHeight="1">
      <c r="A45" s="189">
        <v>20</v>
      </c>
      <c r="B45" s="107"/>
      <c r="C45" s="90"/>
      <c r="D45" s="91" t="s">
        <v>54</v>
      </c>
      <c r="E45" s="92">
        <v>0</v>
      </c>
      <c r="F45" s="55" t="s">
        <v>14</v>
      </c>
      <c r="G45" s="100"/>
      <c r="H45" s="22" t="s">
        <v>3</v>
      </c>
      <c r="I45" s="19"/>
      <c r="J45" s="19" t="s">
        <v>21</v>
      </c>
      <c r="K45" s="19"/>
      <c r="L45" s="20" t="s">
        <v>22</v>
      </c>
      <c r="M45" s="44" t="s">
        <v>1</v>
      </c>
      <c r="N45" s="106"/>
      <c r="O45" s="15"/>
      <c r="P45" s="190"/>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97"/>
      <c r="AR45" s="179" t="s">
        <v>0</v>
      </c>
      <c r="AS45" s="197"/>
      <c r="AT45" s="193" t="s">
        <v>0</v>
      </c>
      <c r="AU45" s="177">
        <f t="shared" ref="AU45" si="19">AO46-AQ45+AS45</f>
        <v>0</v>
      </c>
      <c r="AV45" s="179" t="s">
        <v>0</v>
      </c>
      <c r="AW45" s="181"/>
      <c r="AX45" s="183">
        <f>AO46-AO45</f>
        <v>0</v>
      </c>
      <c r="AY45" s="185" t="s">
        <v>0</v>
      </c>
      <c r="AZ45" s="187"/>
    </row>
    <row r="46" spans="1:52" ht="21" customHeight="1">
      <c r="A46" s="189"/>
      <c r="B46" s="28"/>
      <c r="C46" s="98"/>
      <c r="D46" s="93" t="s">
        <v>48</v>
      </c>
      <c r="E46" s="94"/>
      <c r="F46" s="56" t="s">
        <v>0</v>
      </c>
      <c r="G46" s="101"/>
      <c r="H46" s="23" t="s">
        <v>4</v>
      </c>
      <c r="I46" s="14"/>
      <c r="J46" s="14" t="s">
        <v>21</v>
      </c>
      <c r="K46" s="14"/>
      <c r="L46" s="21" t="s">
        <v>22</v>
      </c>
      <c r="M46" s="46" t="s">
        <v>2</v>
      </c>
      <c r="N46" s="105"/>
      <c r="O46" s="16"/>
      <c r="P46" s="190"/>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92"/>
      <c r="AR46" s="180"/>
      <c r="AS46" s="192"/>
      <c r="AT46" s="194"/>
      <c r="AU46" s="178"/>
      <c r="AV46" s="180"/>
      <c r="AW46" s="182"/>
      <c r="AX46" s="184"/>
      <c r="AY46" s="186"/>
      <c r="AZ46" s="188"/>
    </row>
    <row r="47" spans="1:52" ht="21" customHeight="1">
      <c r="A47" s="189">
        <v>21</v>
      </c>
      <c r="B47" s="107"/>
      <c r="C47" s="90"/>
      <c r="D47" s="91" t="s">
        <v>54</v>
      </c>
      <c r="E47" s="92">
        <v>0</v>
      </c>
      <c r="F47" s="55" t="s">
        <v>14</v>
      </c>
      <c r="G47" s="100"/>
      <c r="H47" s="22" t="s">
        <v>3</v>
      </c>
      <c r="I47" s="19"/>
      <c r="J47" s="19" t="s">
        <v>21</v>
      </c>
      <c r="K47" s="19"/>
      <c r="L47" s="20" t="s">
        <v>22</v>
      </c>
      <c r="M47" s="44" t="s">
        <v>1</v>
      </c>
      <c r="N47" s="106"/>
      <c r="O47" s="15"/>
      <c r="P47" s="190"/>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97"/>
      <c r="AR47" s="179" t="s">
        <v>0</v>
      </c>
      <c r="AS47" s="197"/>
      <c r="AT47" s="193" t="s">
        <v>0</v>
      </c>
      <c r="AU47" s="177">
        <f t="shared" ref="AU47" si="20">AO48-AQ47+AS47</f>
        <v>0</v>
      </c>
      <c r="AV47" s="179" t="s">
        <v>0</v>
      </c>
      <c r="AW47" s="181"/>
      <c r="AX47" s="183">
        <f>AO48-AO47</f>
        <v>0</v>
      </c>
      <c r="AY47" s="185" t="s">
        <v>0</v>
      </c>
      <c r="AZ47" s="187"/>
    </row>
    <row r="48" spans="1:52" ht="21" customHeight="1">
      <c r="A48" s="189"/>
      <c r="B48" s="28"/>
      <c r="C48" s="98"/>
      <c r="D48" s="93" t="s">
        <v>48</v>
      </c>
      <c r="E48" s="94"/>
      <c r="F48" s="56" t="s">
        <v>0</v>
      </c>
      <c r="G48" s="101"/>
      <c r="H48" s="23" t="s">
        <v>4</v>
      </c>
      <c r="I48" s="14"/>
      <c r="J48" s="14" t="s">
        <v>21</v>
      </c>
      <c r="K48" s="14"/>
      <c r="L48" s="21" t="s">
        <v>22</v>
      </c>
      <c r="M48" s="46" t="s">
        <v>2</v>
      </c>
      <c r="N48" s="105"/>
      <c r="O48" s="16"/>
      <c r="P48" s="190"/>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92"/>
      <c r="AR48" s="180"/>
      <c r="AS48" s="192"/>
      <c r="AT48" s="194"/>
      <c r="AU48" s="178"/>
      <c r="AV48" s="180"/>
      <c r="AW48" s="182"/>
      <c r="AX48" s="184"/>
      <c r="AY48" s="186"/>
      <c r="AZ48" s="188"/>
    </row>
    <row r="49" spans="1:54" ht="21" customHeight="1">
      <c r="A49" s="189">
        <v>22</v>
      </c>
      <c r="B49" s="107"/>
      <c r="C49" s="90"/>
      <c r="D49" s="91" t="s">
        <v>54</v>
      </c>
      <c r="E49" s="92">
        <v>0</v>
      </c>
      <c r="F49" s="55" t="s">
        <v>14</v>
      </c>
      <c r="G49" s="100"/>
      <c r="H49" s="22" t="s">
        <v>3</v>
      </c>
      <c r="I49" s="19"/>
      <c r="J49" s="19" t="s">
        <v>21</v>
      </c>
      <c r="K49" s="19"/>
      <c r="L49" s="20" t="s">
        <v>22</v>
      </c>
      <c r="M49" s="44" t="s">
        <v>1</v>
      </c>
      <c r="N49" s="106"/>
      <c r="O49" s="15"/>
      <c r="P49" s="190"/>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97"/>
      <c r="AR49" s="179" t="s">
        <v>0</v>
      </c>
      <c r="AS49" s="197"/>
      <c r="AT49" s="193" t="s">
        <v>0</v>
      </c>
      <c r="AU49" s="177">
        <f t="shared" ref="AU49" si="21">AO50-AQ49+AS49</f>
        <v>0</v>
      </c>
      <c r="AV49" s="179" t="s">
        <v>0</v>
      </c>
      <c r="AW49" s="181"/>
      <c r="AX49" s="183">
        <f>AO50-AO49</f>
        <v>0</v>
      </c>
      <c r="AY49" s="185" t="s">
        <v>0</v>
      </c>
      <c r="AZ49" s="187"/>
    </row>
    <row r="50" spans="1:54" ht="21" customHeight="1">
      <c r="A50" s="189"/>
      <c r="B50" s="28"/>
      <c r="C50" s="98"/>
      <c r="D50" s="93" t="s">
        <v>48</v>
      </c>
      <c r="E50" s="94"/>
      <c r="F50" s="56" t="s">
        <v>0</v>
      </c>
      <c r="G50" s="101"/>
      <c r="H50" s="23" t="s">
        <v>4</v>
      </c>
      <c r="I50" s="14"/>
      <c r="J50" s="14" t="s">
        <v>21</v>
      </c>
      <c r="K50" s="14"/>
      <c r="L50" s="21" t="s">
        <v>22</v>
      </c>
      <c r="M50" s="46" t="s">
        <v>2</v>
      </c>
      <c r="N50" s="105"/>
      <c r="O50" s="16"/>
      <c r="P50" s="190"/>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92"/>
      <c r="AR50" s="180"/>
      <c r="AS50" s="192"/>
      <c r="AT50" s="194"/>
      <c r="AU50" s="178"/>
      <c r="AV50" s="180"/>
      <c r="AW50" s="182"/>
      <c r="AX50" s="184"/>
      <c r="AY50" s="186"/>
      <c r="AZ50" s="188"/>
    </row>
    <row r="51" spans="1:54" ht="15" customHeight="1">
      <c r="A51" s="198"/>
      <c r="B51" s="58"/>
      <c r="C51" s="199" t="s">
        <v>55</v>
      </c>
      <c r="D51" s="199"/>
      <c r="E51" s="95">
        <f>SUMIF($H7:$H50,"自",E7:E50)</f>
        <v>0</v>
      </c>
      <c r="F51" s="96" t="s">
        <v>14</v>
      </c>
      <c r="G51" s="87"/>
      <c r="H51" s="59"/>
      <c r="I51" s="59"/>
      <c r="J51" s="59"/>
      <c r="K51" s="59"/>
      <c r="L51" s="59"/>
      <c r="M51" s="59"/>
      <c r="N51" s="59"/>
      <c r="O51" s="59"/>
      <c r="P51" s="59"/>
      <c r="Q51" s="59"/>
      <c r="R51" s="59"/>
      <c r="S51" s="59"/>
      <c r="T51" s="59"/>
      <c r="U51" s="59"/>
      <c r="V51" s="59"/>
      <c r="W51" s="59"/>
      <c r="X51" s="59"/>
      <c r="Y51" s="59"/>
      <c r="Z51" s="60"/>
      <c r="AA51" s="200" t="s">
        <v>55</v>
      </c>
      <c r="AB51" s="200"/>
      <c r="AC51" s="200"/>
      <c r="AD51" s="200"/>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201">
        <f>SUMIF($H7:$H50,"自",AQ7:AQ50)</f>
        <v>0</v>
      </c>
      <c r="AR51" s="203" t="s">
        <v>0</v>
      </c>
      <c r="AS51" s="201">
        <f>SUMIF($H7:$H50,"自",AS7:AS50)</f>
        <v>0</v>
      </c>
      <c r="AT51" s="203" t="s">
        <v>0</v>
      </c>
      <c r="AU51" s="201">
        <f>SUMIF($H7:$H50,"自",AU7:AU50)</f>
        <v>0</v>
      </c>
      <c r="AV51" s="179" t="s">
        <v>0</v>
      </c>
      <c r="AW51" s="53"/>
      <c r="AX51" s="201">
        <f>SUMIF($H7:$H50,"自",AX7:AX50)</f>
        <v>0</v>
      </c>
      <c r="AY51" s="9"/>
      <c r="AZ51" s="70"/>
    </row>
    <row r="52" spans="1:54" ht="12" customHeight="1">
      <c r="A52" s="198"/>
      <c r="B52" s="61"/>
      <c r="C52" s="210" t="s">
        <v>47</v>
      </c>
      <c r="D52" s="210"/>
      <c r="E52" s="57">
        <f>SUMIF($H7:$H50,"至",E7:E50)</f>
        <v>0</v>
      </c>
      <c r="F52" s="97" t="s">
        <v>0</v>
      </c>
      <c r="G52" s="88"/>
      <c r="H52" s="62"/>
      <c r="I52" s="62"/>
      <c r="J52" s="62"/>
      <c r="K52" s="62"/>
      <c r="L52" s="62"/>
      <c r="M52" s="62"/>
      <c r="N52" s="62"/>
      <c r="O52" s="62"/>
      <c r="P52" s="62"/>
      <c r="Q52" s="62"/>
      <c r="R52" s="62"/>
      <c r="S52" s="62"/>
      <c r="T52" s="62"/>
      <c r="U52" s="62"/>
      <c r="V52" s="62"/>
      <c r="W52" s="62"/>
      <c r="X52" s="62"/>
      <c r="Y52" s="62"/>
      <c r="Z52" s="63"/>
      <c r="AA52" s="211" t="s">
        <v>47</v>
      </c>
      <c r="AB52" s="212"/>
      <c r="AC52" s="212"/>
      <c r="AD52" s="213"/>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202"/>
      <c r="AR52" s="204"/>
      <c r="AS52" s="202"/>
      <c r="AT52" s="204"/>
      <c r="AU52" s="202"/>
      <c r="AV52" s="205"/>
      <c r="AW52" s="118"/>
      <c r="AX52" s="202"/>
      <c r="AY52" s="5" t="s">
        <v>0</v>
      </c>
      <c r="AZ52" s="71"/>
    </row>
    <row r="53" spans="1:54" ht="12" customHeight="1" thickBot="1">
      <c r="A53" s="198"/>
      <c r="B53" s="64"/>
      <c r="C53" s="214" t="s">
        <v>46</v>
      </c>
      <c r="D53" s="214"/>
      <c r="E53" s="102">
        <f>E52-E51</f>
        <v>0</v>
      </c>
      <c r="F53" s="103" t="s">
        <v>0</v>
      </c>
      <c r="G53" s="89"/>
      <c r="H53" s="65"/>
      <c r="I53" s="65"/>
      <c r="J53" s="65"/>
      <c r="K53" s="65"/>
      <c r="L53" s="65"/>
      <c r="M53" s="65"/>
      <c r="N53" s="65"/>
      <c r="O53" s="65"/>
      <c r="P53" s="65"/>
      <c r="Q53" s="65"/>
      <c r="R53" s="65"/>
      <c r="S53" s="65"/>
      <c r="T53" s="65"/>
      <c r="U53" s="65"/>
      <c r="V53" s="65"/>
      <c r="W53" s="65"/>
      <c r="X53" s="65"/>
      <c r="Y53" s="65"/>
      <c r="Z53" s="66"/>
      <c r="AA53" s="215" t="s">
        <v>46</v>
      </c>
      <c r="AB53" s="216"/>
      <c r="AC53" s="216"/>
      <c r="AD53" s="217"/>
      <c r="AE53" s="74">
        <f>AE52-AE51</f>
        <v>0</v>
      </c>
      <c r="AF53" s="75" t="s">
        <v>0</v>
      </c>
      <c r="AG53" s="81">
        <f>AG52-AG51</f>
        <v>0</v>
      </c>
      <c r="AH53" s="82" t="s">
        <v>0</v>
      </c>
      <c r="AI53" s="81">
        <f>AI52-AI51</f>
        <v>0</v>
      </c>
      <c r="AJ53" s="82" t="s">
        <v>0</v>
      </c>
      <c r="AK53" s="81">
        <f>AK52-AK51</f>
        <v>0</v>
      </c>
      <c r="AL53" s="82" t="s">
        <v>0</v>
      </c>
      <c r="AM53" s="74">
        <f>AM52-AM51</f>
        <v>0</v>
      </c>
      <c r="AN53" s="75" t="s">
        <v>0</v>
      </c>
      <c r="AO53" s="76">
        <f>AO52-AO51</f>
        <v>0</v>
      </c>
      <c r="AP53" s="77" t="s">
        <v>0</v>
      </c>
      <c r="AQ53" s="30"/>
      <c r="AR53" s="75"/>
      <c r="AS53" s="30"/>
      <c r="AT53" s="75"/>
      <c r="AU53" s="10"/>
      <c r="AV53" s="31"/>
      <c r="AW53" s="108"/>
      <c r="AX53" s="69"/>
      <c r="AY53" s="13"/>
      <c r="AZ53" s="72"/>
    </row>
    <row r="54" spans="1:54" ht="37.5" customHeight="1" thickBot="1">
      <c r="A54" s="79"/>
      <c r="B54" s="59"/>
      <c r="C54" s="218" t="s">
        <v>73</v>
      </c>
      <c r="D54" s="219"/>
      <c r="E54" s="207"/>
      <c r="F54" s="220"/>
      <c r="G54" s="59"/>
      <c r="H54" s="59"/>
      <c r="I54" s="59"/>
      <c r="J54" s="59"/>
      <c r="K54" s="59"/>
      <c r="L54" s="59"/>
      <c r="M54" s="59"/>
      <c r="N54" s="59"/>
      <c r="O54" s="59"/>
      <c r="P54" s="59"/>
      <c r="Q54" s="59"/>
      <c r="R54" s="59"/>
      <c r="S54" s="59"/>
      <c r="T54" s="59"/>
      <c r="U54" s="59"/>
      <c r="V54" s="59"/>
      <c r="W54" s="59"/>
      <c r="X54" s="59"/>
      <c r="Y54" s="59"/>
      <c r="Z54" s="83"/>
      <c r="AA54" s="124" t="s">
        <v>67</v>
      </c>
      <c r="AB54" s="125"/>
      <c r="AC54" s="125"/>
      <c r="AD54" s="221"/>
      <c r="AE54" s="207"/>
      <c r="AF54" s="207"/>
      <c r="AG54" s="207"/>
      <c r="AH54" s="207"/>
      <c r="AI54" s="207"/>
      <c r="AJ54" s="207"/>
      <c r="AK54" s="207"/>
      <c r="AL54" s="207"/>
      <c r="AM54" s="208"/>
      <c r="AN54" s="208"/>
      <c r="AO54" s="208"/>
      <c r="AP54" s="208"/>
      <c r="AQ54" s="208"/>
      <c r="AR54" s="208"/>
      <c r="AS54" s="207"/>
      <c r="AT54" s="220"/>
      <c r="AU54" s="78"/>
      <c r="AV54" s="77"/>
      <c r="AW54" s="79"/>
      <c r="AX54" s="77"/>
      <c r="AY54" s="77"/>
      <c r="AZ54" s="79"/>
    </row>
    <row r="55" spans="1:54" s="4" customFormat="1" ht="12" hidden="1" customHeight="1">
      <c r="A55" s="1"/>
      <c r="B55" s="1"/>
      <c r="C55" s="54"/>
      <c r="D55" s="33"/>
      <c r="E55" s="54" t="e">
        <f>RANK(E54,$E$54:$AT$54,1)</f>
        <v>#N/A</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t="e">
        <f>RANK(AG54,$E$54:$AT$54,1)</f>
        <v>#N/A</v>
      </c>
      <c r="AH55" s="1"/>
      <c r="AI55" s="54" t="e">
        <f>RANK(AI54,$E$54:$AT$54,1)</f>
        <v>#N/A</v>
      </c>
      <c r="AJ55" s="1"/>
      <c r="AK55" s="54" t="e">
        <f>RANK(AK54,$E$54:$AT$54,1)</f>
        <v>#N/A</v>
      </c>
      <c r="AL55" s="1"/>
      <c r="AM55" s="1"/>
      <c r="AN55" s="1"/>
      <c r="AO55" s="1"/>
      <c r="AP55" s="1"/>
      <c r="AQ55" s="1"/>
      <c r="AR55" s="1"/>
      <c r="AS55" s="54" t="e">
        <f>RANK(AS54,$E$54:$AT$54,1)</f>
        <v>#N/A</v>
      </c>
      <c r="AT55" s="1"/>
      <c r="AU55" s="1"/>
      <c r="AV55" s="1"/>
      <c r="AW55" s="1"/>
      <c r="AX55" s="1"/>
      <c r="AY55" s="1"/>
      <c r="AZ55" s="1"/>
      <c r="BA55" s="1"/>
      <c r="BB55" s="1"/>
    </row>
    <row r="56" spans="1:54" s="4" customFormat="1" ht="12" hidden="1" customHeight="1">
      <c r="A56" s="1"/>
      <c r="B56" s="1"/>
      <c r="C56" s="54"/>
      <c r="D56" s="33"/>
      <c r="E56" s="111">
        <f>E54</f>
        <v>0</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0</v>
      </c>
      <c r="AH56" s="1"/>
      <c r="AI56" s="111">
        <f>AI54</f>
        <v>0</v>
      </c>
      <c r="AJ56" s="1"/>
      <c r="AK56" s="111">
        <f>AK54</f>
        <v>0</v>
      </c>
      <c r="AL56" s="1"/>
      <c r="AM56" s="1"/>
      <c r="AN56" s="1"/>
      <c r="AO56" s="1"/>
      <c r="AP56" s="1"/>
      <c r="AQ56" s="1"/>
      <c r="AR56" s="1"/>
      <c r="AS56" s="111">
        <f>AS54</f>
        <v>0</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count="4">
    <dataValidation type="list" allowBlank="1" showInputMessage="1" showErrorMessage="1" sqref="P7:P50" xr:uid="{00000000-0002-0000-0100-000000000000}">
      <formula1>"1：片道,2：往復"</formula1>
    </dataValidation>
    <dataValidation type="list" imeMode="halfAlpha" allowBlank="1" showInputMessage="1" showErrorMessage="1" sqref="K7:K50" xr:uid="{00000000-0002-0000-0100-000001000000}">
      <formula1>"1,2,3,4,5,6,7,8,9,10,11,12,13,14,15,16,17,18,19,20,21,22,23,24,25,26,27,28,29,30,31"</formula1>
    </dataValidation>
    <dataValidation type="list" imeMode="halfAlpha" allowBlank="1" showInputMessage="1" showErrorMessage="1" sqref="I7:I50" xr:uid="{00000000-0002-0000-0100-00000200000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xr:uid="{00000000-0002-0000-0100-00000300000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ゴシック,標準"&amp;20&amp;K000000スポーツ振興事業助成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2023-06-08T08:40:52Z</dcterms:modified>
</cp:coreProperties>
</file>