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58DKuRyQD9QHijTB3LkePR4uSoJXod9AO/55Vv7a4uDabeDbrfSIwHu+Dz4ZGhMiUlaTsUOg1ZjW0Xm0+LtpfQ==" workbookSaltValue="8ZZiuIqWuWRdWPqwyYk7xw==" workbookSpinCount="100000" lockStructure="1"/>
  <bookViews>
    <workbookView xWindow="930" yWindow="0" windowWidth="20490" windowHeight="7185" tabRatio="823"/>
  </bookViews>
  <sheets>
    <sheet name="収支計算書記載例" sheetId="13" r:id="rId1"/>
    <sheet name="収支簿記載例" sheetId="9" r:id="rId2"/>
    <sheet name="収支計算書_助成事業者用" sheetId="15" r:id="rId3"/>
    <sheet name="収支簿_助成事業者用" sheetId="6" r:id="rId4"/>
    <sheet name="収支計算書_委任先用" sheetId="12" r:id="rId5"/>
    <sheet name="収支簿_委任先用" sheetId="11" r:id="rId6"/>
    <sheet name="【削除禁止】収支簿データ" sheetId="7" r:id="rId7"/>
  </sheets>
  <definedNames>
    <definedName name="_xlnm._FilterDatabase" localSheetId="5" hidden="1">収支簿_委任先用!$B$6:$M$100</definedName>
    <definedName name="_xlnm._FilterDatabase" localSheetId="3" hidden="1">収支簿_助成事業者用!$B$6:$M$100</definedName>
    <definedName name="_xlnm._FilterDatabase" localSheetId="1" hidden="1">収支簿記載例!$B$6:$M$42</definedName>
    <definedName name="_xlnm.Print_Area" localSheetId="6">【削除禁止】収支簿データ!$A$1:$K$79</definedName>
    <definedName name="_xlnm.Print_Area" localSheetId="4">収支計算書_委任先用!$A$1:$J$39</definedName>
    <definedName name="_xlnm.Print_Area" localSheetId="2">収支計算書_助成事業者用!$A$1:$K$41</definedName>
    <definedName name="_xlnm.Print_Area" localSheetId="0">収支計算書記載例!$A$1:$M$41</definedName>
    <definedName name="_xlnm.Print_Area" localSheetId="5">収支簿_委任先用!$A$1:$N$100</definedName>
    <definedName name="_xlnm.Print_Area" localSheetId="3">収支簿_助成事業者用!$A$1:$N$100</definedName>
    <definedName name="_xlnm.Print_Area" localSheetId="1">収支簿記載例!$A$1:$O$42</definedName>
    <definedName name="_xlnm.Print_Titles" localSheetId="5">収支簿_委任先用!$4:$5</definedName>
    <definedName name="_xlnm.Print_Titles" localSheetId="3">収支簿_助成事業者用!$4:$5</definedName>
    <definedName name="_xlnm.Print_Titles" localSheetId="1">収支簿記載例!$4:$5</definedName>
    <definedName name="くじ助成金収入">【削除禁止】収支簿データ!$B$56:$C$56</definedName>
    <definedName name="コロナ対策経費">【削除禁止】収支簿データ!$B$78:$C$78</definedName>
    <definedName name="スポーツ団体スポーツ活動助成">【削除禁止】収支簿データ!$C$16:$C$31</definedName>
    <definedName name="スポーツ用具費">【削除禁止】収支簿データ!$B$69:$F$69</definedName>
    <definedName name="その他">【削除禁止】収支簿データ!$B$79:$H$79</definedName>
    <definedName name="その他収入">【削除禁止】収支簿データ!$B$62:$F$62</definedName>
    <definedName name="委託費">【削除禁止】収支簿データ!$B$73:$F$73</definedName>
    <definedName name="印刷製本費">【削除禁止】収支簿データ!$B$71:$E$71</definedName>
    <definedName name="会議費">【削除禁止】収支簿データ!$B$75:$C$75</definedName>
    <definedName name="協賛金収入">【削除禁止】収支簿データ!$B$57:$E$57</definedName>
    <definedName name="経理区分">【削除禁止】収支簿データ!$A$56:$A$79</definedName>
    <definedName name="国際競技大会開催助成">【削除禁止】収支簿データ!$C$32:$C$33</definedName>
    <definedName name="雑役務費">【削除禁止】収支簿データ!$B$76:$N$76</definedName>
    <definedName name="参加料収入">【削除禁止】収支簿データ!$B$59:$D$59</definedName>
    <definedName name="借料及び損料">【削除禁止】収支簿データ!$B$67:$G$67</definedName>
    <definedName name="種別">【削除禁止】収支簿データ!$H$2:$H$5</definedName>
    <definedName name="諸謝金">【削除禁止】収支簿データ!$B$63:$N$63</definedName>
    <definedName name="助成区分">【削除禁止】収支簿データ!$A$2:$A$9</definedName>
    <definedName name="助成事業細目名">【削除禁止】収支簿データ!$C$2:$C$37</definedName>
    <definedName name="助成事業名">【削除禁止】収支簿データ!$B$2:$B$22</definedName>
    <definedName name="将来性を有する競技者の発掘及び育成活動助成">【削除禁止】収支簿データ!$C$13:$C$15</definedName>
    <definedName name="消耗品費">【削除禁止】収支簿データ!$B$68:$F$68</definedName>
    <definedName name="総合型地域スポーツクラブ活動助成">【削除禁止】収支簿データ!$C$3:$C$8</definedName>
    <definedName name="滞在費">【削除禁止】収支簿データ!$B$66:$D$66</definedName>
    <definedName name="地域スポーツ施設整備助成">【削除禁止】収支簿データ!$C$2</definedName>
    <definedName name="地方公共団体スポーツ活動助成">【削除禁止】収支簿データ!$C$9:$C$12</definedName>
    <definedName name="賃金">【削除禁止】収支簿データ!$B$74:$D$74</definedName>
    <definedName name="通信運搬費">【削除禁止】収支簿データ!$B$72:$E$72</definedName>
    <definedName name="渡航費">【削除禁止】収支簿データ!$B$65:$D$65</definedName>
    <definedName name="東京オリンピック・パラリンピック競技大会開催助成">【削除禁止】収支簿データ!$C$34:$C$37</definedName>
    <definedName name="東日本大震災復旧・復興支援助成">【削除禁止】収支簿データ!$C$33</definedName>
    <definedName name="内訳">【削除禁止】収支簿データ!$G$2:$G$23</definedName>
    <definedName name="入場料収入">【削除禁止】収支簿データ!$B$58:$C$58</definedName>
    <definedName name="備品費">【削除禁止】収支簿データ!$B$70:$D$70</definedName>
    <definedName name="補助金・委託金等収入">【削除禁止】収支簿データ!$B$61:$E$61</definedName>
    <definedName name="補助金･交付金">【削除禁止】収支簿データ!$B$77:$D$77</definedName>
    <definedName name="旅費">【削除禁止】収支簿データ!$B$64:$G$64</definedName>
  </definedNames>
  <calcPr calcId="162913"/>
</workbook>
</file>

<file path=xl/calcChain.xml><?xml version="1.0" encoding="utf-8"?>
<calcChain xmlns="http://schemas.openxmlformats.org/spreadsheetml/2006/main">
  <c r="N7" i="6" l="1"/>
  <c r="F18" i="15" l="1"/>
  <c r="F17" i="15"/>
  <c r="F16" i="15"/>
  <c r="F15" i="15"/>
  <c r="F14" i="15"/>
  <c r="F11" i="15"/>
  <c r="D3" i="15" l="1"/>
  <c r="E47" i="13" l="1"/>
  <c r="D4" i="13"/>
  <c r="H39" i="13"/>
  <c r="D3" i="13" l="1"/>
  <c r="D5" i="13"/>
  <c r="D6" i="13"/>
  <c r="E17" i="15" l="1"/>
  <c r="E16" i="15"/>
  <c r="E15" i="15"/>
  <c r="E14" i="15"/>
  <c r="D19" i="15"/>
  <c r="D6" i="15" l="1"/>
  <c r="D5" i="15" l="1"/>
  <c r="M7" i="11" l="1"/>
  <c r="L7" i="11"/>
  <c r="L8" i="11"/>
  <c r="D33" i="7" l="1"/>
  <c r="D32" i="7"/>
  <c r="D29" i="7"/>
  <c r="D28" i="7"/>
  <c r="D27" i="7"/>
  <c r="D26" i="7"/>
  <c r="D25" i="7"/>
  <c r="D24" i="7"/>
  <c r="D23" i="7"/>
  <c r="D22" i="7"/>
  <c r="D21" i="7"/>
  <c r="D20" i="7"/>
  <c r="D19" i="7"/>
  <c r="D18" i="7"/>
  <c r="D17" i="7"/>
  <c r="D16" i="7"/>
  <c r="D15" i="7"/>
  <c r="D14" i="7"/>
  <c r="D13" i="7"/>
  <c r="D12" i="7"/>
  <c r="I36" i="12" l="1"/>
  <c r="H36" i="12"/>
  <c r="G36" i="12"/>
  <c r="F36" i="12"/>
  <c r="E36" i="12"/>
  <c r="D36" i="12" s="1"/>
  <c r="H39" i="15"/>
  <c r="G39" i="15"/>
  <c r="F39" i="15"/>
  <c r="E39" i="15" s="1"/>
  <c r="G39" i="13" l="1"/>
  <c r="F39" i="13"/>
  <c r="E39" i="13" s="1"/>
  <c r="E108" i="7"/>
  <c r="D108" i="7"/>
  <c r="C108" i="7"/>
  <c r="B108" i="7"/>
  <c r="D11" i="7" l="1"/>
  <c r="D10" i="7"/>
  <c r="D9" i="7"/>
  <c r="D8" i="7"/>
  <c r="D7" i="7"/>
  <c r="D6" i="7"/>
  <c r="D5" i="7"/>
  <c r="D4" i="7"/>
  <c r="D3" i="7"/>
  <c r="D2" i="7"/>
  <c r="M96" i="11"/>
  <c r="L97" i="11"/>
  <c r="M97" i="6"/>
  <c r="L96" i="6"/>
  <c r="M40" i="9"/>
  <c r="L40" i="9"/>
  <c r="L99" i="11"/>
  <c r="H100" i="11"/>
  <c r="M13" i="11"/>
  <c r="L12" i="11"/>
  <c r="M8" i="11"/>
  <c r="M9" i="11"/>
  <c r="M10" i="11"/>
  <c r="M11" i="11"/>
  <c r="M12"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7" i="11"/>
  <c r="M98" i="11"/>
  <c r="M99" i="11"/>
  <c r="L9" i="11"/>
  <c r="L10" i="11"/>
  <c r="L11"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8" i="11"/>
  <c r="M11" i="6"/>
  <c r="G89" i="7" s="1"/>
  <c r="L11" i="6"/>
  <c r="M8" i="6"/>
  <c r="M9" i="6"/>
  <c r="M10"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8" i="6"/>
  <c r="M99" i="6"/>
  <c r="L8" i="6"/>
  <c r="L9" i="6"/>
  <c r="L10" i="6"/>
  <c r="L12" i="6"/>
  <c r="L13" i="6"/>
  <c r="F99" i="7" s="1"/>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7" i="6"/>
  <c r="L98" i="6"/>
  <c r="L99" i="6"/>
  <c r="M23" i="9"/>
  <c r="L23" i="9"/>
  <c r="M8" i="9"/>
  <c r="J25" i="13" s="1"/>
  <c r="M9" i="9"/>
  <c r="M10" i="9"/>
  <c r="M11" i="9"/>
  <c r="M12" i="9"/>
  <c r="J30" i="13" s="1"/>
  <c r="M13" i="9"/>
  <c r="M14" i="9"/>
  <c r="J29" i="13"/>
  <c r="M15" i="9"/>
  <c r="M16" i="9"/>
  <c r="M17" i="9"/>
  <c r="M18" i="9"/>
  <c r="M19" i="9"/>
  <c r="J28" i="13" s="1"/>
  <c r="M20" i="9"/>
  <c r="M21" i="9"/>
  <c r="M22" i="9"/>
  <c r="M24" i="9"/>
  <c r="M25" i="9"/>
  <c r="M26" i="9"/>
  <c r="M27" i="9"/>
  <c r="M28" i="9"/>
  <c r="M29" i="9"/>
  <c r="M30" i="9"/>
  <c r="M31" i="9"/>
  <c r="M32" i="9"/>
  <c r="M33" i="9"/>
  <c r="M34" i="9"/>
  <c r="M35" i="9"/>
  <c r="M36" i="9"/>
  <c r="M37" i="9"/>
  <c r="M38" i="9"/>
  <c r="M39" i="9"/>
  <c r="M41" i="9"/>
  <c r="L8" i="9"/>
  <c r="L9" i="9"/>
  <c r="L10" i="9"/>
  <c r="L11" i="9"/>
  <c r="L12" i="9"/>
  <c r="L13" i="9"/>
  <c r="I32" i="13" s="1"/>
  <c r="L14" i="9"/>
  <c r="L15" i="9"/>
  <c r="I24" i="13" s="1"/>
  <c r="L16" i="9"/>
  <c r="L17" i="9"/>
  <c r="L18" i="9"/>
  <c r="L19" i="9"/>
  <c r="I28" i="13" s="1"/>
  <c r="L20" i="9"/>
  <c r="L21" i="9"/>
  <c r="L22" i="9"/>
  <c r="L24" i="9"/>
  <c r="L25" i="9"/>
  <c r="L26" i="9"/>
  <c r="L27" i="9"/>
  <c r="L28" i="9"/>
  <c r="L29" i="9"/>
  <c r="L30" i="9"/>
  <c r="L31" i="9"/>
  <c r="L32" i="9"/>
  <c r="L33" i="9"/>
  <c r="L34" i="9"/>
  <c r="L35" i="9"/>
  <c r="L36" i="9"/>
  <c r="L37" i="9"/>
  <c r="L38" i="9"/>
  <c r="L39" i="9"/>
  <c r="L41" i="9"/>
  <c r="J32" i="13"/>
  <c r="L7" i="9"/>
  <c r="I40" i="13"/>
  <c r="J40" i="15"/>
  <c r="I40" i="15"/>
  <c r="H40" i="15"/>
  <c r="G40" i="15"/>
  <c r="F40" i="15"/>
  <c r="E40" i="15" s="1"/>
  <c r="J38" i="15"/>
  <c r="I38" i="15"/>
  <c r="H38" i="15"/>
  <c r="G38" i="15"/>
  <c r="F38" i="15"/>
  <c r="E38" i="15" s="1"/>
  <c r="J37" i="15"/>
  <c r="I37" i="15"/>
  <c r="H37" i="15"/>
  <c r="G37" i="15"/>
  <c r="F37" i="15"/>
  <c r="E37" i="15" s="1"/>
  <c r="J36" i="15"/>
  <c r="I36" i="15"/>
  <c r="H36" i="15"/>
  <c r="G36" i="15"/>
  <c r="F36" i="15"/>
  <c r="E36" i="15" s="1"/>
  <c r="J35" i="15"/>
  <c r="I35" i="15"/>
  <c r="H35" i="15"/>
  <c r="G35" i="15"/>
  <c r="F35" i="15"/>
  <c r="E35" i="15" s="1"/>
  <c r="J34" i="15"/>
  <c r="I34" i="15"/>
  <c r="H34" i="15"/>
  <c r="G34" i="15"/>
  <c r="F34" i="15"/>
  <c r="E34" i="15" s="1"/>
  <c r="J33" i="15"/>
  <c r="I33" i="15"/>
  <c r="H33" i="15"/>
  <c r="G33" i="15"/>
  <c r="F33" i="15"/>
  <c r="E33" i="15" s="1"/>
  <c r="H32" i="15"/>
  <c r="G32" i="15"/>
  <c r="F32" i="15"/>
  <c r="E32" i="15" s="1"/>
  <c r="J31" i="15"/>
  <c r="I31" i="15"/>
  <c r="H31" i="15"/>
  <c r="G31" i="15"/>
  <c r="F31" i="15"/>
  <c r="E31" i="15" s="1"/>
  <c r="J30" i="15"/>
  <c r="I30" i="15"/>
  <c r="H30" i="15"/>
  <c r="G30" i="15"/>
  <c r="F30" i="15"/>
  <c r="E30" i="15" s="1"/>
  <c r="J29" i="15"/>
  <c r="I29" i="15"/>
  <c r="H29" i="15"/>
  <c r="G29" i="15"/>
  <c r="F29" i="15"/>
  <c r="E29" i="15" s="1"/>
  <c r="J28" i="15"/>
  <c r="I28" i="15"/>
  <c r="H28" i="15"/>
  <c r="G28" i="15"/>
  <c r="F28" i="15"/>
  <c r="E28" i="15" s="1"/>
  <c r="J27" i="15"/>
  <c r="I27" i="15"/>
  <c r="H27" i="15"/>
  <c r="G27" i="15"/>
  <c r="F27" i="15"/>
  <c r="E27" i="15" s="1"/>
  <c r="J26" i="15"/>
  <c r="I26" i="15"/>
  <c r="H26" i="15"/>
  <c r="G26" i="15"/>
  <c r="F26" i="15"/>
  <c r="E26" i="15" s="1"/>
  <c r="H25" i="15"/>
  <c r="G25" i="15"/>
  <c r="F25" i="15"/>
  <c r="E25" i="15" s="1"/>
  <c r="J24" i="15"/>
  <c r="H24" i="15"/>
  <c r="G24" i="15"/>
  <c r="F24" i="15"/>
  <c r="E24" i="15" s="1"/>
  <c r="D4" i="15"/>
  <c r="E47" i="15" s="1"/>
  <c r="D41" i="15"/>
  <c r="C5" i="12"/>
  <c r="E12" i="12"/>
  <c r="D12" i="12" s="1"/>
  <c r="J40" i="13"/>
  <c r="H40" i="13"/>
  <c r="G40" i="13"/>
  <c r="F40" i="13"/>
  <c r="E40" i="13" s="1"/>
  <c r="J38" i="13"/>
  <c r="I38" i="13"/>
  <c r="H38" i="13"/>
  <c r="G38" i="13"/>
  <c r="F38" i="13"/>
  <c r="E38" i="13" s="1"/>
  <c r="H37" i="13"/>
  <c r="G37" i="13"/>
  <c r="F37" i="13"/>
  <c r="E37" i="13" s="1"/>
  <c r="J36" i="13"/>
  <c r="I36" i="13"/>
  <c r="H36" i="13"/>
  <c r="G36" i="13"/>
  <c r="F36" i="13"/>
  <c r="E36" i="13" s="1"/>
  <c r="J35" i="13"/>
  <c r="I35" i="13"/>
  <c r="H35" i="13"/>
  <c r="G35" i="13"/>
  <c r="F35" i="13"/>
  <c r="E35" i="13" s="1"/>
  <c r="J34" i="13"/>
  <c r="I34" i="13"/>
  <c r="H34" i="13"/>
  <c r="G34" i="13"/>
  <c r="F34" i="13"/>
  <c r="E34" i="13" s="1"/>
  <c r="J33" i="13"/>
  <c r="I33" i="13"/>
  <c r="H33" i="13"/>
  <c r="G33" i="13"/>
  <c r="F33" i="13"/>
  <c r="E33" i="13" s="1"/>
  <c r="H32" i="13"/>
  <c r="G32" i="13"/>
  <c r="F32" i="13"/>
  <c r="E32" i="13" s="1"/>
  <c r="J31" i="13"/>
  <c r="I31" i="13"/>
  <c r="H31" i="13"/>
  <c r="G31" i="13"/>
  <c r="F31" i="13"/>
  <c r="E31" i="13" s="1"/>
  <c r="H30" i="13"/>
  <c r="G30" i="13"/>
  <c r="F30" i="13"/>
  <c r="E30" i="13" s="1"/>
  <c r="H29" i="13"/>
  <c r="G29" i="13"/>
  <c r="F29" i="13"/>
  <c r="E29" i="13" s="1"/>
  <c r="H28" i="13"/>
  <c r="G28" i="13"/>
  <c r="F28" i="13"/>
  <c r="E28" i="13" s="1"/>
  <c r="J27" i="13"/>
  <c r="I27" i="13"/>
  <c r="H27" i="13"/>
  <c r="G27" i="13"/>
  <c r="F27" i="13"/>
  <c r="J26" i="13"/>
  <c r="I26" i="13"/>
  <c r="H26" i="13"/>
  <c r="G26" i="13"/>
  <c r="F26" i="13"/>
  <c r="E26" i="13" s="1"/>
  <c r="H25" i="13"/>
  <c r="G25" i="13"/>
  <c r="F25" i="13"/>
  <c r="E25" i="13" s="1"/>
  <c r="H24" i="13"/>
  <c r="G24" i="13"/>
  <c r="F24" i="13"/>
  <c r="E24" i="13" s="1"/>
  <c r="F17" i="13"/>
  <c r="E17" i="13" s="1"/>
  <c r="F16" i="13"/>
  <c r="E16" i="13" s="1"/>
  <c r="F15" i="13"/>
  <c r="E15" i="13" s="1"/>
  <c r="F13" i="13"/>
  <c r="E13" i="13" s="1"/>
  <c r="F12" i="13"/>
  <c r="E12" i="13" s="1"/>
  <c r="F11" i="13"/>
  <c r="D41" i="13"/>
  <c r="D19" i="13"/>
  <c r="E10" i="12"/>
  <c r="C38" i="12"/>
  <c r="I37" i="12"/>
  <c r="H37" i="12"/>
  <c r="G37" i="12"/>
  <c r="F37" i="12"/>
  <c r="E37" i="12"/>
  <c r="D37" i="12" s="1"/>
  <c r="I35" i="12"/>
  <c r="H35" i="12"/>
  <c r="G35" i="12"/>
  <c r="F35" i="12"/>
  <c r="E35" i="12"/>
  <c r="D35" i="12" s="1"/>
  <c r="I34" i="12"/>
  <c r="H34" i="12"/>
  <c r="G34" i="12"/>
  <c r="F34" i="12"/>
  <c r="E34" i="12"/>
  <c r="D34" i="12" s="1"/>
  <c r="I33" i="12"/>
  <c r="H33" i="12"/>
  <c r="G33" i="12"/>
  <c r="F33" i="12"/>
  <c r="E33" i="12"/>
  <c r="D33" i="12" s="1"/>
  <c r="I32" i="12"/>
  <c r="H32" i="12"/>
  <c r="G32" i="12"/>
  <c r="F32" i="12"/>
  <c r="E32" i="12"/>
  <c r="D32" i="12" s="1"/>
  <c r="I31" i="12"/>
  <c r="H31" i="12"/>
  <c r="G31" i="12"/>
  <c r="F31" i="12"/>
  <c r="E31" i="12"/>
  <c r="D31" i="12" s="1"/>
  <c r="I30" i="12"/>
  <c r="H30" i="12"/>
  <c r="G30" i="12"/>
  <c r="F30" i="12"/>
  <c r="E30" i="12"/>
  <c r="D30" i="12" s="1"/>
  <c r="I29" i="12"/>
  <c r="H29" i="12"/>
  <c r="G29" i="12"/>
  <c r="F29" i="12"/>
  <c r="E29" i="12"/>
  <c r="D29" i="12" s="1"/>
  <c r="I28" i="12"/>
  <c r="H28" i="12"/>
  <c r="G28" i="12"/>
  <c r="F28" i="12"/>
  <c r="E28" i="12"/>
  <c r="D28" i="12" s="1"/>
  <c r="I27" i="12"/>
  <c r="H27" i="12"/>
  <c r="G27" i="12"/>
  <c r="F27" i="12"/>
  <c r="E27" i="12"/>
  <c r="D27" i="12" s="1"/>
  <c r="I26" i="12"/>
  <c r="H26" i="12"/>
  <c r="G26" i="12"/>
  <c r="F26" i="12"/>
  <c r="E26" i="12"/>
  <c r="D26" i="12" s="1"/>
  <c r="I25" i="12"/>
  <c r="H25" i="12"/>
  <c r="G25" i="12"/>
  <c r="F25" i="12"/>
  <c r="E25" i="12"/>
  <c r="D25" i="12" s="1"/>
  <c r="I24" i="12"/>
  <c r="H24" i="12"/>
  <c r="G24" i="12"/>
  <c r="F24" i="12"/>
  <c r="E24" i="12"/>
  <c r="D24" i="12" s="1"/>
  <c r="I23" i="12"/>
  <c r="H23" i="12"/>
  <c r="G23" i="12"/>
  <c r="F23" i="12"/>
  <c r="E23" i="12"/>
  <c r="D23" i="12" s="1"/>
  <c r="I22" i="12"/>
  <c r="H22" i="12"/>
  <c r="G22" i="12"/>
  <c r="F22" i="12"/>
  <c r="E22" i="12"/>
  <c r="D22" i="12" s="1"/>
  <c r="I21" i="12"/>
  <c r="H21" i="12"/>
  <c r="G21" i="12"/>
  <c r="F21" i="12"/>
  <c r="E21" i="12"/>
  <c r="D21" i="12" s="1"/>
  <c r="C16" i="12"/>
  <c r="E14" i="12"/>
  <c r="D14" i="12" s="1"/>
  <c r="E13" i="12"/>
  <c r="D13" i="12" s="1"/>
  <c r="E11" i="12"/>
  <c r="D11" i="12" s="1"/>
  <c r="C4" i="12"/>
  <c r="D45" i="12" s="1"/>
  <c r="C3" i="12"/>
  <c r="K100" i="11"/>
  <c r="J100" i="11"/>
  <c r="I100" i="11"/>
  <c r="N7" i="11"/>
  <c r="N8" i="11" s="1"/>
  <c r="N9" i="11" s="1"/>
  <c r="N10" i="11" s="1"/>
  <c r="N11" i="11" s="1"/>
  <c r="N12" i="11" s="1"/>
  <c r="N13" i="11" s="1"/>
  <c r="N14" i="11" s="1"/>
  <c r="N15" i="11" s="1"/>
  <c r="N16" i="11" s="1"/>
  <c r="N17" i="11" s="1"/>
  <c r="N18" i="11" s="1"/>
  <c r="N19" i="11" s="1"/>
  <c r="N20" i="11" s="1"/>
  <c r="N21" i="11" s="1"/>
  <c r="N22" i="11" s="1"/>
  <c r="N23" i="11" s="1"/>
  <c r="N24" i="11" s="1"/>
  <c r="N25" i="11" s="1"/>
  <c r="N26" i="11" s="1"/>
  <c r="N27" i="11" s="1"/>
  <c r="N28" i="11" s="1"/>
  <c r="N29" i="11" s="1"/>
  <c r="N30" i="11" s="1"/>
  <c r="N31" i="11" s="1"/>
  <c r="N32" i="11" s="1"/>
  <c r="N33" i="11" s="1"/>
  <c r="N34" i="11" s="1"/>
  <c r="N35" i="11" s="1"/>
  <c r="N36" i="11" s="1"/>
  <c r="N37" i="11" s="1"/>
  <c r="N38" i="11" s="1"/>
  <c r="N39" i="11" s="1"/>
  <c r="N40" i="11" s="1"/>
  <c r="N41" i="11" s="1"/>
  <c r="N42" i="11" s="1"/>
  <c r="N43" i="11" s="1"/>
  <c r="N44" i="11" s="1"/>
  <c r="N45" i="11" s="1"/>
  <c r="N46" i="11" s="1"/>
  <c r="N47" i="11" s="1"/>
  <c r="N48" i="11" s="1"/>
  <c r="N49" i="11" s="1"/>
  <c r="N50" i="11" s="1"/>
  <c r="N51" i="11" s="1"/>
  <c r="N52" i="11" s="1"/>
  <c r="N53" i="11" s="1"/>
  <c r="N54" i="11" s="1"/>
  <c r="N55" i="11" s="1"/>
  <c r="N56" i="11" s="1"/>
  <c r="N57" i="11" s="1"/>
  <c r="N58" i="11" s="1"/>
  <c r="N59" i="11" s="1"/>
  <c r="N60" i="11" s="1"/>
  <c r="N61" i="11" s="1"/>
  <c r="N62" i="11" s="1"/>
  <c r="N63" i="11" s="1"/>
  <c r="N64" i="11" s="1"/>
  <c r="N65" i="11" s="1"/>
  <c r="N66" i="11" s="1"/>
  <c r="N67" i="11" s="1"/>
  <c r="N68" i="11" s="1"/>
  <c r="N69" i="11" s="1"/>
  <c r="N70" i="11" s="1"/>
  <c r="N71" i="11" s="1"/>
  <c r="N72" i="11" s="1"/>
  <c r="N73" i="11" s="1"/>
  <c r="N74" i="11" s="1"/>
  <c r="N75" i="11" s="1"/>
  <c r="N76" i="11" s="1"/>
  <c r="N77" i="11" s="1"/>
  <c r="N78" i="11" s="1"/>
  <c r="N79" i="11" s="1"/>
  <c r="N80" i="11" s="1"/>
  <c r="N81" i="11" s="1"/>
  <c r="N82" i="11" s="1"/>
  <c r="N83" i="11" s="1"/>
  <c r="N84" i="11" s="1"/>
  <c r="N85" i="11" s="1"/>
  <c r="N86" i="11" s="1"/>
  <c r="N87" i="11" s="1"/>
  <c r="N88" i="11" s="1"/>
  <c r="N89" i="11" s="1"/>
  <c r="N90" i="11" s="1"/>
  <c r="N91" i="11" s="1"/>
  <c r="N92" i="11" s="1"/>
  <c r="N93" i="11" s="1"/>
  <c r="N94" i="11" s="1"/>
  <c r="N95" i="11" s="1"/>
  <c r="N96" i="11" s="1"/>
  <c r="N97" i="11" s="1"/>
  <c r="N98" i="11" s="1"/>
  <c r="N99" i="11" s="1"/>
  <c r="B91" i="7"/>
  <c r="E91" i="7"/>
  <c r="D91" i="7"/>
  <c r="C91" i="7"/>
  <c r="D88" i="7"/>
  <c r="E88" i="7"/>
  <c r="D89" i="7"/>
  <c r="E89" i="7"/>
  <c r="D90" i="7"/>
  <c r="E90" i="7"/>
  <c r="D92" i="7"/>
  <c r="E92" i="7"/>
  <c r="D93" i="7"/>
  <c r="E93"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9" i="7"/>
  <c r="E109" i="7"/>
  <c r="E87" i="7"/>
  <c r="D87" i="7"/>
  <c r="C88" i="7"/>
  <c r="C89" i="7"/>
  <c r="C90" i="7"/>
  <c r="C92" i="7"/>
  <c r="C93" i="7"/>
  <c r="C94" i="7"/>
  <c r="C95" i="7"/>
  <c r="C96" i="7"/>
  <c r="C97" i="7"/>
  <c r="C98" i="7"/>
  <c r="C99" i="7"/>
  <c r="C100" i="7"/>
  <c r="C101" i="7"/>
  <c r="C102" i="7"/>
  <c r="C103" i="7"/>
  <c r="C104" i="7"/>
  <c r="C105" i="7"/>
  <c r="C106" i="7"/>
  <c r="C107" i="7"/>
  <c r="C109" i="7"/>
  <c r="C87" i="7"/>
  <c r="B88" i="7"/>
  <c r="B89" i="7"/>
  <c r="B90" i="7"/>
  <c r="B92" i="7"/>
  <c r="B93" i="7"/>
  <c r="B94" i="7"/>
  <c r="B95" i="7"/>
  <c r="B96" i="7"/>
  <c r="B97" i="7"/>
  <c r="B98" i="7"/>
  <c r="B99" i="7"/>
  <c r="B100" i="7"/>
  <c r="B101" i="7"/>
  <c r="B102" i="7"/>
  <c r="B103" i="7"/>
  <c r="B104" i="7"/>
  <c r="B105" i="7"/>
  <c r="B106" i="7"/>
  <c r="B107" i="7"/>
  <c r="B109" i="7"/>
  <c r="B87" i="7"/>
  <c r="K42" i="9"/>
  <c r="J42" i="9"/>
  <c r="I42" i="9"/>
  <c r="H42" i="9"/>
  <c r="I29" i="13"/>
  <c r="I25" i="13"/>
  <c r="N7" i="9"/>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M7" i="9"/>
  <c r="K100" i="6"/>
  <c r="J100" i="6"/>
  <c r="I100" i="6"/>
  <c r="H100" i="6"/>
  <c r="G109" i="7"/>
  <c r="F107" i="7"/>
  <c r="G106" i="7"/>
  <c r="F106" i="7"/>
  <c r="F105" i="7"/>
  <c r="G104" i="7"/>
  <c r="F104" i="7"/>
  <c r="G103" i="7"/>
  <c r="G102" i="7"/>
  <c r="F102" i="7"/>
  <c r="G100" i="7"/>
  <c r="F97" i="7"/>
  <c r="G98" i="7"/>
  <c r="G96" i="7"/>
  <c r="F95" i="7"/>
  <c r="G92" i="7"/>
  <c r="F92" i="7"/>
  <c r="G91" i="7"/>
  <c r="F91" i="7"/>
  <c r="G90" i="7"/>
  <c r="F90" i="7"/>
  <c r="G88" i="7"/>
  <c r="F88" i="7"/>
  <c r="N8" i="6"/>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M7" i="6"/>
  <c r="G101" i="7" s="1"/>
  <c r="J25" i="15"/>
  <c r="G99" i="7"/>
  <c r="L7" i="6"/>
  <c r="F87" i="7" s="1"/>
  <c r="F94" i="7"/>
  <c r="F109" i="7"/>
  <c r="F100" i="7"/>
  <c r="F103" i="7"/>
  <c r="G97" i="7"/>
  <c r="G94" i="7"/>
  <c r="G107" i="7"/>
  <c r="G105" i="7"/>
  <c r="F98" i="7"/>
  <c r="F96" i="7"/>
  <c r="G93" i="7"/>
  <c r="G95" i="7"/>
  <c r="I25" i="15"/>
  <c r="J37" i="13"/>
  <c r="I37" i="13"/>
  <c r="J39" i="15" l="1"/>
  <c r="G108" i="7"/>
  <c r="I39" i="15"/>
  <c r="F108" i="7"/>
  <c r="F89" i="7"/>
  <c r="E11" i="13"/>
  <c r="D43" i="13"/>
  <c r="C41" i="12"/>
  <c r="G87" i="7"/>
  <c r="G110" i="7" s="1"/>
  <c r="I24" i="15"/>
  <c r="F93" i="7"/>
  <c r="D43" i="15"/>
  <c r="I30" i="13"/>
  <c r="L100" i="11"/>
  <c r="M100" i="11"/>
  <c r="E38" i="12"/>
  <c r="E15" i="12" s="1"/>
  <c r="D15" i="12" s="1"/>
  <c r="L100" i="6"/>
  <c r="J24" i="13"/>
  <c r="L42" i="9"/>
  <c r="M42" i="9"/>
  <c r="I39" i="13"/>
  <c r="J39" i="13"/>
  <c r="I38" i="12"/>
  <c r="G38" i="12"/>
  <c r="D38" i="12"/>
  <c r="F38" i="12"/>
  <c r="H38" i="12"/>
  <c r="G41" i="13"/>
  <c r="H41" i="13"/>
  <c r="L11" i="13" s="1"/>
  <c r="H41" i="15"/>
  <c r="L11" i="15" s="1"/>
  <c r="F12" i="15" s="1"/>
  <c r="E12" i="15" s="1"/>
  <c r="D110" i="7"/>
  <c r="I32" i="15"/>
  <c r="F101" i="7"/>
  <c r="M100" i="6"/>
  <c r="J32" i="15"/>
  <c r="C110" i="7"/>
  <c r="F41" i="15"/>
  <c r="E110" i="7"/>
  <c r="G41" i="15"/>
  <c r="D10" i="12"/>
  <c r="E41" i="15"/>
  <c r="B110" i="7"/>
  <c r="E27" i="13"/>
  <c r="E41" i="13" s="1"/>
  <c r="F41" i="13"/>
  <c r="F18" i="13" s="1"/>
  <c r="J41" i="15" l="1"/>
  <c r="F110" i="7"/>
  <c r="I41" i="13"/>
  <c r="I41" i="15"/>
  <c r="J41" i="13"/>
  <c r="E16" i="12"/>
  <c r="E41" i="12" s="1"/>
  <c r="H110" i="7"/>
  <c r="F19" i="13"/>
  <c r="F43" i="13" s="1"/>
  <c r="E18" i="13"/>
  <c r="E19" i="13" s="1"/>
  <c r="E43" i="13" s="1"/>
  <c r="D16" i="12"/>
  <c r="D41" i="12" s="1"/>
  <c r="E11" i="15"/>
  <c r="E18" i="15"/>
  <c r="F13" i="15"/>
  <c r="E13" i="15" s="1"/>
  <c r="F19" i="15" l="1"/>
  <c r="F43" i="15" s="1"/>
  <c r="E19" i="15"/>
  <c r="E43" i="15" s="1"/>
</calcChain>
</file>

<file path=xl/comments1.xml><?xml version="1.0" encoding="utf-8"?>
<comments xmlns="http://schemas.openxmlformats.org/spreadsheetml/2006/main">
  <authors>
    <author>作成者</author>
  </authors>
  <commentList>
    <comment ref="D9" authorId="0" shapeId="0">
      <text>
        <r>
          <rPr>
            <b/>
            <sz val="9"/>
            <color indexed="81"/>
            <rFont val="ＭＳ Ｐゴシック"/>
            <family val="3"/>
            <charset val="128"/>
          </rPr>
          <t>・既定予算額欄には、交付決定（変更交付決定）時の収入予算額を入力してください。</t>
        </r>
      </text>
    </comment>
    <comment ref="F11" authorId="0" shapeId="0">
      <text>
        <r>
          <rPr>
            <b/>
            <sz val="9"/>
            <color indexed="81"/>
            <rFont val="ＭＳ Ｐゴシック"/>
            <family val="3"/>
            <charset val="128"/>
          </rPr>
          <t>・くじ助成金収入額の決算額欄が、「助成対象経費 うち限度額（B）」の
  合計額×助成割合、を超える場合は、紫色に変わります。
→紫色に変わらないよう、収支簿シート上で、くじ助成金収入の額【くじ
　助成金（精算払）】を削減してください。
・くじ助成金収入額の決算額欄が、既定予算額を超える場合は、水色
　に変わります。
→水色に変わらないよう、収支簿シート上で、くじ助成金収入の額を削
　減してください。</t>
        </r>
      </text>
    </comment>
    <comment ref="D12" authorId="0" shapeId="0">
      <text>
        <r>
          <rPr>
            <b/>
            <sz val="9"/>
            <color indexed="81"/>
            <rFont val="MS P ゴシック"/>
            <family val="3"/>
            <charset val="128"/>
          </rPr>
          <t>既定予算額が0円であった科目は空欄ではなく“0”と入力してください</t>
        </r>
      </text>
    </comment>
    <comment ref="F18" authorId="0" shapeId="0">
      <text>
        <r>
          <rPr>
            <b/>
            <sz val="9"/>
            <color indexed="81"/>
            <rFont val="ＭＳ Ｐゴシック"/>
            <family val="3"/>
            <charset val="128"/>
          </rPr>
          <t>・（収入）決算額欄の合計額が、（支出）決算額欄の合計額を上回った場
　合、自己負担金の決算額欄がマイナスの値になり、赤色に変わります。
→赤色に変わらないよう、収入総額と支出総額の差額（1,000円未満切
　上げ）を、収支簿シート上のくじ助成金収入の額から削減してください。
（※数式が入力されているため、（収入）決算額欄には直接入力しないよう
　　にしてください。）</t>
        </r>
      </text>
    </comment>
    <comment ref="D22" authorId="0" shapeId="0">
      <text>
        <r>
          <rPr>
            <b/>
            <sz val="9"/>
            <color indexed="81"/>
            <rFont val="ＭＳ Ｐゴシック"/>
            <family val="3"/>
            <charset val="128"/>
          </rPr>
          <t>・既定予算額欄には、交付決定（変更交付決定）時の支出予算額を入力してください。</t>
        </r>
      </text>
    </comment>
    <comment ref="D29" authorId="0" shapeId="0">
      <text>
        <r>
          <rPr>
            <b/>
            <sz val="9"/>
            <color indexed="81"/>
            <rFont val="MS P ゴシック"/>
            <family val="3"/>
            <charset val="128"/>
          </rPr>
          <t>既定予算額が0円であった科目は空欄ではなく“0”と入力してください</t>
        </r>
      </text>
    </comment>
    <comment ref="H30" authorId="0" shapeId="0">
      <text>
        <r>
          <rPr>
            <b/>
            <sz val="9"/>
            <color indexed="81"/>
            <rFont val="ＭＳ Ｐゴシック"/>
            <family val="3"/>
            <charset val="128"/>
          </rPr>
          <t xml:space="preserve">スポーツ用具費の「助成対象経費 うち限度額（B）」は、「助成対象経費 対象経費（A）」の合計額の30%を超える金額を計上した場合、文字が赤色及びセルが黄色で表示されます。
この場合、限度額を超過した金額の計上となりますので、収支簿シート上で、「助成対象経費 対象経費（A）」の合計額に30%を乗じて得た金額（小数点以下切捨て）」とスポーツ用具費の「助成対象経費 うち限度額（B）」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
</t>
        </r>
      </text>
    </comment>
    <comment ref="H39" authorId="0" shapeId="0">
      <text>
        <r>
          <rPr>
            <b/>
            <sz val="9"/>
            <color indexed="81"/>
            <rFont val="ＭＳ Ｐゴシック"/>
            <family val="3"/>
            <charset val="128"/>
          </rPr>
          <t xml:space="preserve">コロナ対策経費の「助成対象経費 うち限度額（B）」は、「助成対象経費 対象経費（A）」の合計額の10%を超える金額を計上した場合、文字が赤色及びセルが黄色で表示されます。（「将来性を有する競技者の発掘及び育成活動助成」を除く。）この場合、限度額を超過した金額の計上となりますので、収支簿シート上で、「助成対象経費 対象経費（A）」の合計額に10%を乗じて得た金額（小数点以下切捨て）」とコロナ対策経費の「助成対象経費 うち限度額（B）」の差額を、コロナ対策経費の「うち限度額」の金額から差し引いてください。（収支簿の最後の計上の次の行で「収支科目」をコロナ対策経費、「うち限度額」をマイナス差額、と入力してください。収支簿記載例シート（収支簿No.15）を参照。）
</t>
        </r>
      </text>
    </comment>
    <comment ref="G41" authorId="0" shapeId="0">
      <text>
        <r>
          <rPr>
            <b/>
            <sz val="9"/>
            <color indexed="81"/>
            <rFont val="ＭＳ Ｐゴシック"/>
            <family val="3"/>
            <charset val="128"/>
          </rPr>
          <t>「スポーツ教室、スポーツ大会等の開催」で750千円を下回った場合 及び 「スポーツ指導者の養成・活用」「スポーツ情報の提供」「総合型地域スポーツクラブ創設支援」「総合型地域スポーツクラブ創設」「総合型地域スポーツクラブ自立支援」「新規会員獲得事業」で400千円を下回った場合はセルが赤色に変わります。
→赤色に変わった場合は助成対象事業の要件を満たさないことになりますので、事前にJSCまでご連絡ください。</t>
        </r>
      </text>
    </comment>
    <comment ref="E61" authorId="0" shapeId="0">
      <text>
        <r>
          <rPr>
            <sz val="9"/>
            <color indexed="81"/>
            <rFont val="MS P ゴシック"/>
            <family val="3"/>
            <charset val="128"/>
          </rPr>
          <t>「コロナ対策経費」は対象となるが、10%の上限なし。</t>
        </r>
      </text>
    </comment>
    <comment ref="E62" authorId="0" shapeId="0">
      <text>
        <r>
          <rPr>
            <sz val="9"/>
            <color indexed="81"/>
            <rFont val="MS P ゴシック"/>
            <family val="3"/>
            <charset val="128"/>
          </rPr>
          <t>「コロナ対策経費」は対象となるが、10%の上限なし。</t>
        </r>
      </text>
    </comment>
    <comment ref="E63" authorId="0" shapeId="0">
      <text>
        <r>
          <rPr>
            <sz val="9"/>
            <color indexed="81"/>
            <rFont val="MS P ゴシック"/>
            <family val="3"/>
            <charset val="128"/>
          </rPr>
          <t>「コロナ対策経費」は対象となるが、10%の上限なし。</t>
        </r>
      </text>
    </comment>
  </commentList>
</comments>
</file>

<file path=xl/comments2.xml><?xml version="1.0" encoding="utf-8"?>
<comments xmlns="http://schemas.openxmlformats.org/spreadsheetml/2006/main">
  <authors>
    <author>作成者</author>
  </authors>
  <commentList>
    <comment ref="L1" authorId="0" shapeId="0">
      <text>
        <r>
          <rPr>
            <b/>
            <sz val="9"/>
            <color indexed="81"/>
            <rFont val="ＭＳ Ｐゴシック"/>
            <family val="3"/>
            <charset val="128"/>
          </rPr>
          <t>団体名の途中でスペースを入力しないこと。
（正）公益財団法人○○協会
（誤）公益財団法人＿○○協会</t>
        </r>
      </text>
    </comment>
    <comment ref="L2" authorId="0" shapeId="0">
      <text>
        <r>
          <rPr>
            <b/>
            <sz val="9"/>
            <color indexed="81"/>
            <rFont val="ＭＳ Ｐゴシック"/>
            <family val="3"/>
            <charset val="128"/>
          </rPr>
          <t>事業名には、交付決定通知書に記載されている事業名を記入すること。</t>
        </r>
      </text>
    </comment>
  </commentList>
</comments>
</file>

<file path=xl/comments3.xml><?xml version="1.0" encoding="utf-8"?>
<comments xmlns="http://schemas.openxmlformats.org/spreadsheetml/2006/main">
  <authors>
    <author>作成者</author>
  </authors>
  <commentList>
    <comment ref="E61" authorId="0" shapeId="0">
      <text>
        <r>
          <rPr>
            <sz val="9"/>
            <color indexed="81"/>
            <rFont val="MS P ゴシック"/>
            <family val="3"/>
            <charset val="128"/>
          </rPr>
          <t>「コロナ対策経費」は対象となるが、10%の上限なし。</t>
        </r>
      </text>
    </comment>
    <comment ref="E62" authorId="0" shapeId="0">
      <text>
        <r>
          <rPr>
            <sz val="9"/>
            <color indexed="81"/>
            <rFont val="MS P ゴシック"/>
            <family val="3"/>
            <charset val="128"/>
          </rPr>
          <t>「コロナ対策経費」は対象となるが、10%の上限なし。</t>
        </r>
      </text>
    </comment>
    <comment ref="E63" authorId="0" shapeId="0">
      <text>
        <r>
          <rPr>
            <sz val="9"/>
            <color indexed="81"/>
            <rFont val="MS P ゴシック"/>
            <family val="3"/>
            <charset val="128"/>
          </rPr>
          <t>「コロナ対策経費」は対象となるが、10%の上限なし。</t>
        </r>
      </text>
    </comment>
  </commentList>
</comments>
</file>

<file path=xl/comments4.xml><?xml version="1.0" encoding="utf-8"?>
<comments xmlns="http://schemas.openxmlformats.org/spreadsheetml/2006/main">
  <authors>
    <author>作成者</author>
  </authors>
  <commentList>
    <comment ref="D59" authorId="0" shapeId="0">
      <text>
        <r>
          <rPr>
            <sz val="9"/>
            <color indexed="81"/>
            <rFont val="MS P ゴシック"/>
            <family val="3"/>
            <charset val="128"/>
          </rPr>
          <t>「コロナ対策経費」は対象となるが、10%の上限なし。</t>
        </r>
      </text>
    </comment>
    <comment ref="D60" authorId="0" shapeId="0">
      <text>
        <r>
          <rPr>
            <sz val="9"/>
            <color indexed="81"/>
            <rFont val="MS P ゴシック"/>
            <family val="3"/>
            <charset val="128"/>
          </rPr>
          <t>「コロナ対策経費」は対象となるが、10%の上限なし。</t>
        </r>
      </text>
    </comment>
    <comment ref="D61" authorId="0" shapeId="0">
      <text>
        <r>
          <rPr>
            <sz val="9"/>
            <color indexed="81"/>
            <rFont val="MS P ゴシック"/>
            <family val="3"/>
            <charset val="128"/>
          </rPr>
          <t>「コロナ対策経費」は対象となるが、10%の上限なし。</t>
        </r>
      </text>
    </comment>
  </commentList>
</comments>
</file>

<file path=xl/sharedStrings.xml><?xml version="1.0" encoding="utf-8"?>
<sst xmlns="http://schemas.openxmlformats.org/spreadsheetml/2006/main" count="760" uniqueCount="335">
  <si>
    <t>団体名</t>
    <rPh sb="0" eb="2">
      <t>ダンタイ</t>
    </rPh>
    <rPh sb="2" eb="3">
      <t>メイ</t>
    </rPh>
    <phoneticPr fontId="1"/>
  </si>
  <si>
    <t>（収入）</t>
    <rPh sb="1" eb="3">
      <t>シュウニュウ</t>
    </rPh>
    <phoneticPr fontId="1"/>
  </si>
  <si>
    <t>(単位：円)</t>
    <rPh sb="1" eb="3">
      <t>タンイ</t>
    </rPh>
    <rPh sb="4" eb="5">
      <t>エン</t>
    </rPh>
    <phoneticPr fontId="1"/>
  </si>
  <si>
    <t>科目</t>
    <rPh sb="0" eb="2">
      <t>カモク</t>
    </rPh>
    <phoneticPr fontId="1"/>
  </si>
  <si>
    <t>合計</t>
    <rPh sb="0" eb="2">
      <t>ゴウケイ</t>
    </rPh>
    <phoneticPr fontId="1"/>
  </si>
  <si>
    <t>（支出）</t>
    <rPh sb="1" eb="3">
      <t>シシュツ</t>
    </rPh>
    <phoneticPr fontId="1"/>
  </si>
  <si>
    <t>助　　成　　対　　象　　経　　費</t>
    <rPh sb="0" eb="1">
      <t>ジョ</t>
    </rPh>
    <rPh sb="3" eb="4">
      <t>ナル</t>
    </rPh>
    <rPh sb="6" eb="7">
      <t>ツイ</t>
    </rPh>
    <rPh sb="9" eb="10">
      <t>ゾウ</t>
    </rPh>
    <rPh sb="12" eb="13">
      <t>ケイ</t>
    </rPh>
    <rPh sb="15" eb="16">
      <t>ヒ</t>
    </rPh>
    <phoneticPr fontId="1"/>
  </si>
  <si>
    <t>諸謝金</t>
    <rPh sb="0" eb="1">
      <t>ショ</t>
    </rPh>
    <rPh sb="1" eb="3">
      <t>シャキン</t>
    </rPh>
    <phoneticPr fontId="1"/>
  </si>
  <si>
    <t>旅費</t>
    <rPh sb="0" eb="2">
      <t>リョヒ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</si>
  <si>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</si>
  <si>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</si>
  <si>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</si>
  <si>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2">
      <t>ショウモウ</t>
    </rPh>
    <rPh sb="2" eb="3">
      <t>ヒン</t>
    </rPh>
    <rPh sb="3" eb="4">
      <t>ヒ</t>
    </rPh>
    <phoneticPr fontId="1"/>
  </si>
  <si>
    <t>スポーツ用具費</t>
    <rPh sb="4" eb="6">
      <t>ヨウグ</t>
    </rPh>
    <rPh sb="6" eb="7">
      <t>ヒ</t>
    </rPh>
    <phoneticPr fontId="1"/>
  </si>
  <si>
    <t>備品費</t>
    <rPh sb="0" eb="2">
      <t>ビヒン</t>
    </rPh>
    <rPh sb="2" eb="3">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</si>
  <si>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</si>
  <si>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</si>
  <si>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</si>
  <si>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賃金</t>
    <rPh sb="0" eb="2">
      <t>チンギン</t>
    </rPh>
    <phoneticPr fontId="1"/>
  </si>
  <si>
    <t>会議費</t>
    <rPh sb="0" eb="3">
      <t>カイギヒ</t>
    </rPh>
    <phoneticPr fontId="1"/>
  </si>
  <si>
    <t>雑役務費</t>
    <rPh sb="0" eb="2">
      <t>ザツエキ</t>
    </rPh>
    <rPh sb="2" eb="3">
      <t>ム</t>
    </rPh>
    <rPh sb="3" eb="4">
      <t>ヒ</t>
    </rPh>
    <phoneticPr fontId="1"/>
  </si>
  <si>
    <t>自己負担金</t>
    <phoneticPr fontId="1"/>
  </si>
  <si>
    <t>既定予算額</t>
    <rPh sb="0" eb="2">
      <t>キテイ</t>
    </rPh>
    <rPh sb="2" eb="5">
      <t>ヨサンガク</t>
    </rPh>
    <phoneticPr fontId="1"/>
  </si>
  <si>
    <t>計</t>
    <rPh sb="0" eb="1">
      <t>ケイ</t>
    </rPh>
    <phoneticPr fontId="1"/>
  </si>
  <si>
    <t>総合型地域スポーツクラブマネジャー設置支援</t>
  </si>
  <si>
    <t>総合型地域スポーツクラブマネジャー設置</t>
  </si>
  <si>
    <t>国民体育大会冬季大会の競技会開催支援</t>
  </si>
  <si>
    <t>タレント発掘・一貫指導育成</t>
  </si>
  <si>
    <t>マイクロバスの設置</t>
  </si>
  <si>
    <t>ドーピング分析機器等整備</t>
  </si>
  <si>
    <t>ドーピング検査</t>
  </si>
  <si>
    <t>ドーピング防止情報提供</t>
  </si>
  <si>
    <t>スポーツ仲裁等</t>
  </si>
  <si>
    <t>在外研修</t>
  </si>
  <si>
    <t>国際交流推進スタッフ育成</t>
  </si>
  <si>
    <t>スポーツ団体ガバナンス強化</t>
  </si>
  <si>
    <t>国際スポーツ会議開催</t>
  </si>
  <si>
    <t>補助金・交付金</t>
    <rPh sb="0" eb="3">
      <t>ホジョキン</t>
    </rPh>
    <rPh sb="4" eb="7">
      <t>コウフキン</t>
    </rPh>
    <phoneticPr fontId="1"/>
  </si>
  <si>
    <t>助成区分</t>
    <rPh sb="0" eb="2">
      <t>ジョセイ</t>
    </rPh>
    <rPh sb="2" eb="4">
      <t>クブン</t>
    </rPh>
    <phoneticPr fontId="4"/>
  </si>
  <si>
    <t>NO.</t>
    <phoneticPr fontId="4"/>
  </si>
  <si>
    <t>入出金日付</t>
    <rPh sb="0" eb="3">
      <t>ニュウシュツキン</t>
    </rPh>
    <rPh sb="3" eb="5">
      <t>ヒヅケ</t>
    </rPh>
    <phoneticPr fontId="4"/>
  </si>
  <si>
    <t>取引先</t>
    <rPh sb="0" eb="3">
      <t>トリヒキサキ</t>
    </rPh>
    <phoneticPr fontId="4"/>
  </si>
  <si>
    <t>内容</t>
    <rPh sb="0" eb="2">
      <t>ナイヨウ</t>
    </rPh>
    <phoneticPr fontId="4"/>
  </si>
  <si>
    <t>収支科目</t>
    <rPh sb="0" eb="2">
      <t>シュウシ</t>
    </rPh>
    <rPh sb="2" eb="4">
      <t>カモク</t>
    </rPh>
    <phoneticPr fontId="4"/>
  </si>
  <si>
    <t>種別</t>
    <rPh sb="0" eb="2">
      <t>シュベツ</t>
    </rPh>
    <phoneticPr fontId="4"/>
  </si>
  <si>
    <t>収入額</t>
    <rPh sb="0" eb="3">
      <t>シュウニュウガク</t>
    </rPh>
    <phoneticPr fontId="4"/>
  </si>
  <si>
    <t>支出額</t>
    <rPh sb="0" eb="3">
      <t>シシュツガク</t>
    </rPh>
    <phoneticPr fontId="4"/>
  </si>
  <si>
    <t>差引残高</t>
    <rPh sb="0" eb="2">
      <t>サシヒキ</t>
    </rPh>
    <rPh sb="2" eb="4">
      <t>ザンダカ</t>
    </rPh>
    <phoneticPr fontId="4"/>
  </si>
  <si>
    <t>対象経費</t>
    <rPh sb="0" eb="2">
      <t>タイショウ</t>
    </rPh>
    <rPh sb="2" eb="4">
      <t>ケイヒ</t>
    </rPh>
    <phoneticPr fontId="4"/>
  </si>
  <si>
    <t>うち限度額</t>
    <rPh sb="2" eb="5">
      <t>ゲンドガク</t>
    </rPh>
    <phoneticPr fontId="4"/>
  </si>
  <si>
    <t>限度額との差</t>
    <rPh sb="0" eb="3">
      <t>ゲンドガク</t>
    </rPh>
    <rPh sb="5" eb="6">
      <t>サ</t>
    </rPh>
    <phoneticPr fontId="4"/>
  </si>
  <si>
    <t>対象外経費</t>
    <rPh sb="0" eb="3">
      <t>タイショウガイ</t>
    </rPh>
    <rPh sb="3" eb="5">
      <t>ケイヒ</t>
    </rPh>
    <phoneticPr fontId="4"/>
  </si>
  <si>
    <t>助成区分</t>
    <rPh sb="0" eb="2">
      <t>ジョセイ</t>
    </rPh>
    <rPh sb="2" eb="4">
      <t>クブン</t>
    </rPh>
    <phoneticPr fontId="1"/>
  </si>
  <si>
    <t>助成事業名</t>
    <rPh sb="0" eb="2">
      <t>ジョセイ</t>
    </rPh>
    <rPh sb="2" eb="4">
      <t>ジギョウ</t>
    </rPh>
    <rPh sb="4" eb="5">
      <t>メイ</t>
    </rPh>
    <phoneticPr fontId="1"/>
  </si>
  <si>
    <t>助成事業細目名</t>
    <rPh sb="0" eb="2">
      <t>ジョセイ</t>
    </rPh>
    <rPh sb="2" eb="4">
      <t>ジギョウ</t>
    </rPh>
    <rPh sb="4" eb="6">
      <t>サイモク</t>
    </rPh>
    <rPh sb="6" eb="7">
      <t>メイ</t>
    </rPh>
    <phoneticPr fontId="1"/>
  </si>
  <si>
    <t>経理区分</t>
    <rPh sb="0" eb="2">
      <t>ケイリ</t>
    </rPh>
    <rPh sb="2" eb="4">
      <t>クブン</t>
    </rPh>
    <phoneticPr fontId="4"/>
  </si>
  <si>
    <t>内訳</t>
    <rPh sb="0" eb="2">
      <t>ウチワケ</t>
    </rPh>
    <phoneticPr fontId="4"/>
  </si>
  <si>
    <t>種別</t>
    <rPh sb="0" eb="2">
      <t>シュベツ</t>
    </rPh>
    <phoneticPr fontId="4"/>
  </si>
  <si>
    <t>助成金収入</t>
    <rPh sb="0" eb="3">
      <t>ジョセイキン</t>
    </rPh>
    <rPh sb="3" eb="5">
      <t>シュウニュウ</t>
    </rPh>
    <phoneticPr fontId="4"/>
  </si>
  <si>
    <t>振込</t>
    <rPh sb="0" eb="2">
      <t>フリコミ</t>
    </rPh>
    <phoneticPr fontId="4"/>
  </si>
  <si>
    <t>地域スポーツ施設整備助成</t>
    <rPh sb="0" eb="2">
      <t>チイキ</t>
    </rPh>
    <rPh sb="6" eb="8">
      <t>シセツ</t>
    </rPh>
    <rPh sb="8" eb="10">
      <t>セイビ</t>
    </rPh>
    <rPh sb="10" eb="12">
      <t>ジョセイ</t>
    </rPh>
    <phoneticPr fontId="1"/>
  </si>
  <si>
    <t>協賛金収入</t>
    <rPh sb="0" eb="3">
      <t>キョウサンキン</t>
    </rPh>
    <rPh sb="3" eb="5">
      <t>シュウニュウ</t>
    </rPh>
    <phoneticPr fontId="4"/>
  </si>
  <si>
    <t>現金</t>
    <rPh sb="0" eb="2">
      <t>ゲンキン</t>
    </rPh>
    <phoneticPr fontId="4"/>
  </si>
  <si>
    <t>総合型地域スポーツクラブ活動助成</t>
    <rPh sb="14" eb="16">
      <t>ジョセイ</t>
    </rPh>
    <phoneticPr fontId="1"/>
  </si>
  <si>
    <t>入場料収入</t>
    <rPh sb="0" eb="3">
      <t>ニュウジョウリョウ</t>
    </rPh>
    <rPh sb="3" eb="5">
      <t>シュウニュウ</t>
    </rPh>
    <phoneticPr fontId="4"/>
  </si>
  <si>
    <t>未払金</t>
    <rPh sb="0" eb="2">
      <t>ミハラ</t>
    </rPh>
    <rPh sb="2" eb="3">
      <t>キン</t>
    </rPh>
    <phoneticPr fontId="4"/>
  </si>
  <si>
    <t>地方公共団体スポーツ活動助成</t>
    <rPh sb="0" eb="2">
      <t>チホウ</t>
    </rPh>
    <rPh sb="2" eb="4">
      <t>コウキョウ</t>
    </rPh>
    <rPh sb="4" eb="6">
      <t>ダンタイ</t>
    </rPh>
    <rPh sb="10" eb="12">
      <t>カツドウ</t>
    </rPh>
    <rPh sb="12" eb="14">
      <t>ジョセイ</t>
    </rPh>
    <phoneticPr fontId="1"/>
  </si>
  <si>
    <t>参加料収入</t>
    <rPh sb="0" eb="3">
      <t>サンカリョウ</t>
    </rPh>
    <rPh sb="3" eb="5">
      <t>シュウニュウ</t>
    </rPh>
    <phoneticPr fontId="4"/>
  </si>
  <si>
    <t>未収金</t>
    <rPh sb="0" eb="2">
      <t>ミシュウ</t>
    </rPh>
    <rPh sb="2" eb="3">
      <t>キン</t>
    </rPh>
    <phoneticPr fontId="4"/>
  </si>
  <si>
    <t>その他収入</t>
    <rPh sb="2" eb="3">
      <t>タ</t>
    </rPh>
    <rPh sb="3" eb="5">
      <t>シュウニュウ</t>
    </rPh>
    <phoneticPr fontId="4"/>
  </si>
  <si>
    <t>スポーツ団体スポーツ活動助成</t>
    <rPh sb="4" eb="6">
      <t>ダンタイ</t>
    </rPh>
    <rPh sb="10" eb="12">
      <t>カツドウ</t>
    </rPh>
    <rPh sb="12" eb="14">
      <t>ジョセイ</t>
    </rPh>
    <phoneticPr fontId="1"/>
  </si>
  <si>
    <t>総合型地域スポーツクラブ創設支援事業</t>
  </si>
  <si>
    <t>諸謝金</t>
    <rPh sb="0" eb="1">
      <t>ショ</t>
    </rPh>
    <rPh sb="1" eb="3">
      <t>シャキン</t>
    </rPh>
    <phoneticPr fontId="4"/>
  </si>
  <si>
    <t>国際競技大会開催助成</t>
    <rPh sb="0" eb="2">
      <t>コクサイ</t>
    </rPh>
    <rPh sb="2" eb="4">
      <t>キョウギ</t>
    </rPh>
    <rPh sb="4" eb="6">
      <t>タイカイ</t>
    </rPh>
    <rPh sb="6" eb="8">
      <t>カイサイ</t>
    </rPh>
    <rPh sb="8" eb="10">
      <t>ジョセイ</t>
    </rPh>
    <phoneticPr fontId="1"/>
  </si>
  <si>
    <t>総合型地域スポーツクラブ創設事業</t>
  </si>
  <si>
    <t>旅　費</t>
    <rPh sb="0" eb="1">
      <t>タビ</t>
    </rPh>
    <rPh sb="2" eb="3">
      <t>ヒ</t>
    </rPh>
    <phoneticPr fontId="4"/>
  </si>
  <si>
    <t>総合型地域スポーツクラブ自立支援事業</t>
  </si>
  <si>
    <t>渡航費</t>
    <rPh sb="0" eb="3">
      <t>トコウヒ</t>
    </rPh>
    <phoneticPr fontId="4"/>
  </si>
  <si>
    <t>天然芝維持活動</t>
  </si>
  <si>
    <t>滞在費</t>
    <rPh sb="0" eb="3">
      <t>タイザイヒ</t>
    </rPh>
    <phoneticPr fontId="4"/>
  </si>
  <si>
    <t>総合型地域スポーツクラブマネジャー設置支援事業</t>
  </si>
  <si>
    <t>借料及び損料</t>
    <rPh sb="0" eb="2">
      <t>シャクリョウ</t>
    </rPh>
    <rPh sb="2" eb="3">
      <t>オヨ</t>
    </rPh>
    <rPh sb="4" eb="6">
      <t>ソンリョウ</t>
    </rPh>
    <phoneticPr fontId="4"/>
  </si>
  <si>
    <t>総合型地域スポーツクラブマネジャー設置事業</t>
  </si>
  <si>
    <t>消耗品費</t>
    <rPh sb="0" eb="3">
      <t>ショウモウヒン</t>
    </rPh>
    <rPh sb="3" eb="4">
      <t>ヒ</t>
    </rPh>
    <phoneticPr fontId="4"/>
  </si>
  <si>
    <t>クラブアドバイザー配置事業</t>
    <rPh sb="9" eb="11">
      <t>ハイチ</t>
    </rPh>
    <rPh sb="11" eb="13">
      <t>ジギョウ</t>
    </rPh>
    <phoneticPr fontId="4"/>
  </si>
  <si>
    <t>スポーツ用具費</t>
    <rPh sb="4" eb="6">
      <t>ヨウグ</t>
    </rPh>
    <rPh sb="6" eb="7">
      <t>ヒ</t>
    </rPh>
    <phoneticPr fontId="4"/>
  </si>
  <si>
    <t>地域スポーツ活動推進事業</t>
  </si>
  <si>
    <t>備品費</t>
    <rPh sb="0" eb="3">
      <t>ビヒンヒ</t>
    </rPh>
    <phoneticPr fontId="4"/>
  </si>
  <si>
    <t>国民体育大会冬季大会の競技会開催支援事業</t>
  </si>
  <si>
    <t>印刷製本費</t>
    <rPh sb="0" eb="2">
      <t>インサツ</t>
    </rPh>
    <rPh sb="2" eb="4">
      <t>セイホン</t>
    </rPh>
    <rPh sb="4" eb="5">
      <t>ヒ</t>
    </rPh>
    <phoneticPr fontId="4"/>
  </si>
  <si>
    <t>タレント発掘・一貫指導育成事業</t>
  </si>
  <si>
    <t>通信運搬費</t>
    <rPh sb="0" eb="2">
      <t>ツウシン</t>
    </rPh>
    <rPh sb="2" eb="5">
      <t>ウンパンヒ</t>
    </rPh>
    <phoneticPr fontId="4"/>
  </si>
  <si>
    <t>委託費</t>
    <rPh sb="0" eb="3">
      <t>イタクヒ</t>
    </rPh>
    <phoneticPr fontId="4"/>
  </si>
  <si>
    <t>スポーツ活動推進事業</t>
  </si>
  <si>
    <t>賃　金</t>
    <rPh sb="0" eb="1">
      <t>チン</t>
    </rPh>
    <rPh sb="2" eb="3">
      <t>キン</t>
    </rPh>
    <phoneticPr fontId="4"/>
  </si>
  <si>
    <t>ドーピング検査推進事業</t>
  </si>
  <si>
    <t>会議費</t>
    <rPh sb="0" eb="3">
      <t>カイギヒ</t>
    </rPh>
    <phoneticPr fontId="4"/>
  </si>
  <si>
    <t>スポーツ仲裁等事業</t>
  </si>
  <si>
    <t>クラブアドバイザー配置</t>
    <rPh sb="9" eb="11">
      <t>ハイチ</t>
    </rPh>
    <phoneticPr fontId="4"/>
  </si>
  <si>
    <t>雑役務費</t>
    <rPh sb="0" eb="1">
      <t>ザツ</t>
    </rPh>
    <rPh sb="1" eb="3">
      <t>エキム</t>
    </rPh>
    <rPh sb="3" eb="4">
      <t>ヒ</t>
    </rPh>
    <phoneticPr fontId="4"/>
  </si>
  <si>
    <t>スポーツ指導者海外研修事業</t>
  </si>
  <si>
    <t>組織基盤強化事業</t>
  </si>
  <si>
    <t>その他</t>
    <rPh sb="2" eb="3">
      <t>タ</t>
    </rPh>
    <phoneticPr fontId="4"/>
  </si>
  <si>
    <t>国際スポーツ会議開催事業</t>
  </si>
  <si>
    <t>国際競技大会開催事業</t>
  </si>
  <si>
    <t>国際競技大会開催</t>
    <phoneticPr fontId="4"/>
  </si>
  <si>
    <t>内訳1</t>
    <rPh sb="0" eb="2">
      <t>ウチワケ</t>
    </rPh>
    <phoneticPr fontId="4"/>
  </si>
  <si>
    <t>内訳2</t>
    <rPh sb="0" eb="2">
      <t>ウチワケ</t>
    </rPh>
    <phoneticPr fontId="4"/>
  </si>
  <si>
    <t>内訳3</t>
    <rPh sb="0" eb="2">
      <t>ウチワケ</t>
    </rPh>
    <phoneticPr fontId="4"/>
  </si>
  <si>
    <t>内訳4</t>
    <rPh sb="0" eb="2">
      <t>ウチワケ</t>
    </rPh>
    <phoneticPr fontId="4"/>
  </si>
  <si>
    <t>内訳5</t>
    <rPh sb="0" eb="2">
      <t>ウチワケ</t>
    </rPh>
    <phoneticPr fontId="4"/>
  </si>
  <si>
    <t>内訳6</t>
    <rPh sb="0" eb="2">
      <t>ウチワケ</t>
    </rPh>
    <phoneticPr fontId="4"/>
  </si>
  <si>
    <t>内訳7</t>
    <rPh sb="0" eb="2">
      <t>ウチワケ</t>
    </rPh>
    <phoneticPr fontId="4"/>
  </si>
  <si>
    <t>内訳8</t>
    <rPh sb="0" eb="2">
      <t>ウチワケ</t>
    </rPh>
    <phoneticPr fontId="4"/>
  </si>
  <si>
    <t>内訳9</t>
    <rPh sb="0" eb="2">
      <t>ウチワケ</t>
    </rPh>
    <phoneticPr fontId="4"/>
  </si>
  <si>
    <t>内訳10</t>
    <rPh sb="0" eb="2">
      <t>ウチワケ</t>
    </rPh>
    <phoneticPr fontId="4"/>
  </si>
  <si>
    <t>内訳11</t>
    <rPh sb="0" eb="2">
      <t>ウチワケ</t>
    </rPh>
    <phoneticPr fontId="4"/>
  </si>
  <si>
    <t>内訳12</t>
    <rPh sb="0" eb="2">
      <t>ウチワケ</t>
    </rPh>
    <phoneticPr fontId="4"/>
  </si>
  <si>
    <t>くじ助成金収入</t>
    <rPh sb="2" eb="5">
      <t>ジョセイキン</t>
    </rPh>
    <rPh sb="5" eb="7">
      <t>シュウニュウ</t>
    </rPh>
    <phoneticPr fontId="4"/>
  </si>
  <si>
    <t>くじ助成金(概算払)</t>
    <rPh sb="2" eb="5">
      <t>ジョセイキン</t>
    </rPh>
    <rPh sb="6" eb="8">
      <t>ガイサン</t>
    </rPh>
    <rPh sb="8" eb="9">
      <t>ハラ</t>
    </rPh>
    <phoneticPr fontId="4"/>
  </si>
  <si>
    <t>くじ助成金(精算払)</t>
    <rPh sb="2" eb="5">
      <t>ジョセイキン</t>
    </rPh>
    <rPh sb="6" eb="8">
      <t>セイサン</t>
    </rPh>
    <rPh sb="8" eb="9">
      <t>ハラ</t>
    </rPh>
    <phoneticPr fontId="4"/>
  </si>
  <si>
    <t>広告料</t>
    <rPh sb="0" eb="3">
      <t>コウコクリョウ</t>
    </rPh>
    <phoneticPr fontId="4"/>
  </si>
  <si>
    <t>寄附金</t>
    <rPh sb="0" eb="3">
      <t>キフキン</t>
    </rPh>
    <phoneticPr fontId="4"/>
  </si>
  <si>
    <t>協賛金</t>
    <rPh sb="0" eb="3">
      <t>キョウサンキン</t>
    </rPh>
    <phoneticPr fontId="4"/>
  </si>
  <si>
    <t>その他</t>
    <rPh sb="2" eb="3">
      <t>ホカ</t>
    </rPh>
    <phoneticPr fontId="4"/>
  </si>
  <si>
    <t>入場料</t>
    <rPh sb="0" eb="3">
      <t>ニュウジョウリョウ</t>
    </rPh>
    <phoneticPr fontId="4"/>
  </si>
  <si>
    <t>参加料</t>
    <rPh sb="0" eb="3">
      <t>サンカリョウ</t>
    </rPh>
    <phoneticPr fontId="4"/>
  </si>
  <si>
    <t>クラブ員会費</t>
    <rPh sb="3" eb="4">
      <t>イン</t>
    </rPh>
    <rPh sb="4" eb="6">
      <t>カイヒ</t>
    </rPh>
    <phoneticPr fontId="4"/>
  </si>
  <si>
    <t>自治体補助金等</t>
    <rPh sb="0" eb="3">
      <t>ジチタイ</t>
    </rPh>
    <rPh sb="3" eb="6">
      <t>ホジョキン</t>
    </rPh>
    <rPh sb="6" eb="7">
      <t>トウ</t>
    </rPh>
    <phoneticPr fontId="4"/>
  </si>
  <si>
    <t>その他補助金</t>
    <rPh sb="2" eb="3">
      <t>ホカ</t>
    </rPh>
    <rPh sb="3" eb="6">
      <t>ホジョキン</t>
    </rPh>
    <phoneticPr fontId="4"/>
  </si>
  <si>
    <t>その他助成金</t>
    <rPh sb="2" eb="3">
      <t>タ</t>
    </rPh>
    <rPh sb="3" eb="6">
      <t>ジョセイキン</t>
    </rPh>
    <phoneticPr fontId="4"/>
  </si>
  <si>
    <t>戻入金</t>
    <rPh sb="0" eb="2">
      <t>レイニュウ</t>
    </rPh>
    <rPh sb="2" eb="3">
      <t>キン</t>
    </rPh>
    <phoneticPr fontId="4"/>
  </si>
  <si>
    <t>預金利息</t>
    <rPh sb="0" eb="2">
      <t>ヨキン</t>
    </rPh>
    <rPh sb="2" eb="4">
      <t>リソク</t>
    </rPh>
    <phoneticPr fontId="4"/>
  </si>
  <si>
    <t>指導者謝金</t>
    <rPh sb="0" eb="3">
      <t>シドウシャ</t>
    </rPh>
    <rPh sb="3" eb="5">
      <t>シャキン</t>
    </rPh>
    <phoneticPr fontId="4"/>
  </si>
  <si>
    <t>スタッフ謝金</t>
    <rPh sb="4" eb="6">
      <t>シャキン</t>
    </rPh>
    <phoneticPr fontId="4"/>
  </si>
  <si>
    <t>審判謝金</t>
    <rPh sb="0" eb="2">
      <t>シンパン</t>
    </rPh>
    <rPh sb="2" eb="4">
      <t>シャキン</t>
    </rPh>
    <phoneticPr fontId="4"/>
  </si>
  <si>
    <t>医師・看護師謝金</t>
    <rPh sb="0" eb="2">
      <t>イシ</t>
    </rPh>
    <rPh sb="3" eb="5">
      <t>カンゴ</t>
    </rPh>
    <rPh sb="5" eb="6">
      <t>シ</t>
    </rPh>
    <rPh sb="6" eb="8">
      <t>シャキン</t>
    </rPh>
    <phoneticPr fontId="4"/>
  </si>
  <si>
    <t>会議出席謝金</t>
    <rPh sb="0" eb="2">
      <t>カイギ</t>
    </rPh>
    <rPh sb="2" eb="4">
      <t>シュッセキ</t>
    </rPh>
    <rPh sb="4" eb="6">
      <t>シャキン</t>
    </rPh>
    <phoneticPr fontId="4"/>
  </si>
  <si>
    <t>司会謝金</t>
    <rPh sb="0" eb="2">
      <t>シカイ</t>
    </rPh>
    <rPh sb="2" eb="4">
      <t>シャキン</t>
    </rPh>
    <phoneticPr fontId="4"/>
  </si>
  <si>
    <t>旅費</t>
    <rPh sb="0" eb="1">
      <t>タビ</t>
    </rPh>
    <rPh sb="1" eb="2">
      <t>ヒ</t>
    </rPh>
    <phoneticPr fontId="4"/>
  </si>
  <si>
    <t>交通費</t>
    <rPh sb="0" eb="3">
      <t>コウツウヒ</t>
    </rPh>
    <phoneticPr fontId="4"/>
  </si>
  <si>
    <t>宿泊費</t>
    <rPh sb="0" eb="3">
      <t>シュクハクヒ</t>
    </rPh>
    <phoneticPr fontId="4"/>
  </si>
  <si>
    <t>雑　費</t>
    <rPh sb="0" eb="1">
      <t>ザツ</t>
    </rPh>
    <rPh sb="2" eb="3">
      <t>ヒ</t>
    </rPh>
    <phoneticPr fontId="4"/>
  </si>
  <si>
    <t>日当（旅行雑費）</t>
    <rPh sb="0" eb="2">
      <t>ニットウ</t>
    </rPh>
    <rPh sb="3" eb="5">
      <t>リョコウ</t>
    </rPh>
    <rPh sb="5" eb="7">
      <t>ザッピ</t>
    </rPh>
    <phoneticPr fontId="4"/>
  </si>
  <si>
    <t>会場借料</t>
    <rPh sb="0" eb="2">
      <t>カイジョウ</t>
    </rPh>
    <rPh sb="2" eb="4">
      <t>シャクリョウ</t>
    </rPh>
    <phoneticPr fontId="4"/>
  </si>
  <si>
    <t>付属設備利用料</t>
    <rPh sb="0" eb="2">
      <t>フゾク</t>
    </rPh>
    <rPh sb="2" eb="4">
      <t>セツビ</t>
    </rPh>
    <rPh sb="4" eb="7">
      <t>リヨウリョウ</t>
    </rPh>
    <phoneticPr fontId="4"/>
  </si>
  <si>
    <t>物品リース料</t>
    <rPh sb="0" eb="2">
      <t>ブッピン</t>
    </rPh>
    <rPh sb="5" eb="6">
      <t>リョウ</t>
    </rPh>
    <phoneticPr fontId="4"/>
  </si>
  <si>
    <t>バス・車借料</t>
    <rPh sb="3" eb="4">
      <t>クルマ</t>
    </rPh>
    <rPh sb="4" eb="6">
      <t>シャクリョウ</t>
    </rPh>
    <phoneticPr fontId="4"/>
  </si>
  <si>
    <t>光熱水料金</t>
    <rPh sb="0" eb="2">
      <t>コウネツ</t>
    </rPh>
    <rPh sb="2" eb="3">
      <t>スイ</t>
    </rPh>
    <rPh sb="3" eb="5">
      <t>リョウキン</t>
    </rPh>
    <phoneticPr fontId="4"/>
  </si>
  <si>
    <t>事務用品</t>
    <rPh sb="0" eb="2">
      <t>ジム</t>
    </rPh>
    <rPh sb="2" eb="4">
      <t>ヨウヒン</t>
    </rPh>
    <phoneticPr fontId="4"/>
  </si>
  <si>
    <t>医薬品</t>
    <rPh sb="0" eb="3">
      <t>イヤクヒン</t>
    </rPh>
    <phoneticPr fontId="4"/>
  </si>
  <si>
    <t>当日の弁当・飲料代</t>
    <rPh sb="0" eb="2">
      <t>トウジツ</t>
    </rPh>
    <rPh sb="3" eb="5">
      <t>ベントウ</t>
    </rPh>
    <rPh sb="6" eb="8">
      <t>インリョウ</t>
    </rPh>
    <rPh sb="8" eb="9">
      <t>ダイ</t>
    </rPh>
    <phoneticPr fontId="4"/>
  </si>
  <si>
    <t>参加賞</t>
    <rPh sb="0" eb="2">
      <t>サンカ</t>
    </rPh>
    <rPh sb="2" eb="3">
      <t>ショウ</t>
    </rPh>
    <phoneticPr fontId="4"/>
  </si>
  <si>
    <t>競技用具</t>
    <rPh sb="0" eb="2">
      <t>キョウギ</t>
    </rPh>
    <rPh sb="2" eb="4">
      <t>ヨウグ</t>
    </rPh>
    <phoneticPr fontId="4"/>
  </si>
  <si>
    <t>ﾕﾆﾌｫｰﾑ等被服類</t>
    <rPh sb="6" eb="7">
      <t>トウ</t>
    </rPh>
    <rPh sb="7" eb="9">
      <t>ヒフク</t>
    </rPh>
    <rPh sb="9" eb="10">
      <t>ルイ</t>
    </rPh>
    <phoneticPr fontId="4"/>
  </si>
  <si>
    <t>設営用品</t>
    <rPh sb="0" eb="2">
      <t>セツエイ</t>
    </rPh>
    <rPh sb="2" eb="4">
      <t>ヨウヒン</t>
    </rPh>
    <phoneticPr fontId="4"/>
  </si>
  <si>
    <t>AED･WBGT</t>
    <phoneticPr fontId="4"/>
  </si>
  <si>
    <t>マイクロバス</t>
    <phoneticPr fontId="4"/>
  </si>
  <si>
    <t>ﾄﾞｰﾋﾟﾝｸﾞ検査機器</t>
    <rPh sb="8" eb="10">
      <t>ケンサ</t>
    </rPh>
    <rPh sb="10" eb="12">
      <t>キキ</t>
    </rPh>
    <phoneticPr fontId="4"/>
  </si>
  <si>
    <t>ポスター印刷</t>
    <rPh sb="4" eb="6">
      <t>インサツ</t>
    </rPh>
    <phoneticPr fontId="4"/>
  </si>
  <si>
    <t>プログラム印刷</t>
    <rPh sb="5" eb="7">
      <t>インサツ</t>
    </rPh>
    <phoneticPr fontId="4"/>
  </si>
  <si>
    <t>チラシ印刷</t>
    <rPh sb="3" eb="5">
      <t>インサツ</t>
    </rPh>
    <phoneticPr fontId="4"/>
  </si>
  <si>
    <t>通信費</t>
    <rPh sb="0" eb="3">
      <t>ツウシンヒ</t>
    </rPh>
    <phoneticPr fontId="4"/>
  </si>
  <si>
    <t>郵送費</t>
    <rPh sb="0" eb="3">
      <t>ユウソウヒ</t>
    </rPh>
    <phoneticPr fontId="4"/>
  </si>
  <si>
    <t>荷物運搬料</t>
    <rPh sb="0" eb="2">
      <t>ニモツ</t>
    </rPh>
    <rPh sb="2" eb="4">
      <t>ウンパン</t>
    </rPh>
    <rPh sb="4" eb="5">
      <t>リョウ</t>
    </rPh>
    <phoneticPr fontId="4"/>
  </si>
  <si>
    <t>委託費</t>
    <rPh sb="0" eb="2">
      <t>イタク</t>
    </rPh>
    <rPh sb="2" eb="3">
      <t>ヒ</t>
    </rPh>
    <phoneticPr fontId="4"/>
  </si>
  <si>
    <t>補助金</t>
    <rPh sb="0" eb="3">
      <t>ホジョキン</t>
    </rPh>
    <phoneticPr fontId="4"/>
  </si>
  <si>
    <t>負担金</t>
    <rPh sb="0" eb="3">
      <t>フタンキン</t>
    </rPh>
    <phoneticPr fontId="4"/>
  </si>
  <si>
    <t>助成金</t>
    <rPh sb="0" eb="3">
      <t>ジョセイキン</t>
    </rPh>
    <phoneticPr fontId="4"/>
  </si>
  <si>
    <t>賃金</t>
    <rPh sb="0" eb="1">
      <t>チン</t>
    </rPh>
    <rPh sb="1" eb="2">
      <t>キン</t>
    </rPh>
    <phoneticPr fontId="4"/>
  </si>
  <si>
    <t>ｸﾗﾌﾞﾏﾈｰｼﾞｬｰ(正)賃金</t>
    <rPh sb="12" eb="13">
      <t>セイ</t>
    </rPh>
    <rPh sb="14" eb="16">
      <t>チンギン</t>
    </rPh>
    <phoneticPr fontId="4"/>
  </si>
  <si>
    <t>ｸﾗﾌﾞﾏﾈｰｼﾞｬｰ(副)賃金</t>
    <rPh sb="12" eb="13">
      <t>フク</t>
    </rPh>
    <rPh sb="14" eb="16">
      <t>チンギン</t>
    </rPh>
    <phoneticPr fontId="4"/>
  </si>
  <si>
    <t>会議の弁当・飲料</t>
    <rPh sb="0" eb="2">
      <t>カイギ</t>
    </rPh>
    <rPh sb="3" eb="5">
      <t>ベントウ</t>
    </rPh>
    <rPh sb="6" eb="8">
      <t>インリョウ</t>
    </rPh>
    <phoneticPr fontId="4"/>
  </si>
  <si>
    <t>銀行振込手数料</t>
    <rPh sb="0" eb="2">
      <t>ギンコウ</t>
    </rPh>
    <rPh sb="2" eb="4">
      <t>フリコミ</t>
    </rPh>
    <rPh sb="4" eb="7">
      <t>テスウリョウ</t>
    </rPh>
    <phoneticPr fontId="4"/>
  </si>
  <si>
    <t>警備費</t>
    <rPh sb="0" eb="2">
      <t>ケイビ</t>
    </rPh>
    <rPh sb="2" eb="3">
      <t>ヒ</t>
    </rPh>
    <phoneticPr fontId="4"/>
  </si>
  <si>
    <t>新聞折込料</t>
    <rPh sb="0" eb="2">
      <t>シンブン</t>
    </rPh>
    <rPh sb="2" eb="4">
      <t>オリコミ</t>
    </rPh>
    <rPh sb="4" eb="5">
      <t>リョウ</t>
    </rPh>
    <phoneticPr fontId="4"/>
  </si>
  <si>
    <t>広告宣伝費</t>
    <rPh sb="0" eb="2">
      <t>コウコク</t>
    </rPh>
    <rPh sb="2" eb="4">
      <t>センデン</t>
    </rPh>
    <rPh sb="4" eb="5">
      <t>ヒ</t>
    </rPh>
    <phoneticPr fontId="4"/>
  </si>
  <si>
    <t>看板作成費</t>
    <rPh sb="0" eb="2">
      <t>カンバン</t>
    </rPh>
    <rPh sb="2" eb="4">
      <t>サクセイ</t>
    </rPh>
    <rPh sb="4" eb="5">
      <t>ヒ</t>
    </rPh>
    <phoneticPr fontId="4"/>
  </si>
  <si>
    <t>会場設営費</t>
    <rPh sb="0" eb="2">
      <t>カイジョウ</t>
    </rPh>
    <rPh sb="2" eb="4">
      <t>セツエイ</t>
    </rPh>
    <rPh sb="4" eb="5">
      <t>ヒ</t>
    </rPh>
    <phoneticPr fontId="4"/>
  </si>
  <si>
    <t>チケット販売等</t>
    <rPh sb="4" eb="6">
      <t>ハンバイ</t>
    </rPh>
    <rPh sb="6" eb="7">
      <t>トウ</t>
    </rPh>
    <phoneticPr fontId="4"/>
  </si>
  <si>
    <t>ｳｪﾌﾞｺﾝﾃﾝﾂ作成費</t>
    <rPh sb="9" eb="11">
      <t>サクセイ</t>
    </rPh>
    <rPh sb="11" eb="12">
      <t>ヒ</t>
    </rPh>
    <phoneticPr fontId="4"/>
  </si>
  <si>
    <t>栄養管理費</t>
    <rPh sb="0" eb="2">
      <t>エイヨウ</t>
    </rPh>
    <rPh sb="2" eb="5">
      <t>カンリヒ</t>
    </rPh>
    <phoneticPr fontId="4"/>
  </si>
  <si>
    <t>ﾄﾞｰﾋﾟﾝｸﾞ検査費</t>
    <rPh sb="8" eb="10">
      <t>ケンサ</t>
    </rPh>
    <rPh sb="10" eb="11">
      <t>ヒ</t>
    </rPh>
    <phoneticPr fontId="4"/>
  </si>
  <si>
    <t>ﾒﾀﾞﾙ･ﾄﾛﾌｨｰ等</t>
    <rPh sb="10" eb="11">
      <t>トウ</t>
    </rPh>
    <phoneticPr fontId="4"/>
  </si>
  <si>
    <t>記録計測費</t>
    <rPh sb="0" eb="2">
      <t>キロク</t>
    </rPh>
    <rPh sb="2" eb="4">
      <t>ケイソク</t>
    </rPh>
    <rPh sb="4" eb="5">
      <t>ヒ</t>
    </rPh>
    <phoneticPr fontId="4"/>
  </si>
  <si>
    <t>交付金</t>
    <rPh sb="0" eb="3">
      <t>コウフキン</t>
    </rPh>
    <phoneticPr fontId="4"/>
  </si>
  <si>
    <t>保険料</t>
    <rPh sb="0" eb="3">
      <t>ホケンリョウ</t>
    </rPh>
    <phoneticPr fontId="4"/>
  </si>
  <si>
    <t>両替手数料</t>
    <rPh sb="0" eb="2">
      <t>リョウガエ</t>
    </rPh>
    <rPh sb="2" eb="5">
      <t>テスウリョウ</t>
    </rPh>
    <phoneticPr fontId="4"/>
  </si>
  <si>
    <t>印紙代</t>
    <rPh sb="0" eb="2">
      <t>インシ</t>
    </rPh>
    <rPh sb="2" eb="3">
      <t>ダイ</t>
    </rPh>
    <phoneticPr fontId="4"/>
  </si>
  <si>
    <t>参加料</t>
    <rPh sb="0" eb="2">
      <t>サンカ</t>
    </rPh>
    <rPh sb="2" eb="3">
      <t>リョウ</t>
    </rPh>
    <phoneticPr fontId="4"/>
  </si>
  <si>
    <t>大会開催契約料</t>
    <rPh sb="0" eb="2">
      <t>タイカイ</t>
    </rPh>
    <rPh sb="2" eb="4">
      <t>カイサイ</t>
    </rPh>
    <rPh sb="4" eb="7">
      <t>ケイヤクリョウ</t>
    </rPh>
    <phoneticPr fontId="4"/>
  </si>
  <si>
    <t>公認料</t>
    <rPh sb="0" eb="2">
      <t>コウニン</t>
    </rPh>
    <rPh sb="2" eb="3">
      <t>リョウ</t>
    </rPh>
    <phoneticPr fontId="4"/>
  </si>
  <si>
    <t>その他</t>
    <phoneticPr fontId="4"/>
  </si>
  <si>
    <t>経理区分</t>
    <rPh sb="0" eb="2">
      <t>ケイリ</t>
    </rPh>
    <rPh sb="2" eb="4">
      <t>クブン</t>
    </rPh>
    <phoneticPr fontId="4"/>
  </si>
  <si>
    <t>収入額</t>
    <rPh sb="0" eb="2">
      <t>シュウニュウ</t>
    </rPh>
    <rPh sb="2" eb="3">
      <t>ガク</t>
    </rPh>
    <phoneticPr fontId="4"/>
  </si>
  <si>
    <t>支出額</t>
    <rPh sb="0" eb="3">
      <t>シシュツガク</t>
    </rPh>
    <phoneticPr fontId="4"/>
  </si>
  <si>
    <t>対象経費</t>
    <rPh sb="0" eb="2">
      <t>タイショウ</t>
    </rPh>
    <rPh sb="2" eb="4">
      <t>ケイヒ</t>
    </rPh>
    <phoneticPr fontId="4"/>
  </si>
  <si>
    <t>うち限度額</t>
    <rPh sb="2" eb="4">
      <t>ゲンド</t>
    </rPh>
    <rPh sb="4" eb="5">
      <t>ガク</t>
    </rPh>
    <phoneticPr fontId="4"/>
  </si>
  <si>
    <t>限度額との差</t>
    <rPh sb="0" eb="2">
      <t>ゲンド</t>
    </rPh>
    <rPh sb="2" eb="3">
      <t>ガク</t>
    </rPh>
    <rPh sb="5" eb="6">
      <t>サ</t>
    </rPh>
    <phoneticPr fontId="4"/>
  </si>
  <si>
    <t>対象外経費</t>
    <rPh sb="0" eb="3">
      <t>タイショウガイ</t>
    </rPh>
    <rPh sb="3" eb="5">
      <t>ケイヒ</t>
    </rPh>
    <phoneticPr fontId="4"/>
  </si>
  <si>
    <t>合計</t>
    <rPh sb="0" eb="2">
      <t>ゴウケイ</t>
    </rPh>
    <phoneticPr fontId="4"/>
  </si>
  <si>
    <t>増△減額</t>
    <rPh sb="0" eb="1">
      <t>マ</t>
    </rPh>
    <rPh sb="2" eb="4">
      <t>ゲンガク</t>
    </rPh>
    <rPh sb="3" eb="4">
      <t>ガク</t>
    </rPh>
    <phoneticPr fontId="1"/>
  </si>
  <si>
    <t>増△減額</t>
    <rPh sb="0" eb="1">
      <t>マ</t>
    </rPh>
    <rPh sb="2" eb="4">
      <t>ゲンガク</t>
    </rPh>
    <phoneticPr fontId="1"/>
  </si>
  <si>
    <t>協賛金収入</t>
    <phoneticPr fontId="1"/>
  </si>
  <si>
    <t>入場料収入</t>
    <phoneticPr fontId="1"/>
  </si>
  <si>
    <t>参加料収入</t>
    <phoneticPr fontId="1"/>
  </si>
  <si>
    <t>その他収入</t>
    <rPh sb="2" eb="3">
      <t>タ</t>
    </rPh>
    <rPh sb="3" eb="5">
      <t>シュウニュウ</t>
    </rPh>
    <phoneticPr fontId="1"/>
  </si>
  <si>
    <t>その他</t>
    <phoneticPr fontId="1"/>
  </si>
  <si>
    <t>内訳13</t>
    <rPh sb="0" eb="2">
      <t>ウチワケ</t>
    </rPh>
    <phoneticPr fontId="4"/>
  </si>
  <si>
    <t>委託金等</t>
    <rPh sb="0" eb="2">
      <t>イタク</t>
    </rPh>
    <rPh sb="2" eb="3">
      <t>キン</t>
    </rPh>
    <rPh sb="3" eb="4">
      <t>トウ</t>
    </rPh>
    <phoneticPr fontId="4"/>
  </si>
  <si>
    <t>交付金等</t>
    <rPh sb="0" eb="2">
      <t>コウフ</t>
    </rPh>
    <rPh sb="2" eb="3">
      <t>キン</t>
    </rPh>
    <rPh sb="3" eb="4">
      <t>トウ</t>
    </rPh>
    <phoneticPr fontId="4"/>
  </si>
  <si>
    <t>ｸﾗﾌﾞｱﾄﾞﾊﾞｲｻﾞｰ謝金</t>
    <rPh sb="13" eb="15">
      <t>シャキン</t>
    </rPh>
    <phoneticPr fontId="4"/>
  </si>
  <si>
    <t>○○スポーツ教室開催</t>
    <rPh sb="6" eb="8">
      <t>キョウシツ</t>
    </rPh>
    <rPh sb="8" eb="10">
      <t>カイサイ</t>
    </rPh>
    <phoneticPr fontId="4"/>
  </si>
  <si>
    <t>くじ一郎</t>
    <rPh sb="2" eb="4">
      <t>イチロウ</t>
    </rPh>
    <phoneticPr fontId="4"/>
  </si>
  <si>
    <t>○○スポーツ教室</t>
    <rPh sb="6" eb="8">
      <t>キョウシツ</t>
    </rPh>
    <phoneticPr fontId="4"/>
  </si>
  <si>
    <t>○○銀行</t>
    <rPh sb="2" eb="4">
      <t>ギンコウ</t>
    </rPh>
    <phoneticPr fontId="4"/>
  </si>
  <si>
    <t>銀行振込手数料(No.1・2分)</t>
    <rPh sb="0" eb="2">
      <t>ギンコウ</t>
    </rPh>
    <rPh sb="2" eb="4">
      <t>フリコミ</t>
    </rPh>
    <rPh sb="4" eb="7">
      <t>テスウリョウ</t>
    </rPh>
    <rPh sb="14" eb="15">
      <t>ブン</t>
    </rPh>
    <phoneticPr fontId="4"/>
  </si>
  <si>
    <t>◇◇スポーツ店</t>
    <rPh sb="6" eb="7">
      <t>テン</t>
    </rPh>
    <phoneticPr fontId="4"/>
  </si>
  <si>
    <t>サッカーボール</t>
  </si>
  <si>
    <t>バレーボール</t>
  </si>
  <si>
    <t>○○印刷</t>
    <rPh sb="2" eb="4">
      <t>インサツ</t>
    </rPh>
    <phoneticPr fontId="4"/>
  </si>
  <si>
    <t>チラシ作成</t>
    <rPh sb="3" eb="5">
      <t>サクセイ</t>
    </rPh>
    <phoneticPr fontId="4"/>
  </si>
  <si>
    <t>くじ二郎</t>
    <rPh sb="2" eb="3">
      <t>ニ</t>
    </rPh>
    <rPh sb="3" eb="4">
      <t>ロウ</t>
    </rPh>
    <phoneticPr fontId="4"/>
  </si>
  <si>
    <t>銀行振込手数料(No.9分)</t>
    <rPh sb="0" eb="2">
      <t>ギンコウ</t>
    </rPh>
    <rPh sb="2" eb="4">
      <t>フリコミ</t>
    </rPh>
    <rPh sb="4" eb="7">
      <t>テスウリョウ</t>
    </rPh>
    <rPh sb="12" eb="13">
      <t>ブン</t>
    </rPh>
    <phoneticPr fontId="4"/>
  </si>
  <si>
    <t>参加者@300円×500人</t>
    <rPh sb="0" eb="3">
      <t>サンカシャ</t>
    </rPh>
    <rPh sb="7" eb="8">
      <t>エン</t>
    </rPh>
    <rPh sb="12" eb="13">
      <t>ニン</t>
    </rPh>
    <phoneticPr fontId="4"/>
  </si>
  <si>
    <t>参加料収入</t>
    <rPh sb="0" eb="3">
      <t>サンカリョウ</t>
    </rPh>
    <rPh sb="3" eb="5">
      <t>シュウニュウ</t>
    </rPh>
    <phoneticPr fontId="4"/>
  </si>
  <si>
    <t>会場設営・警備</t>
    <rPh sb="0" eb="2">
      <t>カイジョウ</t>
    </rPh>
    <rPh sb="2" eb="4">
      <t>セツエイ</t>
    </rPh>
    <rPh sb="5" eb="7">
      <t>ケイビ</t>
    </rPh>
    <phoneticPr fontId="4"/>
  </si>
  <si>
    <t>○○陸上競技場</t>
    <rPh sb="2" eb="4">
      <t>リクジョウ</t>
    </rPh>
    <rPh sb="4" eb="7">
      <t>キョウギジョウ</t>
    </rPh>
    <phoneticPr fontId="4"/>
  </si>
  <si>
    <t>会場借料</t>
    <rPh sb="0" eb="2">
      <t>カイジョウ</t>
    </rPh>
    <rPh sb="2" eb="4">
      <t>シャクリョウ</t>
    </rPh>
    <phoneticPr fontId="4"/>
  </si>
  <si>
    <t xml:space="preserve"> </t>
    <phoneticPr fontId="4"/>
  </si>
  <si>
    <t>NO.</t>
    <phoneticPr fontId="4"/>
  </si>
  <si>
    <t>補助金・委託金等収入</t>
    <rPh sb="0" eb="3">
      <t>ホジョキン</t>
    </rPh>
    <rPh sb="4" eb="6">
      <t>イタク</t>
    </rPh>
    <rPh sb="6" eb="7">
      <t>カネ</t>
    </rPh>
    <rPh sb="7" eb="8">
      <t>トウ</t>
    </rPh>
    <rPh sb="8" eb="10">
      <t>シュウニュウ</t>
    </rPh>
    <phoneticPr fontId="4"/>
  </si>
  <si>
    <t>補助金・委託金等収入</t>
    <rPh sb="8" eb="10">
      <t>シュウニュウ</t>
    </rPh>
    <phoneticPr fontId="1"/>
  </si>
  <si>
    <t>補助金・委託金等収入</t>
    <rPh sb="0" eb="3">
      <t>ホジョキン</t>
    </rPh>
    <rPh sb="4" eb="6">
      <t>イタク</t>
    </rPh>
    <rPh sb="6" eb="7">
      <t>キン</t>
    </rPh>
    <rPh sb="7" eb="8">
      <t>トウ</t>
    </rPh>
    <rPh sb="8" eb="10">
      <t>シュウニュウ</t>
    </rPh>
    <phoneticPr fontId="4"/>
  </si>
  <si>
    <t>補助金・交付金</t>
    <rPh sb="0" eb="3">
      <t>ホジョキン</t>
    </rPh>
    <rPh sb="4" eb="7">
      <t>コウフキン</t>
    </rPh>
    <phoneticPr fontId="4"/>
  </si>
  <si>
    <t>団体名（委任先団体名）</t>
    <rPh sb="0" eb="2">
      <t>ダンタイ</t>
    </rPh>
    <rPh sb="2" eb="3">
      <t>メイ</t>
    </rPh>
    <rPh sb="4" eb="6">
      <t>イニン</t>
    </rPh>
    <rPh sb="6" eb="7">
      <t>サキ</t>
    </rPh>
    <rPh sb="7" eb="9">
      <t>ダンタイ</t>
    </rPh>
    <rPh sb="9" eb="10">
      <t>メイ</t>
    </rPh>
    <phoneticPr fontId="5"/>
  </si>
  <si>
    <t>団体名（助成事業者名）</t>
    <rPh sb="0" eb="2">
      <t>ダンタイ</t>
    </rPh>
    <rPh sb="2" eb="3">
      <t>メイ</t>
    </rPh>
    <rPh sb="4" eb="6">
      <t>ジョセイ</t>
    </rPh>
    <rPh sb="6" eb="9">
      <t>ジギョウシャ</t>
    </rPh>
    <rPh sb="9" eb="10">
      <t>メイ</t>
    </rPh>
    <phoneticPr fontId="5"/>
  </si>
  <si>
    <t>委任先団体名</t>
    <rPh sb="0" eb="2">
      <t>イニン</t>
    </rPh>
    <rPh sb="2" eb="3">
      <t>サキ</t>
    </rPh>
    <rPh sb="3" eb="5">
      <t>ダンタイ</t>
    </rPh>
    <rPh sb="5" eb="6">
      <t>メイ</t>
    </rPh>
    <phoneticPr fontId="1"/>
  </si>
  <si>
    <t>B総額×助成割合</t>
    <rPh sb="1" eb="3">
      <t>ソウガク</t>
    </rPh>
    <phoneticPr fontId="1"/>
  </si>
  <si>
    <t>助成割合</t>
    <phoneticPr fontId="1"/>
  </si>
  <si>
    <t>(単位：円)</t>
    <phoneticPr fontId="1"/>
  </si>
  <si>
    <t>助成対象外
経費</t>
    <phoneticPr fontId="1"/>
  </si>
  <si>
    <t>決算額</t>
    <rPh sb="0" eb="2">
      <t>ケッサン</t>
    </rPh>
    <rPh sb="2" eb="3">
      <t>ガク</t>
    </rPh>
    <phoneticPr fontId="1"/>
  </si>
  <si>
    <t>（収入）</t>
    <phoneticPr fontId="1"/>
  </si>
  <si>
    <t>（支出）</t>
    <phoneticPr fontId="1"/>
  </si>
  <si>
    <t>収    支    計　　算　　書</t>
    <phoneticPr fontId="1"/>
  </si>
  <si>
    <t>助成対象外
経費</t>
    <rPh sb="0" eb="2">
      <t>ジョセイ</t>
    </rPh>
    <rPh sb="2" eb="4">
      <t>タイショウ</t>
    </rPh>
    <rPh sb="4" eb="5">
      <t>ガイ</t>
    </rPh>
    <rPh sb="6" eb="8">
      <t>ケイヒ</t>
    </rPh>
    <phoneticPr fontId="1"/>
  </si>
  <si>
    <t>自己負担金</t>
    <rPh sb="0" eb="2">
      <t>ジコ</t>
    </rPh>
    <rPh sb="2" eb="5">
      <t>フタンキン</t>
    </rPh>
    <phoneticPr fontId="1"/>
  </si>
  <si>
    <t>(単位：円)</t>
  </si>
  <si>
    <t>対象経費
（A）</t>
    <rPh sb="0" eb="2">
      <t>タイショウ</t>
    </rPh>
    <rPh sb="2" eb="4">
      <t>ケイヒ</t>
    </rPh>
    <phoneticPr fontId="12"/>
  </si>
  <si>
    <t>うち限度額
（B）</t>
    <rPh sb="2" eb="4">
      <t>ゲンド</t>
    </rPh>
    <rPh sb="4" eb="5">
      <t>ガク</t>
    </rPh>
    <phoneticPr fontId="12"/>
  </si>
  <si>
    <t>限度額との差
(A)-(B)</t>
    <rPh sb="0" eb="2">
      <t>ゲンド</t>
    </rPh>
    <rPh sb="2" eb="3">
      <t>ガク</t>
    </rPh>
    <rPh sb="5" eb="6">
      <t>サ</t>
    </rPh>
    <phoneticPr fontId="12"/>
  </si>
  <si>
    <t>ドーピング防止啓発活動推進</t>
    <rPh sb="5" eb="7">
      <t>ボウシ</t>
    </rPh>
    <rPh sb="7" eb="9">
      <t>ケイハツ</t>
    </rPh>
    <rPh sb="9" eb="11">
      <t>カツドウ</t>
    </rPh>
    <rPh sb="11" eb="13">
      <t>スイシン</t>
    </rPh>
    <phoneticPr fontId="1"/>
  </si>
  <si>
    <t>公益財団法人○○協会</t>
    <rPh sb="0" eb="2">
      <t>コウエキ</t>
    </rPh>
    <rPh sb="2" eb="4">
      <t>ザイダン</t>
    </rPh>
    <rPh sb="4" eb="6">
      <t>ホウジン</t>
    </rPh>
    <rPh sb="8" eb="10">
      <t>キョウカイ</t>
    </rPh>
    <phoneticPr fontId="4"/>
  </si>
  <si>
    <t>グラウンド芝生化事業</t>
    <rPh sb="5" eb="7">
      <t>シバフ</t>
    </rPh>
    <rPh sb="7" eb="8">
      <t>カ</t>
    </rPh>
    <rPh sb="8" eb="10">
      <t>ジギョウ</t>
    </rPh>
    <phoneticPr fontId="1"/>
  </si>
  <si>
    <t>スポーツ指導者の養成・活用（地方）</t>
    <phoneticPr fontId="1"/>
  </si>
  <si>
    <t>スポーツ指導者の養成・活用（スポーツ）</t>
    <phoneticPr fontId="1"/>
  </si>
  <si>
    <t>スポーツ情報の提供（スポーツ）</t>
    <phoneticPr fontId="1"/>
  </si>
  <si>
    <t>B総額×助成割合</t>
    <phoneticPr fontId="1"/>
  </si>
  <si>
    <t>助成対象経費 対象経費（A）×30％ 上限調整</t>
    <phoneticPr fontId="1"/>
  </si>
  <si>
    <t>スポーツ情報の提供（地方）</t>
    <phoneticPr fontId="1"/>
  </si>
  <si>
    <t>総合型地域スポーツクラブ創設支援</t>
    <phoneticPr fontId="1"/>
  </si>
  <si>
    <t>総合型地域スポーツクラブ創設</t>
    <phoneticPr fontId="1"/>
  </si>
  <si>
    <t>総合型地域スポーツクラブ自立支援</t>
    <phoneticPr fontId="1"/>
  </si>
  <si>
    <t>○○スポーツ教室（4月分）</t>
    <rPh sb="6" eb="8">
      <t>キョウシツ</t>
    </rPh>
    <phoneticPr fontId="4"/>
  </si>
  <si>
    <t>○○スポーツ教室交通費（4月分）</t>
    <rPh sb="6" eb="8">
      <t>キョウシツ</t>
    </rPh>
    <rPh sb="8" eb="11">
      <t>コウツウヒ</t>
    </rPh>
    <phoneticPr fontId="4"/>
  </si>
  <si>
    <t>○○会社</t>
    <rPh sb="2" eb="4">
      <t>カイシャ</t>
    </rPh>
    <phoneticPr fontId="1"/>
  </si>
  <si>
    <t>ｸﾗﾌﾞｱﾄﾞﾊﾞｲｻﾞｰ賃金</t>
    <rPh sb="13" eb="15">
      <t>チンギン</t>
    </rPh>
    <phoneticPr fontId="4"/>
  </si>
  <si>
    <t>道路通行料金</t>
    <rPh sb="0" eb="2">
      <t>ドウロ</t>
    </rPh>
    <rPh sb="2" eb="4">
      <t>ツウコウ</t>
    </rPh>
    <rPh sb="4" eb="6">
      <t>リョウキン</t>
    </rPh>
    <phoneticPr fontId="4"/>
  </si>
  <si>
    <t>駐車場代</t>
    <rPh sb="0" eb="3">
      <t>チュウシャジョウ</t>
    </rPh>
    <rPh sb="3" eb="4">
      <t>ダイ</t>
    </rPh>
    <phoneticPr fontId="1"/>
  </si>
  <si>
    <t>宿泊費</t>
    <rPh sb="0" eb="3">
      <t>シュクハクヒ</t>
    </rPh>
    <phoneticPr fontId="4"/>
  </si>
  <si>
    <t>雑費</t>
    <rPh sb="0" eb="2">
      <t>ザッピ</t>
    </rPh>
    <phoneticPr fontId="1"/>
  </si>
  <si>
    <t>新規会員獲得事業</t>
  </si>
  <si>
    <t>国際競技大会開催準備事業</t>
  </si>
  <si>
    <t>講演・講義謝金</t>
    <rPh sb="0" eb="2">
      <t>コウエン</t>
    </rPh>
    <rPh sb="3" eb="5">
      <t>コウギ</t>
    </rPh>
    <rPh sb="5" eb="7">
      <t>シャキン</t>
    </rPh>
    <phoneticPr fontId="4"/>
  </si>
  <si>
    <t>原稿執筆謝金</t>
    <phoneticPr fontId="1"/>
  </si>
  <si>
    <t>手話通訳謝金</t>
    <rPh sb="0" eb="2">
      <t>シュワ</t>
    </rPh>
    <rPh sb="2" eb="4">
      <t>ツウヤク</t>
    </rPh>
    <rPh sb="4" eb="6">
      <t>シャキン</t>
    </rPh>
    <phoneticPr fontId="4"/>
  </si>
  <si>
    <t>コロナ対策経費</t>
    <rPh sb="3" eb="7">
      <t>タイサクケイヒ</t>
    </rPh>
    <phoneticPr fontId="4"/>
  </si>
  <si>
    <t>コロナ対策経費</t>
    <rPh sb="3" eb="7">
      <t>タイサクケイヒ</t>
    </rPh>
    <phoneticPr fontId="1"/>
  </si>
  <si>
    <t>○○店</t>
    <rPh sb="2" eb="3">
      <t>テン</t>
    </rPh>
    <phoneticPr fontId="4"/>
  </si>
  <si>
    <t>フェイスシールド</t>
    <phoneticPr fontId="4"/>
  </si>
  <si>
    <t>精算払</t>
  </si>
  <si>
    <t>助成対象経費 対象経費（A）×10％ 上限調整</t>
    <phoneticPr fontId="1"/>
  </si>
  <si>
    <t>下部リーグ開催</t>
    <rPh sb="0" eb="2">
      <t>カブ</t>
    </rPh>
    <rPh sb="5" eb="7">
      <t>カイサイ</t>
    </rPh>
    <phoneticPr fontId="1"/>
  </si>
  <si>
    <t>大学スポーツ活動推進</t>
    <rPh sb="0" eb="2">
      <t>ダイガク</t>
    </rPh>
    <rPh sb="6" eb="8">
      <t>カツドウ</t>
    </rPh>
    <rPh sb="8" eb="10">
      <t>スイシン</t>
    </rPh>
    <phoneticPr fontId="1"/>
  </si>
  <si>
    <t>限度額との差</t>
    <phoneticPr fontId="1"/>
  </si>
  <si>
    <t>身体・運動能力特性に基づくタレント発掘・育成事業</t>
    <rPh sb="20" eb="22">
      <t>イクセイ</t>
    </rPh>
    <phoneticPr fontId="1"/>
  </si>
  <si>
    <t>身体・運動能力特性に基づくタレント発掘・育成</t>
    <rPh sb="20" eb="22">
      <t>イクセイ</t>
    </rPh>
    <phoneticPr fontId="1"/>
  </si>
  <si>
    <t>総合型地域スポーツクラブ創設支援</t>
  </si>
  <si>
    <t>総合型地域スポーツクラブ創設</t>
  </si>
  <si>
    <t>総合型地域スポーツクラブ自立支援</t>
  </si>
  <si>
    <t>スポーツ指導者の養成・活用（地方）</t>
  </si>
  <si>
    <t>スポーツ情報の提供（地方）</t>
  </si>
  <si>
    <t>スポーツ指導者の養成・活用（スポーツ）</t>
  </si>
  <si>
    <t>スポーツ情報の提供（スポーツ）</t>
  </si>
  <si>
    <t>国際競技大会開催</t>
  </si>
  <si>
    <t>将来性を有する競技者の発掘及び育成活動助成</t>
    <rPh sb="13" eb="14">
      <t>オヨ</t>
    </rPh>
    <phoneticPr fontId="1"/>
  </si>
  <si>
    <t>事業細目</t>
    <rPh sb="0" eb="2">
      <t>ジギョウ</t>
    </rPh>
    <rPh sb="2" eb="4">
      <t>サイモク</t>
    </rPh>
    <phoneticPr fontId="1"/>
  </si>
  <si>
    <t>コロナ対象</t>
    <rPh sb="3" eb="5">
      <t>タイショウ</t>
    </rPh>
    <phoneticPr fontId="1"/>
  </si>
  <si>
    <t>-</t>
  </si>
  <si>
    <t>-</t>
    <phoneticPr fontId="1"/>
  </si>
  <si>
    <t>○</t>
  </si>
  <si>
    <t>○</t>
    <phoneticPr fontId="1"/>
  </si>
  <si>
    <t>コロナ対象可否→</t>
    <rPh sb="3" eb="5">
      <t>タイショウ</t>
    </rPh>
    <rPh sb="5" eb="7">
      <t>カヒ</t>
    </rPh>
    <phoneticPr fontId="1"/>
  </si>
  <si>
    <t>スポーツ教室、スポーツ大会等開催（スポーツ）</t>
    <phoneticPr fontId="1"/>
  </si>
  <si>
    <t>スポーツ教室、スポーツ大会等開催（地方）</t>
    <phoneticPr fontId="1"/>
  </si>
  <si>
    <t>スポーツ教室、スポーツ大会等開催（地方）</t>
    <phoneticPr fontId="1"/>
  </si>
  <si>
    <t>スポーツ教室、スポーツ大会等開催（スポーツ）</t>
    <phoneticPr fontId="1"/>
  </si>
  <si>
    <t>限度額との差</t>
    <rPh sb="0" eb="2">
      <t>ゲンド</t>
    </rPh>
    <rPh sb="2" eb="3">
      <t>ガク</t>
    </rPh>
    <rPh sb="5" eb="6">
      <t>サ</t>
    </rPh>
    <phoneticPr fontId="1"/>
  </si>
  <si>
    <t>助成事業
細目名</t>
    <rPh sb="0" eb="2">
      <t>ジョセイ</t>
    </rPh>
    <rPh sb="2" eb="4">
      <t>ジギョウ</t>
    </rPh>
    <rPh sb="5" eb="7">
      <t>サイモク</t>
    </rPh>
    <rPh sb="7" eb="8">
      <t>メイ</t>
    </rPh>
    <phoneticPr fontId="1"/>
  </si>
  <si>
    <t>△</t>
    <phoneticPr fontId="1"/>
  </si>
  <si>
    <t>スポーツ国際貢献・協力活動</t>
    <rPh sb="4" eb="6">
      <t>コクサイ</t>
    </rPh>
    <rPh sb="6" eb="8">
      <t>コウケン</t>
    </rPh>
    <rPh sb="9" eb="11">
      <t>キョウリョク</t>
    </rPh>
    <rPh sb="11" eb="13">
      <t>カツドウ</t>
    </rPh>
    <phoneticPr fontId="1"/>
  </si>
  <si>
    <t>収支差額⇒</t>
    <rPh sb="0" eb="2">
      <t>シュウシ</t>
    </rPh>
    <rPh sb="2" eb="4">
      <t>サガク</t>
    </rPh>
    <phoneticPr fontId="1"/>
  </si>
  <si>
    <t>収支差額⇒</t>
    <rPh sb="0" eb="4">
      <t>シュウシサガク</t>
    </rPh>
    <phoneticPr fontId="1"/>
  </si>
  <si>
    <t>収支差額⇒</t>
    <rPh sb="0" eb="5">
      <t>シュウシサガクミギ</t>
    </rPh>
    <phoneticPr fontId="1"/>
  </si>
  <si>
    <t>間接助成事業名</t>
    <rPh sb="0" eb="2">
      <t>カンセツ</t>
    </rPh>
    <rPh sb="2" eb="4">
      <t>ジョセイ</t>
    </rPh>
    <rPh sb="4" eb="6">
      <t>ジギョウ</t>
    </rPh>
    <rPh sb="6" eb="7">
      <t>メイ</t>
    </rPh>
    <phoneticPr fontId="1"/>
  </si>
  <si>
    <t>間接助成事業者名（団体名）</t>
    <rPh sb="0" eb="2">
      <t>カンセツ</t>
    </rPh>
    <rPh sb="2" eb="4">
      <t>ジョセイ</t>
    </rPh>
    <rPh sb="4" eb="8">
      <t>ジギョウシャメイ</t>
    </rPh>
    <rPh sb="9" eb="12">
      <t>ダンタイメイ</t>
    </rPh>
    <phoneticPr fontId="1"/>
  </si>
  <si>
    <t>助成対象者名</t>
    <rPh sb="0" eb="2">
      <t>ジョセイ</t>
    </rPh>
    <rPh sb="2" eb="5">
      <t>タイショウシャ</t>
    </rPh>
    <rPh sb="5" eb="6">
      <t>メイ</t>
    </rPh>
    <phoneticPr fontId="1"/>
  </si>
  <si>
    <t>間接助成事業者（団体）名</t>
    <rPh sb="0" eb="2">
      <t>カンセツ</t>
    </rPh>
    <rPh sb="2" eb="4">
      <t>ジョセイ</t>
    </rPh>
    <rPh sb="4" eb="6">
      <t>ジギョウ</t>
    </rPh>
    <rPh sb="6" eb="7">
      <t>シャ</t>
    </rPh>
    <rPh sb="8" eb="10">
      <t>ダンタイ</t>
    </rPh>
    <rPh sb="11" eb="12">
      <t>メイ</t>
    </rPh>
    <phoneticPr fontId="4"/>
  </si>
  <si>
    <t>間接助成事業名</t>
    <rPh sb="0" eb="2">
      <t>カンセツ</t>
    </rPh>
    <rPh sb="2" eb="4">
      <t>ジョセイ</t>
    </rPh>
    <rPh sb="4" eb="6">
      <t>ジギョウ</t>
    </rPh>
    <rPh sb="6" eb="7">
      <t>メイ</t>
    </rPh>
    <phoneticPr fontId="4"/>
  </si>
  <si>
    <t>スポーツ国際貢献・協力活動</t>
    <rPh sb="4" eb="6">
      <t>コクサイ</t>
    </rPh>
    <rPh sb="6" eb="8">
      <t>コウケン</t>
    </rPh>
    <rPh sb="9" eb="11">
      <t>キョウリョク</t>
    </rPh>
    <rPh sb="11" eb="13">
      <t>カツドウ</t>
    </rPh>
    <phoneticPr fontId="1"/>
  </si>
  <si>
    <t>補助金・委託金等収入</t>
    <phoneticPr fontId="1"/>
  </si>
  <si>
    <t>内訳</t>
    <rPh sb="0" eb="2">
      <t>ウチワケ</t>
    </rPh>
    <phoneticPr fontId="1"/>
  </si>
  <si>
    <t>くじ助成金</t>
    <rPh sb="2" eb="5">
      <t>ジョセイキン</t>
    </rPh>
    <phoneticPr fontId="1"/>
  </si>
  <si>
    <t>補助金・交付金</t>
    <phoneticPr fontId="1"/>
  </si>
  <si>
    <t>統括団体負担</t>
    <rPh sb="0" eb="4">
      <t>トウカツダンタイ</t>
    </rPh>
    <rPh sb="4" eb="6">
      <t>フタン</t>
    </rPh>
    <phoneticPr fontId="1"/>
  </si>
  <si>
    <t>統括団体補助金収入</t>
    <rPh sb="0" eb="4">
      <t>トウカツダンタイ</t>
    </rPh>
    <rPh sb="4" eb="7">
      <t>ホジョキン</t>
    </rPh>
    <rPh sb="7" eb="9">
      <t>シュウニュウ</t>
    </rPh>
    <phoneticPr fontId="1"/>
  </si>
  <si>
    <t>JPC補助金収入</t>
    <rPh sb="3" eb="6">
      <t>ホジョキン</t>
    </rPh>
    <rPh sb="6" eb="8">
      <t>シュウニュウ</t>
    </rPh>
    <phoneticPr fontId="1"/>
  </si>
  <si>
    <t>その他</t>
    <rPh sb="2" eb="3">
      <t>タ</t>
    </rPh>
    <phoneticPr fontId="1"/>
  </si>
  <si>
    <t>統括団体補助金収入</t>
    <rPh sb="0" eb="2">
      <t>トウカツ</t>
    </rPh>
    <rPh sb="2" eb="4">
      <t>ダンタイ</t>
    </rPh>
    <rPh sb="4" eb="7">
      <t>ホジョキン</t>
    </rPh>
    <rPh sb="7" eb="9">
      <t>シュウニュウ</t>
    </rPh>
    <phoneticPr fontId="1"/>
  </si>
  <si>
    <t>JOC補助金収入</t>
    <rPh sb="3" eb="6">
      <t>ホジョキン</t>
    </rPh>
    <rPh sb="6" eb="8">
      <t>シュウニュウ</t>
    </rPh>
    <phoneticPr fontId="1"/>
  </si>
  <si>
    <t>公益財団法人日本オリンピック委員会</t>
    <rPh sb="0" eb="4">
      <t>コウエキザイダン</t>
    </rPh>
    <rPh sb="4" eb="6">
      <t>ホウジン</t>
    </rPh>
    <rPh sb="6" eb="8">
      <t>ニホン</t>
    </rPh>
    <rPh sb="14" eb="17">
      <t>イインカイ</t>
    </rPh>
    <phoneticPr fontId="4"/>
  </si>
  <si>
    <t>補助金（概算払）</t>
    <rPh sb="0" eb="3">
      <t>ホジョキン</t>
    </rPh>
    <rPh sb="4" eb="6">
      <t>ガイサン</t>
    </rPh>
    <rPh sb="6" eb="7">
      <t>バラ</t>
    </rPh>
    <phoneticPr fontId="4"/>
  </si>
  <si>
    <t>公益財団法人日本オリンピック委員会</t>
    <rPh sb="0" eb="4">
      <t>コウエキザイダン</t>
    </rPh>
    <rPh sb="4" eb="6">
      <t>ホウジン</t>
    </rPh>
    <rPh sb="6" eb="8">
      <t>ニホン</t>
    </rPh>
    <rPh sb="14" eb="17">
      <t>イインカイ</t>
    </rPh>
    <phoneticPr fontId="1"/>
  </si>
  <si>
    <t>スポーツ国際貢献・協力活動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</si>
</sst>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m&quot;月&quot;d&quot;日&quot;;@"/>
    <numFmt numFmtId="178" formatCode="#,##0_ "/>
    <numFmt numFmtId="179" formatCode="#,##0_ &quot;円&quot;"/>
    <numFmt numFmtId="180" formatCode="0.00_ "/>
  </numFmts>
  <fonts count="26">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0"/>
      <name val="ＭＳ 明朝"/>
      <family val="1"/>
      <charset val="128"/>
    </font>
    <font>
      <sz val="13"/>
      <name val="ＭＳ 明朝"/>
      <family val="1"/>
      <charset val="128"/>
    </font>
    <font>
      <sz val="7"/>
      <name val="ＭＳ 明朝"/>
      <family val="1"/>
      <charset val="128"/>
    </font>
    <font>
      <sz val="8"/>
      <name val="ＭＳ 明朝"/>
      <family val="1"/>
      <charset val="128"/>
    </font>
    <font>
      <sz val="11"/>
      <name val="ＭＳ 明朝"/>
      <family val="1"/>
      <charset val="128"/>
    </font>
    <font>
      <b/>
      <sz val="9"/>
      <color indexed="81"/>
      <name val="ＭＳ Ｐゴシック"/>
      <family val="3"/>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8"/>
      <color theme="1"/>
      <name val="ＭＳ ゴシック"/>
      <family val="3"/>
      <charset val="128"/>
    </font>
    <font>
      <sz val="7"/>
      <color theme="1"/>
      <name val="ＭＳ 明朝"/>
      <family val="1"/>
      <charset val="128"/>
    </font>
    <font>
      <sz val="9"/>
      <color rgb="FFFF0000"/>
      <name val="ＭＳ 明朝"/>
      <family val="1"/>
      <charset val="128"/>
    </font>
    <font>
      <sz val="13"/>
      <color theme="1"/>
      <name val="ＭＳ 明朝"/>
      <family val="1"/>
      <charset val="128"/>
    </font>
    <font>
      <strike/>
      <sz val="10"/>
      <color rgb="FF0070C0"/>
      <name val="ＭＳ ゴシック"/>
      <family val="3"/>
      <charset val="128"/>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hair">
        <color indexed="64"/>
      </right>
      <top style="thin">
        <color indexed="64"/>
      </top>
      <bottom style="hair">
        <color indexed="64"/>
      </bottom>
      <diagonal/>
    </border>
    <border>
      <left style="dashed">
        <color indexed="64"/>
      </left>
      <right/>
      <top style="hair">
        <color indexed="64"/>
      </top>
      <bottom/>
      <diagonal/>
    </border>
    <border>
      <left style="dashed">
        <color indexed="64"/>
      </left>
      <right/>
      <top style="hair">
        <color indexed="64"/>
      </top>
      <bottom style="hair">
        <color indexed="64"/>
      </bottom>
      <diagonal/>
    </border>
    <border>
      <left style="dashed">
        <color indexed="64"/>
      </left>
      <right/>
      <top style="double">
        <color indexed="64"/>
      </top>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dashed">
        <color indexed="64"/>
      </left>
      <right/>
      <top style="thin">
        <color indexed="64"/>
      </top>
      <bottom style="double">
        <color indexed="64"/>
      </bottom>
      <diagonal/>
    </border>
    <border>
      <left style="dashed">
        <color indexed="64"/>
      </left>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6">
    <xf numFmtId="0" fontId="0" fillId="0" borderId="0"/>
    <xf numFmtId="38" fontId="14" fillId="0" borderId="0" applyFont="0" applyFill="0" applyBorder="0" applyAlignment="0" applyProtection="0">
      <alignment vertical="center"/>
    </xf>
    <xf numFmtId="38" fontId="8" fillId="0" borderId="0" applyFont="0" applyFill="0" applyBorder="0" applyAlignment="0" applyProtection="0">
      <alignment vertical="center"/>
    </xf>
    <xf numFmtId="0" fontId="15" fillId="0" borderId="0">
      <alignment vertical="center"/>
    </xf>
    <xf numFmtId="0" fontId="7" fillId="0" borderId="0"/>
    <xf numFmtId="0" fontId="7" fillId="0" borderId="0"/>
  </cellStyleXfs>
  <cellXfs count="410">
    <xf numFmtId="0" fontId="0" fillId="0" borderId="0" xfId="0"/>
    <xf numFmtId="0" fontId="15" fillId="0" borderId="1" xfId="4" applyFont="1" applyFill="1" applyBorder="1" applyAlignment="1">
      <alignment horizontal="center" vertical="center"/>
    </xf>
    <xf numFmtId="0" fontId="16" fillId="0" borderId="0" xfId="0" applyFont="1" applyFill="1" applyAlignment="1">
      <alignment vertical="center"/>
    </xf>
    <xf numFmtId="0" fontId="16" fillId="0" borderId="1" xfId="0" applyFont="1" applyFill="1" applyBorder="1" applyAlignment="1">
      <alignment horizontal="center" vertical="center"/>
    </xf>
    <xf numFmtId="0" fontId="15" fillId="0" borderId="1" xfId="4" applyFont="1" applyFill="1" applyBorder="1" applyAlignment="1">
      <alignment vertical="center"/>
    </xf>
    <xf numFmtId="0" fontId="15" fillId="0" borderId="0" xfId="4" applyFont="1" applyFill="1" applyAlignment="1">
      <alignment vertical="center"/>
    </xf>
    <xf numFmtId="0" fontId="16" fillId="0" borderId="1" xfId="0" applyFont="1" applyFill="1" applyBorder="1" applyAlignment="1">
      <alignment vertical="center"/>
    </xf>
    <xf numFmtId="0" fontId="15" fillId="0" borderId="1" xfId="4" applyFont="1" applyFill="1" applyBorder="1" applyAlignment="1">
      <alignment horizontal="left" vertical="center"/>
    </xf>
    <xf numFmtId="178" fontId="15" fillId="0" borderId="1" xfId="4" applyNumberFormat="1" applyFont="1" applyFill="1" applyBorder="1" applyAlignment="1">
      <alignment vertical="center"/>
    </xf>
    <xf numFmtId="0" fontId="15" fillId="0" borderId="2" xfId="4" applyFont="1" applyFill="1" applyBorder="1" applyAlignment="1">
      <alignment vertical="center"/>
    </xf>
    <xf numFmtId="178" fontId="15" fillId="0" borderId="2" xfId="4" applyNumberFormat="1" applyFont="1" applyFill="1" applyBorder="1" applyAlignment="1">
      <alignment vertical="center"/>
    </xf>
    <xf numFmtId="178" fontId="15" fillId="0" borderId="0" xfId="4" applyNumberFormat="1" applyFont="1" applyFill="1" applyAlignment="1">
      <alignment vertical="center"/>
    </xf>
    <xf numFmtId="0" fontId="15" fillId="0" borderId="1" xfId="5" applyFont="1" applyFill="1" applyBorder="1" applyAlignment="1">
      <alignment vertical="center" shrinkToFit="1"/>
    </xf>
    <xf numFmtId="0" fontId="15" fillId="0" borderId="1" xfId="4" applyFont="1" applyFill="1" applyBorder="1" applyAlignment="1">
      <alignment vertical="center" shrinkToFit="1"/>
    </xf>
    <xf numFmtId="180" fontId="15" fillId="0" borderId="1" xfId="5" applyNumberFormat="1" applyFont="1" applyFill="1" applyBorder="1" applyAlignment="1">
      <alignment vertical="center" shrinkToFit="1"/>
    </xf>
    <xf numFmtId="180" fontId="15" fillId="0" borderId="1" xfId="4" applyNumberFormat="1" applyFont="1" applyFill="1" applyBorder="1" applyAlignment="1">
      <alignment vertical="center" shrinkToFit="1"/>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horizontal="distributed"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Alignment="1" applyProtection="1">
      <alignment horizontal="right" vertical="center"/>
    </xf>
    <xf numFmtId="0" fontId="2" fillId="0" borderId="0" xfId="0" applyFont="1" applyFill="1" applyBorder="1" applyAlignment="1" applyProtection="1">
      <alignment horizontal="center" vertical="center"/>
    </xf>
    <xf numFmtId="176" fontId="2" fillId="0" borderId="4" xfId="0" applyNumberFormat="1" applyFont="1" applyFill="1" applyBorder="1" applyAlignment="1" applyProtection="1">
      <alignment vertical="center" shrinkToFit="1"/>
    </xf>
    <xf numFmtId="176" fontId="2" fillId="2" borderId="5" xfId="1" applyNumberFormat="1" applyFont="1" applyFill="1" applyBorder="1" applyAlignment="1" applyProtection="1">
      <alignment vertical="center" shrinkToFit="1"/>
      <protection locked="0"/>
    </xf>
    <xf numFmtId="176" fontId="2" fillId="0" borderId="6" xfId="1" applyNumberFormat="1" applyFont="1" applyFill="1" applyBorder="1" applyAlignment="1" applyProtection="1">
      <alignment vertical="center" shrinkToFit="1"/>
    </xf>
    <xf numFmtId="176" fontId="2" fillId="0" borderId="7" xfId="1" applyNumberFormat="1" applyFont="1" applyBorder="1" applyAlignment="1" applyProtection="1">
      <alignment vertical="center" shrinkToFit="1"/>
    </xf>
    <xf numFmtId="176" fontId="2" fillId="2" borderId="8" xfId="1" applyNumberFormat="1" applyFont="1" applyFill="1" applyBorder="1" applyAlignment="1" applyProtection="1">
      <alignment vertical="center" shrinkToFit="1"/>
      <protection locked="0"/>
    </xf>
    <xf numFmtId="176" fontId="2" fillId="0" borderId="9" xfId="1" applyNumberFormat="1" applyFont="1" applyFill="1" applyBorder="1" applyAlignment="1" applyProtection="1">
      <alignment vertical="center" shrinkToFit="1"/>
    </xf>
    <xf numFmtId="176" fontId="2" fillId="0" borderId="10" xfId="1" applyNumberFormat="1" applyFont="1" applyBorder="1" applyAlignment="1" applyProtection="1">
      <alignment vertical="center" shrinkToFit="1"/>
    </xf>
    <xf numFmtId="176" fontId="2" fillId="0" borderId="11" xfId="1" applyNumberFormat="1" applyFont="1" applyFill="1" applyBorder="1" applyAlignment="1" applyProtection="1">
      <alignment vertical="center" shrinkToFit="1"/>
    </xf>
    <xf numFmtId="176" fontId="2" fillId="0" borderId="12" xfId="1" applyNumberFormat="1" applyFont="1" applyFill="1" applyBorder="1" applyAlignment="1" applyProtection="1">
      <alignment vertical="center" shrinkToFit="1"/>
    </xf>
    <xf numFmtId="176" fontId="2" fillId="0" borderId="13" xfId="1" applyNumberFormat="1" applyFont="1" applyFill="1" applyBorder="1" applyAlignment="1" applyProtection="1">
      <alignment vertical="center" shrinkToFit="1"/>
    </xf>
    <xf numFmtId="176" fontId="2" fillId="0" borderId="6" xfId="0" applyNumberFormat="1" applyFont="1" applyBorder="1" applyAlignment="1" applyProtection="1">
      <alignment vertical="center" shrinkToFit="1"/>
    </xf>
    <xf numFmtId="176" fontId="17" fillId="0" borderId="14" xfId="0" applyNumberFormat="1" applyFont="1" applyFill="1" applyBorder="1" applyAlignment="1" applyProtection="1">
      <alignment vertical="center" shrinkToFit="1"/>
    </xf>
    <xf numFmtId="176" fontId="2" fillId="0" borderId="15" xfId="0" applyNumberFormat="1" applyFont="1" applyBorder="1" applyAlignment="1" applyProtection="1">
      <alignment vertical="center" shrinkToFit="1"/>
    </xf>
    <xf numFmtId="176" fontId="2" fillId="0" borderId="16" xfId="0" applyNumberFormat="1" applyFont="1" applyFill="1" applyBorder="1" applyAlignment="1" applyProtection="1">
      <alignment vertical="center" shrinkToFit="1"/>
    </xf>
    <xf numFmtId="176" fontId="2" fillId="0" borderId="9" xfId="0" applyNumberFormat="1" applyFont="1" applyBorder="1" applyAlignment="1" applyProtection="1">
      <alignment vertical="center" shrinkToFit="1"/>
    </xf>
    <xf numFmtId="176" fontId="17" fillId="0" borderId="17" xfId="0" applyNumberFormat="1" applyFont="1" applyFill="1" applyBorder="1" applyAlignment="1" applyProtection="1">
      <alignment vertical="center" shrinkToFit="1"/>
    </xf>
    <xf numFmtId="176" fontId="2" fillId="0" borderId="18" xfId="0" applyNumberFormat="1" applyFont="1" applyBorder="1" applyAlignment="1" applyProtection="1">
      <alignment vertical="center" shrinkToFit="1"/>
    </xf>
    <xf numFmtId="176" fontId="2" fillId="0" borderId="19" xfId="0" applyNumberFormat="1" applyFont="1" applyFill="1" applyBorder="1" applyAlignment="1" applyProtection="1">
      <alignment vertical="center" shrinkToFit="1"/>
    </xf>
    <xf numFmtId="176" fontId="2" fillId="0" borderId="20" xfId="1" applyNumberFormat="1" applyFont="1" applyFill="1" applyBorder="1" applyAlignment="1" applyProtection="1">
      <alignment vertical="center" shrinkToFit="1"/>
    </xf>
    <xf numFmtId="176" fontId="17" fillId="0" borderId="21" xfId="0" applyNumberFormat="1" applyFont="1" applyFill="1" applyBorder="1" applyAlignment="1" applyProtection="1">
      <alignment vertical="center" shrinkToFit="1"/>
    </xf>
    <xf numFmtId="3" fontId="10" fillId="0" borderId="22" xfId="0" applyNumberFormat="1" applyFont="1" applyBorder="1" applyAlignment="1" applyProtection="1">
      <alignment horizontal="right" vertical="center"/>
    </xf>
    <xf numFmtId="49" fontId="10" fillId="0" borderId="0"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49" fontId="2" fillId="0" borderId="0" xfId="0" applyNumberFormat="1" applyFont="1" applyBorder="1" applyAlignment="1" applyProtection="1">
      <alignment vertical="center"/>
    </xf>
    <xf numFmtId="49" fontId="2" fillId="0" borderId="22" xfId="0" applyNumberFormat="1" applyFont="1" applyBorder="1" applyAlignment="1" applyProtection="1">
      <alignment vertical="center"/>
    </xf>
    <xf numFmtId="0" fontId="17" fillId="0" borderId="6"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5" fillId="0" borderId="23" xfId="4" applyFont="1" applyFill="1" applyBorder="1" applyAlignment="1">
      <alignment vertical="center"/>
    </xf>
    <xf numFmtId="0" fontId="18" fillId="0" borderId="6"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178" fontId="15" fillId="0" borderId="24" xfId="3" applyNumberFormat="1" applyBorder="1" applyAlignment="1" applyProtection="1">
      <alignment horizontal="center" vertical="center"/>
      <protection locked="0"/>
    </xf>
    <xf numFmtId="178" fontId="15" fillId="0" borderId="25" xfId="3" applyNumberFormat="1" applyBorder="1" applyAlignment="1" applyProtection="1">
      <alignment horizontal="center" vertical="center"/>
      <protection locked="0"/>
    </xf>
    <xf numFmtId="178" fontId="15" fillId="0" borderId="24" xfId="3" applyNumberFormat="1" applyFont="1" applyBorder="1" applyAlignment="1" applyProtection="1">
      <alignment horizontal="center" vertical="center"/>
      <protection locked="0"/>
    </xf>
    <xf numFmtId="178" fontId="15" fillId="0" borderId="26" xfId="3" applyNumberFormat="1" applyBorder="1" applyAlignment="1" applyProtection="1">
      <alignment horizontal="center" vertical="center"/>
      <protection locked="0"/>
    </xf>
    <xf numFmtId="57" fontId="15" fillId="0" borderId="14" xfId="3" applyNumberFormat="1" applyBorder="1" applyProtection="1">
      <alignment vertical="center"/>
      <protection locked="0"/>
    </xf>
    <xf numFmtId="57" fontId="15" fillId="0" borderId="0" xfId="3" applyNumberFormat="1" applyBorder="1" applyProtection="1">
      <alignment vertical="center"/>
      <protection locked="0"/>
    </xf>
    <xf numFmtId="0" fontId="19" fillId="0" borderId="14" xfId="3" applyFont="1" applyBorder="1" applyAlignment="1" applyProtection="1">
      <alignment vertical="center" wrapText="1"/>
      <protection locked="0"/>
    </xf>
    <xf numFmtId="0" fontId="17" fillId="0" borderId="0" xfId="0" applyFont="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right" vertical="center"/>
    </xf>
    <xf numFmtId="3" fontId="17" fillId="0" borderId="22" xfId="0" applyNumberFormat="1" applyFont="1" applyBorder="1" applyAlignment="1" applyProtection="1">
      <alignment horizontal="right" vertical="center"/>
    </xf>
    <xf numFmtId="176" fontId="17" fillId="2" borderId="5" xfId="1" applyNumberFormat="1" applyFont="1" applyFill="1" applyBorder="1" applyAlignment="1" applyProtection="1">
      <alignment vertical="center" shrinkToFit="1"/>
      <protection locked="0"/>
    </xf>
    <xf numFmtId="176" fontId="17" fillId="0" borderId="6"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179" fontId="17" fillId="0" borderId="0" xfId="0" applyNumberFormat="1"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177" fontId="17" fillId="0" borderId="0" xfId="0" applyNumberFormat="1" applyFont="1" applyBorder="1" applyAlignment="1" applyProtection="1">
      <alignment horizontal="right" vertical="center"/>
    </xf>
    <xf numFmtId="49" fontId="17" fillId="0" borderId="22" xfId="0" applyNumberFormat="1" applyFont="1" applyBorder="1" applyAlignment="1" applyProtection="1">
      <alignment vertical="center"/>
    </xf>
    <xf numFmtId="49" fontId="17" fillId="0" borderId="0" xfId="0" applyNumberFormat="1" applyFont="1" applyBorder="1" applyAlignment="1" applyProtection="1">
      <alignment vertical="center"/>
    </xf>
    <xf numFmtId="176" fontId="17" fillId="2" borderId="8" xfId="1" applyNumberFormat="1" applyFont="1" applyFill="1" applyBorder="1" applyAlignment="1" applyProtection="1">
      <alignment vertical="center" shrinkToFit="1"/>
      <protection locked="0"/>
    </xf>
    <xf numFmtId="176" fontId="17" fillId="0" borderId="9" xfId="1" applyNumberFormat="1" applyFont="1" applyFill="1" applyBorder="1" applyAlignment="1" applyProtection="1">
      <alignment vertical="center" shrinkToFit="1"/>
    </xf>
    <xf numFmtId="176" fontId="17" fillId="0" borderId="11" xfId="1" applyNumberFormat="1" applyFont="1" applyFill="1" applyBorder="1" applyAlignment="1" applyProtection="1">
      <alignment vertical="center" shrinkToFit="1"/>
    </xf>
    <xf numFmtId="176" fontId="17" fillId="0" borderId="12" xfId="1" applyNumberFormat="1" applyFont="1" applyFill="1" applyBorder="1" applyAlignment="1" applyProtection="1">
      <alignment vertical="center" shrinkToFit="1"/>
    </xf>
    <xf numFmtId="176" fontId="17" fillId="0" borderId="13" xfId="1" applyNumberFormat="1" applyFont="1" applyFill="1" applyBorder="1" applyAlignment="1" applyProtection="1">
      <alignment vertical="center" shrinkToFit="1"/>
    </xf>
    <xf numFmtId="0" fontId="17" fillId="0" borderId="0" xfId="0" applyFont="1" applyAlignment="1" applyProtection="1">
      <alignment horizontal="right" vertical="center"/>
    </xf>
    <xf numFmtId="176" fontId="17" fillId="0" borderId="7" xfId="1" applyNumberFormat="1" applyFont="1" applyBorder="1" applyAlignment="1" applyProtection="1">
      <alignment vertical="center" shrinkToFit="1"/>
    </xf>
    <xf numFmtId="176" fontId="17" fillId="0" borderId="6" xfId="0" applyNumberFormat="1" applyFont="1" applyBorder="1" applyAlignment="1" applyProtection="1">
      <alignment vertical="center" shrinkToFit="1"/>
    </xf>
    <xf numFmtId="176" fontId="17" fillId="0" borderId="15" xfId="0" applyNumberFormat="1" applyFont="1" applyBorder="1" applyAlignment="1" applyProtection="1">
      <alignment vertical="center" shrinkToFit="1"/>
    </xf>
    <xf numFmtId="176" fontId="17" fillId="0" borderId="16" xfId="0" applyNumberFormat="1" applyFont="1" applyFill="1" applyBorder="1" applyAlignment="1" applyProtection="1">
      <alignment vertical="center" shrinkToFit="1"/>
    </xf>
    <xf numFmtId="176" fontId="17" fillId="0" borderId="10" xfId="1" applyNumberFormat="1" applyFont="1" applyBorder="1" applyAlignment="1" applyProtection="1">
      <alignment vertical="center" shrinkToFit="1"/>
    </xf>
    <xf numFmtId="176" fontId="17" fillId="0" borderId="9" xfId="0" applyNumberFormat="1" applyFont="1" applyBorder="1" applyAlignment="1" applyProtection="1">
      <alignment vertical="center" shrinkToFit="1"/>
    </xf>
    <xf numFmtId="176" fontId="17" fillId="0" borderId="18" xfId="0" applyNumberFormat="1" applyFont="1" applyBorder="1" applyAlignment="1" applyProtection="1">
      <alignment vertical="center" shrinkToFit="1"/>
    </xf>
    <xf numFmtId="176" fontId="17" fillId="0" borderId="19" xfId="0" applyNumberFormat="1" applyFont="1" applyFill="1" applyBorder="1" applyAlignment="1" applyProtection="1">
      <alignment vertical="center" shrinkToFit="1"/>
    </xf>
    <xf numFmtId="176" fontId="17" fillId="0" borderId="20" xfId="1" applyNumberFormat="1" applyFont="1" applyFill="1" applyBorder="1" applyAlignment="1" applyProtection="1">
      <alignment vertical="center" shrinkToFit="1"/>
    </xf>
    <xf numFmtId="176" fontId="17" fillId="0" borderId="4" xfId="0" applyNumberFormat="1" applyFont="1" applyFill="1" applyBorder="1" applyAlignment="1" applyProtection="1">
      <alignment vertical="center" shrinkToFit="1"/>
    </xf>
    <xf numFmtId="57" fontId="15" fillId="0" borderId="14" xfId="3" applyNumberFormat="1" applyFont="1" applyBorder="1" applyProtection="1">
      <alignment vertical="center"/>
      <protection locked="0"/>
    </xf>
    <xf numFmtId="0" fontId="17" fillId="0" borderId="22" xfId="0" applyFont="1" applyBorder="1" applyAlignment="1" applyProtection="1">
      <alignment vertical="center"/>
    </xf>
    <xf numFmtId="0" fontId="17" fillId="0" borderId="0" xfId="0" applyFont="1" applyBorder="1" applyAlignment="1" applyProtection="1">
      <alignment vertical="center"/>
    </xf>
    <xf numFmtId="3" fontId="17" fillId="0" borderId="0" xfId="0" applyNumberFormat="1" applyFont="1" applyFill="1" applyBorder="1" applyAlignment="1" applyProtection="1">
      <alignment horizontal="right" vertical="center"/>
    </xf>
    <xf numFmtId="179" fontId="17" fillId="0" borderId="0" xfId="0" applyNumberFormat="1" applyFont="1" applyFill="1" applyBorder="1" applyAlignment="1" applyProtection="1">
      <alignment horizontal="right" vertical="center"/>
    </xf>
    <xf numFmtId="49" fontId="17" fillId="0" borderId="0" xfId="0" applyNumberFormat="1" applyFont="1" applyFill="1" applyBorder="1" applyAlignment="1" applyProtection="1">
      <alignment horizontal="right" vertical="center"/>
    </xf>
    <xf numFmtId="3" fontId="17" fillId="0" borderId="0" xfId="0" applyNumberFormat="1" applyFont="1" applyBorder="1" applyAlignment="1" applyProtection="1">
      <alignment horizontal="right" vertical="center"/>
    </xf>
    <xf numFmtId="176" fontId="17" fillId="0" borderId="15" xfId="0" applyNumberFormat="1" applyFont="1" applyFill="1" applyBorder="1" applyAlignment="1" applyProtection="1">
      <alignment vertical="center" shrinkToFit="1"/>
    </xf>
    <xf numFmtId="176" fontId="17" fillId="0" borderId="31" xfId="0" applyNumberFormat="1" applyFont="1" applyBorder="1" applyAlignment="1" applyProtection="1">
      <alignment vertical="center" shrinkToFit="1"/>
    </xf>
    <xf numFmtId="176" fontId="17" fillId="0" borderId="18" xfId="0" applyNumberFormat="1" applyFont="1" applyFill="1" applyBorder="1" applyAlignment="1" applyProtection="1">
      <alignment vertical="center" shrinkToFit="1"/>
    </xf>
    <xf numFmtId="176" fontId="17" fillId="0" borderId="19" xfId="0" applyNumberFormat="1" applyFont="1" applyBorder="1" applyAlignment="1" applyProtection="1">
      <alignment vertical="center" shrinkToFit="1"/>
    </xf>
    <xf numFmtId="176" fontId="17" fillId="0" borderId="21" xfId="1" applyNumberFormat="1" applyFont="1" applyFill="1" applyBorder="1" applyAlignment="1" applyProtection="1">
      <alignment vertical="center" shrinkToFit="1"/>
    </xf>
    <xf numFmtId="176" fontId="17" fillId="0" borderId="4" xfId="1" applyNumberFormat="1" applyFont="1" applyFill="1" applyBorder="1" applyAlignment="1" applyProtection="1">
      <alignment vertical="center" shrinkToFit="1"/>
    </xf>
    <xf numFmtId="176" fontId="15" fillId="4" borderId="28" xfId="3" applyNumberFormat="1" applyFill="1" applyBorder="1" applyProtection="1">
      <alignment vertical="center"/>
      <protection locked="0"/>
    </xf>
    <xf numFmtId="176" fontId="15" fillId="0" borderId="28" xfId="3" applyNumberFormat="1" applyBorder="1" applyProtection="1">
      <alignment vertical="center"/>
      <protection locked="0"/>
    </xf>
    <xf numFmtId="0" fontId="15" fillId="0" borderId="0" xfId="3" applyBorder="1" applyProtection="1">
      <alignment vertical="center"/>
      <protection locked="0"/>
    </xf>
    <xf numFmtId="176" fontId="15" fillId="4" borderId="32" xfId="3" applyNumberFormat="1" applyFill="1" applyBorder="1" applyProtection="1">
      <alignment vertical="center"/>
      <protection locked="0"/>
    </xf>
    <xf numFmtId="176" fontId="15" fillId="0" borderId="32" xfId="3" applyNumberFormat="1" applyBorder="1" applyProtection="1">
      <alignment vertical="center"/>
      <protection locked="0"/>
    </xf>
    <xf numFmtId="0" fontId="15" fillId="0" borderId="0" xfId="3" applyAlignment="1" applyProtection="1">
      <alignment horizontal="center" vertical="center"/>
      <protection locked="0"/>
    </xf>
    <xf numFmtId="0" fontId="15" fillId="0" borderId="0" xfId="3" applyProtection="1">
      <alignment vertical="center"/>
      <protection locked="0"/>
    </xf>
    <xf numFmtId="0" fontId="3" fillId="0" borderId="0" xfId="4" applyFont="1" applyAlignment="1" applyProtection="1">
      <alignment vertical="center"/>
      <protection locked="0"/>
    </xf>
    <xf numFmtId="0" fontId="3" fillId="0" borderId="0" xfId="3" applyFont="1" applyBorder="1" applyAlignment="1" applyProtection="1">
      <alignment horizontal="distributed" vertical="center"/>
      <protection locked="0"/>
    </xf>
    <xf numFmtId="0" fontId="3" fillId="4" borderId="40" xfId="3" applyFont="1" applyFill="1" applyBorder="1" applyAlignment="1" applyProtection="1">
      <alignment horizontal="center" vertical="center"/>
      <protection locked="0"/>
    </xf>
    <xf numFmtId="0" fontId="3" fillId="5" borderId="41" xfId="3" applyFont="1" applyFill="1" applyBorder="1" applyAlignment="1" applyProtection="1">
      <alignment horizontal="center" vertical="center"/>
      <protection locked="0"/>
    </xf>
    <xf numFmtId="0" fontId="3" fillId="0" borderId="0" xfId="3" applyFont="1" applyProtection="1">
      <alignment vertical="center"/>
      <protection locked="0"/>
    </xf>
    <xf numFmtId="0" fontId="3" fillId="0" borderId="45" xfId="3" applyFont="1" applyBorder="1" applyAlignment="1" applyProtection="1">
      <alignment horizontal="center" vertical="center"/>
      <protection locked="0"/>
    </xf>
    <xf numFmtId="0" fontId="3" fillId="5" borderId="44" xfId="3" applyFont="1" applyFill="1" applyBorder="1" applyAlignment="1" applyProtection="1">
      <alignment horizontal="center" vertical="center"/>
      <protection locked="0"/>
    </xf>
    <xf numFmtId="0" fontId="15" fillId="0" borderId="47" xfId="3" applyBorder="1" applyAlignment="1" applyProtection="1">
      <alignment horizontal="center" vertical="center"/>
      <protection locked="0"/>
    </xf>
    <xf numFmtId="0" fontId="15" fillId="0" borderId="0" xfId="3" applyBorder="1" applyAlignment="1" applyProtection="1">
      <alignment horizontal="center" vertical="center"/>
      <protection locked="0"/>
    </xf>
    <xf numFmtId="0" fontId="15" fillId="0" borderId="32" xfId="3" applyBorder="1" applyAlignment="1" applyProtection="1">
      <alignment horizontal="center" vertical="center"/>
      <protection locked="0"/>
    </xf>
    <xf numFmtId="0" fontId="15" fillId="0" borderId="0" xfId="3" applyBorder="1" applyAlignment="1" applyProtection="1">
      <alignment horizontal="distributed" vertical="center"/>
      <protection locked="0"/>
    </xf>
    <xf numFmtId="0" fontId="15" fillId="5" borderId="33" xfId="3" applyFill="1" applyBorder="1" applyAlignment="1" applyProtection="1">
      <alignment horizontal="center" vertical="center"/>
      <protection locked="0"/>
    </xf>
    <xf numFmtId="0" fontId="15" fillId="5" borderId="16" xfId="3" applyFill="1" applyBorder="1" applyProtection="1">
      <alignment vertical="center"/>
      <protection locked="0"/>
    </xf>
    <xf numFmtId="0" fontId="15" fillId="5" borderId="33" xfId="3" applyFill="1" applyBorder="1" applyProtection="1">
      <alignment vertical="center"/>
      <protection locked="0"/>
    </xf>
    <xf numFmtId="0" fontId="15" fillId="0" borderId="0" xfId="3" applyFont="1" applyProtection="1">
      <alignment vertical="center"/>
      <protection locked="0"/>
    </xf>
    <xf numFmtId="0" fontId="15" fillId="0" borderId="0" xfId="3" applyFont="1" applyBorder="1" applyAlignment="1" applyProtection="1">
      <alignment horizontal="distributed" vertical="center"/>
      <protection locked="0"/>
    </xf>
    <xf numFmtId="0" fontId="15" fillId="4" borderId="40" xfId="3" applyFont="1" applyFill="1" applyBorder="1" applyAlignment="1" applyProtection="1">
      <alignment horizontal="center" vertical="center"/>
      <protection locked="0"/>
    </xf>
    <xf numFmtId="0" fontId="15" fillId="0" borderId="46" xfId="3" applyFont="1" applyBorder="1" applyAlignment="1" applyProtection="1">
      <alignment horizontal="center" vertical="center"/>
      <protection locked="0"/>
    </xf>
    <xf numFmtId="0" fontId="15" fillId="0" borderId="47" xfId="3" applyFont="1" applyBorder="1" applyAlignment="1" applyProtection="1">
      <alignment horizontal="center" vertical="center"/>
      <protection locked="0"/>
    </xf>
    <xf numFmtId="0" fontId="15" fillId="0" borderId="33" xfId="3" applyFont="1" applyBorder="1" applyAlignment="1" applyProtection="1">
      <alignment horizontal="center" vertical="center"/>
      <protection locked="0"/>
    </xf>
    <xf numFmtId="0" fontId="3" fillId="0" borderId="0" xfId="0" applyFont="1" applyAlignment="1" applyProtection="1">
      <alignment vertical="center"/>
      <protection locked="0"/>
    </xf>
    <xf numFmtId="178" fontId="15" fillId="6" borderId="25" xfId="3" applyNumberFormat="1" applyFill="1" applyBorder="1" applyAlignment="1" applyProtection="1">
      <alignment horizontal="center" vertical="center"/>
    </xf>
    <xf numFmtId="57" fontId="15" fillId="6" borderId="35" xfId="3" applyNumberFormat="1" applyFill="1" applyBorder="1" applyProtection="1">
      <alignment vertical="center"/>
    </xf>
    <xf numFmtId="0" fontId="19" fillId="6" borderId="35" xfId="3" applyFont="1" applyFill="1" applyBorder="1" applyAlignment="1" applyProtection="1">
      <alignment vertical="center" wrapText="1"/>
    </xf>
    <xf numFmtId="0" fontId="15" fillId="6" borderId="37" xfId="3" applyFill="1" applyBorder="1" applyProtection="1">
      <alignment vertical="center"/>
    </xf>
    <xf numFmtId="176" fontId="15" fillId="6" borderId="36" xfId="3" applyNumberFormat="1" applyFill="1" applyBorder="1" applyAlignment="1" applyProtection="1">
      <alignment horizontal="right" vertical="center" shrinkToFit="1"/>
    </xf>
    <xf numFmtId="176" fontId="17" fillId="0" borderId="7" xfId="1" applyNumberFormat="1" applyFont="1" applyFill="1" applyBorder="1" applyAlignment="1" applyProtection="1">
      <alignment vertical="center" shrinkToFit="1"/>
    </xf>
    <xf numFmtId="178" fontId="15" fillId="0" borderId="24" xfId="3" applyNumberFormat="1" applyFont="1" applyBorder="1" applyAlignment="1" applyProtection="1">
      <alignment vertical="center" shrinkToFit="1"/>
      <protection locked="0"/>
    </xf>
    <xf numFmtId="178" fontId="15" fillId="6" borderId="51" xfId="0" applyNumberFormat="1" applyFont="1" applyFill="1" applyBorder="1" applyAlignment="1" applyProtection="1">
      <alignment vertical="center" shrinkToFit="1"/>
    </xf>
    <xf numFmtId="177" fontId="10" fillId="2" borderId="0" xfId="0" applyNumberFormat="1" applyFont="1" applyFill="1" applyBorder="1" applyAlignment="1" applyProtection="1">
      <alignment horizontal="right" vertical="center" shrinkToFit="1"/>
    </xf>
    <xf numFmtId="179" fontId="10" fillId="0" borderId="0" xfId="0" applyNumberFormat="1" applyFont="1" applyFill="1" applyBorder="1" applyAlignment="1" applyProtection="1">
      <alignment horizontal="right" vertical="center" shrinkToFit="1"/>
    </xf>
    <xf numFmtId="179" fontId="10" fillId="0" borderId="0" xfId="0" applyNumberFormat="1" applyFont="1" applyBorder="1" applyAlignment="1" applyProtection="1">
      <alignment horizontal="right" vertical="center"/>
    </xf>
    <xf numFmtId="0" fontId="16" fillId="0" borderId="1" xfId="0" applyFont="1" applyFill="1" applyBorder="1" applyAlignment="1">
      <alignment horizontal="center" vertical="center" shrinkToFit="1"/>
    </xf>
    <xf numFmtId="0" fontId="15" fillId="0" borderId="0" xfId="4" applyFont="1" applyFill="1" applyAlignment="1">
      <alignment vertical="center" shrinkToFit="1"/>
    </xf>
    <xf numFmtId="0" fontId="16" fillId="0" borderId="1" xfId="0" applyFont="1" applyFill="1" applyBorder="1" applyAlignment="1">
      <alignment vertical="center" shrinkToFit="1"/>
    </xf>
    <xf numFmtId="0" fontId="15" fillId="0" borderId="1" xfId="4" applyFont="1" applyFill="1" applyBorder="1" applyAlignment="1">
      <alignment horizontal="left" vertical="center" shrinkToFit="1"/>
    </xf>
    <xf numFmtId="0" fontId="23" fillId="0" borderId="1" xfId="4" applyFont="1" applyFill="1" applyBorder="1" applyAlignment="1">
      <alignment vertical="center" shrinkToFit="1"/>
    </xf>
    <xf numFmtId="0" fontId="6" fillId="0" borderId="45" xfId="3" applyFont="1" applyBorder="1" applyAlignment="1" applyProtection="1">
      <alignment horizontal="center" vertical="center"/>
      <protection locked="0"/>
    </xf>
    <xf numFmtId="0" fontId="15" fillId="0" borderId="32" xfId="3" applyBorder="1" applyAlignment="1" applyProtection="1">
      <alignment horizontal="distributed" vertical="center"/>
      <protection locked="0"/>
    </xf>
    <xf numFmtId="0" fontId="19" fillId="0" borderId="28" xfId="3" applyFont="1" applyBorder="1" applyAlignment="1" applyProtection="1">
      <alignment vertical="center" wrapText="1"/>
      <protection locked="0"/>
    </xf>
    <xf numFmtId="0" fontId="19" fillId="0" borderId="32" xfId="3" applyFont="1" applyBorder="1" applyAlignment="1" applyProtection="1">
      <alignment vertical="center" wrapText="1"/>
      <protection locked="0"/>
    </xf>
    <xf numFmtId="0" fontId="19" fillId="6" borderId="36" xfId="3" applyFont="1" applyFill="1" applyBorder="1" applyAlignment="1" applyProtection="1">
      <alignment vertical="center" wrapText="1"/>
    </xf>
    <xf numFmtId="0" fontId="15" fillId="0" borderId="47" xfId="3" applyBorder="1" applyAlignment="1" applyProtection="1">
      <alignment horizontal="distributed" vertical="center"/>
      <protection locked="0"/>
    </xf>
    <xf numFmtId="0" fontId="19" fillId="0" borderId="24" xfId="3" applyFont="1" applyBorder="1" applyAlignment="1" applyProtection="1">
      <alignment vertical="center" wrapText="1"/>
      <protection locked="0"/>
    </xf>
    <xf numFmtId="0" fontId="19" fillId="0" borderId="47" xfId="3" applyFont="1" applyBorder="1" applyAlignment="1" applyProtection="1">
      <alignment vertical="center" wrapText="1"/>
      <protection locked="0"/>
    </xf>
    <xf numFmtId="0" fontId="19" fillId="6" borderId="25" xfId="3" applyFont="1" applyFill="1" applyBorder="1" applyAlignment="1" applyProtection="1">
      <alignment vertical="center" wrapText="1"/>
    </xf>
    <xf numFmtId="0" fontId="19" fillId="6" borderId="71" xfId="3" applyFont="1" applyFill="1" applyBorder="1" applyAlignment="1" applyProtection="1">
      <alignment vertical="center" wrapText="1"/>
    </xf>
    <xf numFmtId="0" fontId="19" fillId="0" borderId="72" xfId="3" applyFont="1" applyBorder="1" applyAlignment="1" applyProtection="1">
      <alignment vertical="center" wrapText="1"/>
      <protection locked="0"/>
    </xf>
    <xf numFmtId="0" fontId="15" fillId="0" borderId="73" xfId="3" applyBorder="1" applyAlignment="1" applyProtection="1">
      <alignment horizontal="distributed" vertical="center"/>
      <protection locked="0"/>
    </xf>
    <xf numFmtId="0" fontId="15" fillId="0" borderId="74" xfId="3" applyFill="1" applyBorder="1" applyAlignment="1" applyProtection="1">
      <alignment horizontal="distributed" vertical="center"/>
      <protection locked="0"/>
    </xf>
    <xf numFmtId="176" fontId="3" fillId="0" borderId="28" xfId="3" applyNumberFormat="1" applyFont="1" applyFill="1" applyBorder="1" applyAlignment="1" applyProtection="1">
      <alignment horizontal="center" vertical="center"/>
      <protection locked="0"/>
    </xf>
    <xf numFmtId="176" fontId="15" fillId="0" borderId="28" xfId="3" applyNumberFormat="1" applyFill="1" applyBorder="1" applyAlignment="1" applyProtection="1">
      <alignment horizontal="center" vertical="center"/>
      <protection locked="0"/>
    </xf>
    <xf numFmtId="176" fontId="15" fillId="6" borderId="36" xfId="3" applyNumberFormat="1" applyFill="1" applyBorder="1" applyAlignment="1" applyProtection="1">
      <alignment horizontal="center" vertical="center"/>
    </xf>
    <xf numFmtId="0" fontId="15" fillId="3" borderId="32" xfId="3" applyFill="1" applyBorder="1" applyAlignment="1" applyProtection="1">
      <alignment horizontal="distributed" vertical="center"/>
      <protection locked="0"/>
    </xf>
    <xf numFmtId="176" fontId="15" fillId="3" borderId="28" xfId="3" applyNumberFormat="1" applyFill="1" applyBorder="1" applyProtection="1">
      <alignment vertical="center"/>
      <protection locked="0"/>
    </xf>
    <xf numFmtId="176" fontId="15" fillId="3" borderId="32" xfId="3" applyNumberFormat="1" applyFill="1" applyBorder="1" applyProtection="1">
      <alignment vertical="center"/>
      <protection locked="0"/>
    </xf>
    <xf numFmtId="0" fontId="15" fillId="4" borderId="32" xfId="3" applyFill="1" applyBorder="1" applyAlignment="1" applyProtection="1">
      <alignment horizontal="distributed" vertical="center"/>
      <protection locked="0"/>
    </xf>
    <xf numFmtId="0" fontId="15" fillId="0" borderId="75" xfId="3" applyBorder="1" applyAlignment="1" applyProtection="1">
      <alignment horizontal="center" vertical="center"/>
      <protection locked="0"/>
    </xf>
    <xf numFmtId="0" fontId="3" fillId="0" borderId="76" xfId="3" applyFont="1" applyBorder="1" applyAlignment="1" applyProtection="1">
      <alignment horizontal="center" vertical="center"/>
      <protection locked="0"/>
    </xf>
    <xf numFmtId="0" fontId="15" fillId="0" borderId="77" xfId="3" applyBorder="1" applyAlignment="1" applyProtection="1">
      <alignment horizontal="center" vertical="center"/>
      <protection locked="0"/>
    </xf>
    <xf numFmtId="176" fontId="15" fillId="0" borderId="72" xfId="3" applyNumberFormat="1" applyBorder="1" applyProtection="1">
      <alignment vertical="center"/>
      <protection locked="0"/>
    </xf>
    <xf numFmtId="176" fontId="15" fillId="0" borderId="77" xfId="3" applyNumberFormat="1" applyBorder="1" applyProtection="1">
      <alignment vertical="center"/>
      <protection locked="0"/>
    </xf>
    <xf numFmtId="176" fontId="15" fillId="6" borderId="71" xfId="3" applyNumberFormat="1" applyFill="1" applyBorder="1" applyAlignment="1" applyProtection="1">
      <alignment horizontal="right" vertical="center" shrinkToFit="1"/>
    </xf>
    <xf numFmtId="0" fontId="15" fillId="5" borderId="32" xfId="3" applyFill="1" applyBorder="1" applyAlignment="1" applyProtection="1">
      <alignment horizontal="distributed" vertical="center"/>
      <protection locked="0"/>
    </xf>
    <xf numFmtId="176" fontId="15" fillId="5" borderId="28" xfId="3" applyNumberFormat="1" applyFill="1" applyBorder="1" applyProtection="1">
      <alignment vertical="center"/>
      <protection locked="0"/>
    </xf>
    <xf numFmtId="57" fontId="15" fillId="0" borderId="16" xfId="3" applyNumberFormat="1" applyFont="1" applyBorder="1" applyProtection="1">
      <alignment vertical="center"/>
      <protection locked="0"/>
    </xf>
    <xf numFmtId="0" fontId="15" fillId="0" borderId="47" xfId="3" applyFont="1" applyBorder="1" applyAlignment="1" applyProtection="1">
      <alignment horizontal="distributed" vertical="center"/>
      <protection locked="0"/>
    </xf>
    <xf numFmtId="0" fontId="15" fillId="0" borderId="47" xfId="3" applyFont="1" applyFill="1" applyBorder="1" applyAlignment="1" applyProtection="1">
      <alignment horizontal="distributed" vertical="center"/>
      <protection locked="0"/>
    </xf>
    <xf numFmtId="176" fontId="15" fillId="0" borderId="24" xfId="3" applyNumberFormat="1" applyFont="1" applyFill="1" applyBorder="1" applyAlignment="1" applyProtection="1">
      <alignment horizontal="center" vertical="center"/>
      <protection locked="0"/>
    </xf>
    <xf numFmtId="0" fontId="15" fillId="3" borderId="47" xfId="3" applyFont="1" applyFill="1" applyBorder="1" applyAlignment="1" applyProtection="1">
      <alignment horizontal="distributed" vertical="center"/>
      <protection locked="0"/>
    </xf>
    <xf numFmtId="176" fontId="15" fillId="3" borderId="24" xfId="3" applyNumberFormat="1" applyFont="1" applyFill="1" applyBorder="1" applyAlignment="1" applyProtection="1">
      <alignment vertical="center" shrinkToFit="1"/>
      <protection locked="0"/>
    </xf>
    <xf numFmtId="0" fontId="15" fillId="4" borderId="47" xfId="3" applyFont="1" applyFill="1" applyBorder="1" applyAlignment="1" applyProtection="1">
      <alignment horizontal="distributed" vertical="center"/>
      <protection locked="0"/>
    </xf>
    <xf numFmtId="176" fontId="15" fillId="4" borderId="24" xfId="3" applyNumberFormat="1" applyFont="1" applyFill="1" applyBorder="1" applyAlignment="1" applyProtection="1">
      <alignment vertical="center" shrinkToFit="1"/>
      <protection locked="0"/>
    </xf>
    <xf numFmtId="176" fontId="15" fillId="0" borderId="78" xfId="3" applyNumberFormat="1" applyFont="1" applyBorder="1" applyAlignment="1" applyProtection="1">
      <alignment vertical="center" shrinkToFit="1"/>
      <protection locked="0"/>
    </xf>
    <xf numFmtId="0" fontId="15" fillId="0" borderId="79" xfId="3" applyFont="1" applyBorder="1" applyAlignment="1" applyProtection="1">
      <alignment horizontal="center" vertical="center"/>
      <protection locked="0"/>
    </xf>
    <xf numFmtId="0" fontId="15" fillId="0" borderId="80" xfId="3" applyFont="1" applyBorder="1" applyAlignment="1" applyProtection="1">
      <alignment horizontal="center" vertical="center"/>
      <protection locked="0"/>
    </xf>
    <xf numFmtId="0" fontId="15" fillId="0" borderId="81" xfId="3" applyFont="1" applyBorder="1" applyAlignment="1" applyProtection="1">
      <alignment horizontal="distributed" vertical="center"/>
      <protection locked="0"/>
    </xf>
    <xf numFmtId="0" fontId="15" fillId="0" borderId="82" xfId="3" applyFont="1" applyBorder="1" applyAlignment="1" applyProtection="1">
      <alignment horizontal="distributed" vertical="center"/>
      <protection locked="0"/>
    </xf>
    <xf numFmtId="0" fontId="19" fillId="0" borderId="78" xfId="3" applyFont="1" applyBorder="1" applyAlignment="1" applyProtection="1">
      <alignment vertical="center" wrapText="1"/>
      <protection locked="0"/>
    </xf>
    <xf numFmtId="0" fontId="19" fillId="0" borderId="83" xfId="3" applyFont="1" applyBorder="1" applyAlignment="1" applyProtection="1">
      <alignment vertical="center" wrapText="1"/>
      <protection locked="0"/>
    </xf>
    <xf numFmtId="0" fontId="15" fillId="0" borderId="84" xfId="3" applyFont="1" applyBorder="1" applyAlignment="1" applyProtection="1">
      <alignment horizontal="center" vertical="center"/>
      <protection locked="0"/>
    </xf>
    <xf numFmtId="0" fontId="15" fillId="0" borderId="86" xfId="3" applyFont="1" applyBorder="1" applyAlignment="1" applyProtection="1">
      <alignment horizontal="center" vertical="center"/>
      <protection locked="0"/>
    </xf>
    <xf numFmtId="0" fontId="15" fillId="0" borderId="87" xfId="3" applyFont="1" applyBorder="1" applyAlignment="1" applyProtection="1">
      <alignment horizontal="center" vertical="center"/>
      <protection locked="0"/>
    </xf>
    <xf numFmtId="176" fontId="15" fillId="0" borderId="88" xfId="3" applyNumberFormat="1" applyFont="1" applyBorder="1" applyAlignment="1" applyProtection="1">
      <alignment vertical="center" shrinkToFit="1"/>
      <protection locked="0"/>
    </xf>
    <xf numFmtId="176" fontId="15" fillId="0" borderId="83" xfId="3" applyNumberFormat="1" applyFont="1" applyBorder="1" applyAlignment="1" applyProtection="1">
      <alignment vertical="center" shrinkToFit="1"/>
      <protection locked="0"/>
    </xf>
    <xf numFmtId="0" fontId="19" fillId="0" borderId="85" xfId="3" applyFont="1" applyBorder="1" applyAlignment="1" applyProtection="1">
      <alignment horizontal="center" vertical="center"/>
      <protection locked="0"/>
    </xf>
    <xf numFmtId="0" fontId="15" fillId="4" borderId="41" xfId="3" applyFont="1" applyFill="1" applyBorder="1" applyAlignment="1" applyProtection="1">
      <alignment horizontal="center" vertical="center"/>
      <protection locked="0"/>
    </xf>
    <xf numFmtId="0" fontId="15" fillId="0" borderId="89" xfId="3" applyFont="1" applyBorder="1" applyAlignment="1" applyProtection="1">
      <alignment horizontal="center" vertical="center"/>
      <protection locked="0"/>
    </xf>
    <xf numFmtId="176" fontId="15" fillId="0" borderId="24" xfId="3" applyNumberFormat="1" applyFont="1" applyBorder="1" applyAlignment="1" applyProtection="1">
      <alignment vertical="center" shrinkToFit="1"/>
      <protection locked="0"/>
    </xf>
    <xf numFmtId="0" fontId="15" fillId="5" borderId="47" xfId="3" applyFont="1" applyFill="1" applyBorder="1" applyAlignment="1" applyProtection="1">
      <alignment horizontal="distributed" vertical="center"/>
      <protection locked="0"/>
    </xf>
    <xf numFmtId="176" fontId="15" fillId="5" borderId="24" xfId="3" applyNumberFormat="1" applyFont="1" applyFill="1" applyBorder="1" applyAlignment="1" applyProtection="1">
      <alignment vertical="center" shrinkToFit="1"/>
      <protection locked="0"/>
    </xf>
    <xf numFmtId="178" fontId="15" fillId="6" borderId="90" xfId="0" applyNumberFormat="1" applyFont="1" applyFill="1" applyBorder="1" applyAlignment="1" applyProtection="1">
      <alignment vertical="center" shrinkToFit="1"/>
    </xf>
    <xf numFmtId="57" fontId="15" fillId="6" borderId="91" xfId="0" applyNumberFormat="1" applyFont="1" applyFill="1" applyBorder="1" applyAlignment="1" applyProtection="1">
      <alignment horizontal="center" vertical="center"/>
    </xf>
    <xf numFmtId="0" fontId="19" fillId="6" borderId="92" xfId="0" applyFont="1" applyFill="1" applyBorder="1" applyAlignment="1" applyProtection="1">
      <alignment horizontal="center" vertical="center" wrapText="1"/>
    </xf>
    <xf numFmtId="0" fontId="19" fillId="6" borderId="93" xfId="0" applyFont="1" applyFill="1" applyBorder="1" applyAlignment="1" applyProtection="1">
      <alignment horizontal="center" vertical="center" wrapText="1"/>
    </xf>
    <xf numFmtId="0" fontId="19" fillId="6" borderId="94" xfId="0" applyFont="1" applyFill="1" applyBorder="1" applyAlignment="1" applyProtection="1">
      <alignment horizontal="center" vertical="center" wrapText="1"/>
    </xf>
    <xf numFmtId="176" fontId="15" fillId="6" borderId="92" xfId="0" applyNumberFormat="1" applyFont="1" applyFill="1" applyBorder="1" applyAlignment="1" applyProtection="1">
      <alignment horizontal="center" vertical="center"/>
    </xf>
    <xf numFmtId="176" fontId="15" fillId="6" borderId="92" xfId="0" applyNumberFormat="1" applyFont="1" applyFill="1" applyBorder="1" applyAlignment="1" applyProtection="1">
      <alignment horizontal="right" vertical="center" shrinkToFit="1"/>
    </xf>
    <xf numFmtId="176" fontId="15" fillId="6" borderId="93" xfId="0" applyNumberFormat="1" applyFont="1" applyFill="1" applyBorder="1" applyAlignment="1" applyProtection="1">
      <alignment horizontal="right" vertical="center" shrinkToFit="1"/>
    </xf>
    <xf numFmtId="176" fontId="15" fillId="6" borderId="95" xfId="0" applyNumberFormat="1" applyFont="1" applyFill="1" applyBorder="1" applyAlignment="1" applyProtection="1">
      <alignment horizontal="right" vertical="center" shrinkToFit="1"/>
    </xf>
    <xf numFmtId="176" fontId="15" fillId="6" borderId="94" xfId="0" applyNumberFormat="1" applyFont="1" applyFill="1" applyBorder="1" applyAlignment="1" applyProtection="1">
      <alignment horizontal="right" vertical="center" shrinkToFit="1"/>
    </xf>
    <xf numFmtId="0" fontId="2" fillId="0" borderId="3" xfId="0" applyFont="1" applyFill="1" applyBorder="1" applyAlignment="1" applyProtection="1">
      <alignment horizontal="distributed" vertical="center"/>
    </xf>
    <xf numFmtId="0" fontId="6" fillId="0" borderId="24" xfId="3" applyFont="1" applyFill="1" applyBorder="1" applyAlignment="1" applyProtection="1">
      <alignment vertical="center" wrapText="1"/>
      <protection locked="0"/>
    </xf>
    <xf numFmtId="0" fontId="6" fillId="0" borderId="14" xfId="3" applyFont="1" applyFill="1" applyBorder="1" applyAlignment="1" applyProtection="1">
      <alignment vertical="center" wrapText="1"/>
      <protection locked="0"/>
    </xf>
    <xf numFmtId="0" fontId="6" fillId="0" borderId="72" xfId="3" applyFont="1" applyFill="1" applyBorder="1" applyAlignment="1" applyProtection="1">
      <alignment vertical="center" wrapText="1"/>
      <protection locked="0"/>
    </xf>
    <xf numFmtId="0" fontId="23" fillId="0" borderId="1" xfId="5" applyFont="1" applyFill="1" applyBorder="1" applyAlignment="1">
      <alignment vertical="center" shrinkToFit="1"/>
    </xf>
    <xf numFmtId="0" fontId="3" fillId="0" borderId="1" xfId="5" applyFont="1" applyFill="1" applyBorder="1" applyAlignment="1">
      <alignment vertical="center" shrinkToFit="1"/>
    </xf>
    <xf numFmtId="0" fontId="3" fillId="0" borderId="1" xfId="4" applyFont="1" applyFill="1" applyBorder="1" applyAlignment="1">
      <alignment vertical="center" shrinkToFit="1"/>
    </xf>
    <xf numFmtId="180" fontId="3" fillId="0" borderId="1" xfId="4" applyNumberFormat="1" applyFont="1" applyFill="1" applyBorder="1" applyAlignment="1">
      <alignment vertical="center" shrinkToFit="1"/>
    </xf>
    <xf numFmtId="180" fontId="23" fillId="0" borderId="1" xfId="4" applyNumberFormat="1" applyFont="1" applyFill="1" applyBorder="1" applyAlignment="1">
      <alignment vertical="center" shrinkToFit="1"/>
    </xf>
    <xf numFmtId="180" fontId="3" fillId="0" borderId="1" xfId="5" applyNumberFormat="1" applyFont="1" applyFill="1" applyBorder="1" applyAlignment="1">
      <alignment vertical="center" shrinkToFit="1"/>
    </xf>
    <xf numFmtId="0" fontId="3" fillId="0" borderId="1" xfId="4" applyFont="1" applyFill="1" applyBorder="1" applyAlignment="1">
      <alignment horizontal="left" vertical="center" shrinkToFit="1"/>
    </xf>
    <xf numFmtId="0" fontId="3" fillId="0" borderId="1" xfId="4" applyFont="1" applyFill="1" applyBorder="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xf>
    <xf numFmtId="57" fontId="15" fillId="0" borderId="24" xfId="3" applyNumberFormat="1" applyFont="1" applyBorder="1" applyProtection="1">
      <alignment vertical="center"/>
      <protection locked="0"/>
    </xf>
    <xf numFmtId="57" fontId="15" fillId="0" borderId="47" xfId="3" applyNumberFormat="1" applyFont="1" applyBorder="1" applyProtection="1">
      <alignment vertical="center"/>
      <protection locked="0"/>
    </xf>
    <xf numFmtId="57" fontId="15" fillId="6" borderId="96" xfId="0" applyNumberFormat="1" applyFont="1" applyFill="1" applyBorder="1" applyAlignment="1" applyProtection="1">
      <alignment horizontal="center" vertical="center"/>
    </xf>
    <xf numFmtId="0" fontId="19" fillId="6" borderId="96" xfId="0" applyFont="1" applyFill="1" applyBorder="1" applyAlignment="1" applyProtection="1">
      <alignment horizontal="center" vertical="center" wrapText="1"/>
    </xf>
    <xf numFmtId="176" fontId="15" fillId="6" borderId="96" xfId="0" applyNumberFormat="1" applyFont="1" applyFill="1" applyBorder="1" applyAlignment="1" applyProtection="1">
      <alignment horizontal="center" vertical="center"/>
    </xf>
    <xf numFmtId="176" fontId="15" fillId="6" borderId="96" xfId="0" applyNumberFormat="1" applyFont="1" applyFill="1" applyBorder="1" applyAlignment="1" applyProtection="1">
      <alignment horizontal="right" vertical="center" shrinkToFit="1"/>
    </xf>
    <xf numFmtId="0" fontId="15" fillId="4" borderId="97" xfId="3" applyFont="1" applyFill="1" applyBorder="1" applyAlignment="1" applyProtection="1">
      <alignment horizontal="distributed" vertical="center"/>
      <protection locked="0"/>
    </xf>
    <xf numFmtId="0" fontId="15" fillId="0" borderId="98" xfId="3" applyFont="1" applyBorder="1" applyAlignment="1" applyProtection="1">
      <alignment horizontal="center" vertical="center"/>
      <protection locked="0"/>
    </xf>
    <xf numFmtId="176" fontId="15" fillId="6" borderId="99" xfId="0" applyNumberFormat="1" applyFont="1" applyFill="1" applyBorder="1" applyAlignment="1" applyProtection="1">
      <alignment horizontal="right" vertical="center" shrinkToFit="1"/>
    </xf>
    <xf numFmtId="0" fontId="15" fillId="0" borderId="98" xfId="3" applyFont="1" applyBorder="1" applyAlignment="1" applyProtection="1">
      <alignment horizontal="distributed" vertical="center"/>
      <protection locked="0"/>
    </xf>
    <xf numFmtId="0" fontId="19" fillId="6" borderId="99" xfId="0" applyFont="1" applyFill="1" applyBorder="1" applyAlignment="1" applyProtection="1">
      <alignment horizontal="center" vertical="center" wrapText="1"/>
    </xf>
    <xf numFmtId="0" fontId="19" fillId="6" borderId="100" xfId="0" applyFont="1" applyFill="1" applyBorder="1" applyAlignment="1" applyProtection="1">
      <alignment horizontal="center" vertical="center" wrapText="1"/>
    </xf>
    <xf numFmtId="176" fontId="15" fillId="6" borderId="101" xfId="0" applyNumberFormat="1" applyFont="1" applyFill="1" applyBorder="1" applyAlignment="1" applyProtection="1">
      <alignment horizontal="right" vertical="center" shrinkToFit="1"/>
    </xf>
    <xf numFmtId="0" fontId="19" fillId="0" borderId="84" xfId="3" applyFont="1" applyBorder="1" applyAlignment="1" applyProtection="1">
      <alignment horizontal="center" vertical="center"/>
      <protection locked="0"/>
    </xf>
    <xf numFmtId="176" fontId="15" fillId="0" borderId="16" xfId="3" applyNumberFormat="1" applyFont="1" applyBorder="1" applyAlignment="1" applyProtection="1">
      <alignment vertical="center" shrinkToFit="1"/>
      <protection locked="0"/>
    </xf>
    <xf numFmtId="176" fontId="15" fillId="6" borderId="49" xfId="0" applyNumberFormat="1" applyFont="1" applyFill="1" applyBorder="1" applyAlignment="1" applyProtection="1">
      <alignment horizontal="right" vertical="center" shrinkToFit="1"/>
    </xf>
    <xf numFmtId="0" fontId="3" fillId="0" borderId="0" xfId="3" applyFont="1" applyBorder="1" applyAlignment="1" applyProtection="1">
      <alignment horizontal="center" vertical="center" wrapText="1"/>
      <protection locked="0"/>
    </xf>
    <xf numFmtId="0" fontId="15" fillId="0" borderId="0" xfId="3" applyFont="1" applyBorder="1" applyAlignment="1" applyProtection="1">
      <alignment horizontal="center" vertical="center" wrapText="1"/>
      <protection locked="0"/>
    </xf>
    <xf numFmtId="176" fontId="3" fillId="4" borderId="28" xfId="3" applyNumberFormat="1" applyFont="1" applyFill="1" applyBorder="1" applyProtection="1">
      <alignment vertical="center"/>
      <protection locked="0"/>
    </xf>
    <xf numFmtId="176" fontId="3" fillId="0" borderId="28" xfId="3" applyNumberFormat="1" applyFont="1" applyBorder="1" applyProtection="1">
      <alignment vertical="center"/>
      <protection locked="0"/>
    </xf>
    <xf numFmtId="176" fontId="3" fillId="0" borderId="72" xfId="3" applyNumberFormat="1" applyFont="1" applyBorder="1" applyProtection="1">
      <alignment vertical="center"/>
      <protection locked="0"/>
    </xf>
    <xf numFmtId="57" fontId="3" fillId="0" borderId="14" xfId="3" applyNumberFormat="1" applyFont="1" applyFill="1" applyBorder="1" applyProtection="1">
      <alignment vertical="center"/>
      <protection locked="0"/>
    </xf>
    <xf numFmtId="0" fontId="7" fillId="0" borderId="0" xfId="0" applyFont="1" applyFill="1" applyAlignment="1">
      <alignment vertical="center"/>
    </xf>
    <xf numFmtId="0" fontId="3" fillId="0" borderId="0" xfId="4" applyFont="1" applyFill="1" applyAlignment="1">
      <alignment vertical="center"/>
    </xf>
    <xf numFmtId="176" fontId="2" fillId="0" borderId="0" xfId="0" applyNumberFormat="1" applyFont="1" applyAlignment="1" applyProtection="1">
      <alignment horizontal="right" vertical="center"/>
      <protection locked="0"/>
    </xf>
    <xf numFmtId="0" fontId="17" fillId="0" borderId="27" xfId="0" applyFont="1" applyBorder="1" applyAlignment="1" applyProtection="1">
      <alignment horizontal="distributed" vertical="center"/>
    </xf>
    <xf numFmtId="0" fontId="17" fillId="0" borderId="28" xfId="0" applyFont="1" applyBorder="1" applyAlignment="1" applyProtection="1">
      <alignment horizontal="distributed" vertical="center"/>
    </xf>
    <xf numFmtId="0" fontId="17" fillId="0" borderId="29" xfId="0" applyFont="1" applyBorder="1" applyAlignment="1" applyProtection="1">
      <alignment horizontal="distributed" vertical="center"/>
    </xf>
    <xf numFmtId="0" fontId="17" fillId="0" borderId="30" xfId="0" applyFont="1" applyBorder="1" applyAlignment="1" applyProtection="1">
      <alignment horizontal="distributed" vertical="center"/>
    </xf>
    <xf numFmtId="0" fontId="17" fillId="0" borderId="6"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176" fontId="2" fillId="0" borderId="0" xfId="0" applyNumberFormat="1" applyFont="1" applyAlignment="1" applyProtection="1">
      <alignment horizontal="right" vertical="center"/>
    </xf>
    <xf numFmtId="0" fontId="2" fillId="0" borderId="0" xfId="0" applyFont="1" applyAlignment="1" applyProtection="1">
      <alignment vertical="center"/>
    </xf>
    <xf numFmtId="0" fontId="15" fillId="0" borderId="0" xfId="3" applyFont="1" applyAlignment="1" applyProtection="1">
      <alignment vertical="center" shrinkToFit="1"/>
      <protection locked="0"/>
    </xf>
    <xf numFmtId="0" fontId="18" fillId="0" borderId="0" xfId="0" applyNumberFormat="1" applyFont="1" applyBorder="1" applyAlignment="1" applyProtection="1">
      <alignment horizontal="distributed" vertical="center"/>
    </xf>
    <xf numFmtId="176" fontId="17" fillId="0" borderId="0" xfId="0" applyNumberFormat="1" applyFont="1" applyBorder="1" applyAlignment="1" applyProtection="1">
      <alignment vertical="center"/>
    </xf>
    <xf numFmtId="177" fontId="17" fillId="0" borderId="0" xfId="0" applyNumberFormat="1" applyFont="1" applyFill="1" applyBorder="1" applyAlignment="1" applyProtection="1">
      <alignment vertical="center" shrinkToFit="1"/>
      <protection locked="0"/>
    </xf>
    <xf numFmtId="0" fontId="17" fillId="0" borderId="64" xfId="0" applyFont="1" applyBorder="1" applyAlignment="1" applyProtection="1">
      <alignment horizontal="distributed" vertical="center"/>
    </xf>
    <xf numFmtId="176" fontId="17" fillId="0" borderId="104" xfId="1" applyNumberFormat="1" applyFont="1" applyFill="1" applyBorder="1" applyAlignment="1" applyProtection="1">
      <alignment vertical="center" shrinkToFit="1"/>
    </xf>
    <xf numFmtId="176" fontId="17" fillId="0" borderId="18" xfId="1" applyNumberFormat="1" applyFont="1" applyFill="1" applyBorder="1" applyAlignment="1" applyProtection="1">
      <alignment vertical="center" shrinkToFit="1"/>
    </xf>
    <xf numFmtId="0" fontId="2" fillId="0" borderId="0" xfId="0" applyFont="1" applyFill="1" applyBorder="1" applyAlignment="1" applyProtection="1">
      <alignment horizontal="right" vertical="center"/>
    </xf>
    <xf numFmtId="179" fontId="2"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distributed" vertical="center"/>
    </xf>
    <xf numFmtId="177" fontId="2" fillId="0" borderId="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xf>
    <xf numFmtId="0" fontId="9" fillId="0" borderId="0" xfId="0" applyFont="1" applyBorder="1" applyAlignment="1" applyProtection="1">
      <alignment horizontal="center" vertical="center"/>
      <protection locked="0"/>
    </xf>
    <xf numFmtId="0" fontId="2" fillId="0" borderId="27"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 fillId="0" borderId="65" xfId="0" applyFont="1" applyBorder="1" applyAlignment="1" applyProtection="1">
      <alignment horizontal="center" vertical="center" wrapText="1"/>
    </xf>
    <xf numFmtId="0" fontId="2" fillId="0" borderId="66"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27" xfId="0" applyFont="1" applyBorder="1" applyAlignment="1" applyProtection="1">
      <alignment horizontal="center" vertical="center"/>
    </xf>
    <xf numFmtId="0" fontId="2" fillId="0" borderId="23" xfId="0" applyFont="1" applyBorder="1" applyAlignment="1" applyProtection="1">
      <alignment horizontal="center" vertical="center"/>
    </xf>
    <xf numFmtId="0" fontId="17" fillId="0" borderId="29" xfId="0" applyFont="1" applyBorder="1" applyAlignment="1" applyProtection="1">
      <alignment horizontal="distributed" vertical="center"/>
    </xf>
    <xf numFmtId="0" fontId="17" fillId="0" borderId="17" xfId="0" applyFont="1" applyBorder="1" applyAlignment="1" applyProtection="1">
      <alignment horizontal="distributed" vertical="center"/>
    </xf>
    <xf numFmtId="0" fontId="17" fillId="0" borderId="30" xfId="0" applyFont="1" applyBorder="1" applyAlignment="1" applyProtection="1">
      <alignment horizontal="distributed" vertical="center"/>
    </xf>
    <xf numFmtId="0" fontId="17" fillId="0" borderId="38" xfId="0" applyFont="1" applyBorder="1" applyAlignment="1" applyProtection="1">
      <alignment horizontal="distributed" vertical="center"/>
    </xf>
    <xf numFmtId="0" fontId="2" fillId="0" borderId="0" xfId="0" applyFont="1" applyAlignment="1" applyProtection="1">
      <alignment horizontal="center" vertical="center" textRotation="180"/>
      <protection locked="0"/>
    </xf>
    <xf numFmtId="0" fontId="17" fillId="0" borderId="1" xfId="0" applyFont="1" applyFill="1" applyBorder="1" applyAlignment="1" applyProtection="1">
      <alignment horizontal="center" vertical="center" shrinkToFit="1"/>
    </xf>
    <xf numFmtId="0" fontId="2" fillId="0" borderId="54"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17" fillId="0" borderId="27"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7"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39" xfId="0" applyFont="1" applyBorder="1" applyAlignment="1" applyProtection="1">
      <alignment horizontal="distributed" vertical="center"/>
    </xf>
    <xf numFmtId="0" fontId="17" fillId="0" borderId="40" xfId="0" applyFont="1" applyBorder="1" applyAlignment="1" applyProtection="1">
      <alignment horizontal="distributed" vertical="center"/>
    </xf>
    <xf numFmtId="0" fontId="17" fillId="0" borderId="32" xfId="0" applyFont="1" applyBorder="1" applyAlignment="1" applyProtection="1">
      <alignment horizontal="distributed" vertical="center"/>
    </xf>
    <xf numFmtId="0" fontId="17" fillId="0" borderId="0" xfId="0" applyFont="1" applyBorder="1" applyAlignment="1" applyProtection="1">
      <alignment horizontal="distributed" vertical="center"/>
    </xf>
    <xf numFmtId="0" fontId="17" fillId="0" borderId="28" xfId="0" applyFont="1" applyBorder="1" applyAlignment="1" applyProtection="1">
      <alignment horizontal="distributed" vertical="center"/>
    </xf>
    <xf numFmtId="0" fontId="17" fillId="0" borderId="14" xfId="0" applyFont="1" applyBorder="1" applyAlignment="1" applyProtection="1">
      <alignment horizontal="distributed" vertical="center"/>
    </xf>
    <xf numFmtId="0" fontId="17" fillId="0" borderId="103" xfId="0" applyFont="1" applyBorder="1" applyAlignment="1" applyProtection="1">
      <alignment horizontal="center" vertical="center" textRotation="255"/>
    </xf>
    <xf numFmtId="0" fontId="2" fillId="0" borderId="28"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1" fillId="0" borderId="0" xfId="0" applyFont="1" applyBorder="1" applyAlignment="1" applyProtection="1">
      <alignment horizontal="left" vertical="center"/>
      <protection locked="0"/>
    </xf>
    <xf numFmtId="0" fontId="2" fillId="0" borderId="59"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61"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50"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28"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protection locked="0"/>
    </xf>
    <xf numFmtId="0" fontId="2" fillId="0" borderId="39" xfId="0" applyFont="1" applyBorder="1" applyAlignment="1" applyProtection="1">
      <alignment horizontal="distributed" vertical="center"/>
      <protection locked="0"/>
    </xf>
    <xf numFmtId="0" fontId="2" fillId="0" borderId="40"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2" fillId="0" borderId="102" xfId="0" applyFont="1" applyBorder="1" applyAlignment="1" applyProtection="1">
      <alignment horizontal="distributed" vertical="center"/>
      <protection locked="0"/>
    </xf>
    <xf numFmtId="0" fontId="2" fillId="0" borderId="29" xfId="0" applyFont="1" applyBorder="1" applyAlignment="1" applyProtection="1">
      <alignment horizontal="distributed" vertical="center"/>
      <protection locked="0"/>
    </xf>
    <xf numFmtId="0" fontId="2" fillId="0" borderId="17" xfId="0" applyFont="1" applyBorder="1" applyAlignment="1" applyProtection="1">
      <alignment horizontal="distributed" vertical="center"/>
      <protection locked="0"/>
    </xf>
    <xf numFmtId="0" fontId="2" fillId="0" borderId="30" xfId="0" applyFont="1" applyBorder="1" applyAlignment="1" applyProtection="1">
      <alignment horizontal="distributed" vertical="center"/>
      <protection locked="0"/>
    </xf>
    <xf numFmtId="0" fontId="2" fillId="0" borderId="38" xfId="0" applyFont="1" applyBorder="1" applyAlignment="1" applyProtection="1">
      <alignment horizontal="distributed" vertical="center"/>
      <protection locked="0"/>
    </xf>
    <xf numFmtId="0" fontId="15" fillId="0" borderId="0" xfId="3" applyFont="1" applyBorder="1" applyAlignment="1" applyProtection="1">
      <alignment horizontal="right" vertical="center" shrinkToFit="1"/>
      <protection locked="0"/>
    </xf>
    <xf numFmtId="0" fontId="3" fillId="0" borderId="38" xfId="3"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15" fillId="0" borderId="0" xfId="3" applyFont="1" applyBorder="1" applyAlignment="1" applyProtection="1">
      <alignment horizontal="right" vertical="center" wrapText="1"/>
      <protection locked="0"/>
    </xf>
    <xf numFmtId="0" fontId="15" fillId="0" borderId="0" xfId="3" applyFont="1" applyBorder="1" applyAlignment="1" applyProtection="1">
      <alignment horizontal="right" vertical="center"/>
      <protection locked="0"/>
    </xf>
    <xf numFmtId="0" fontId="3" fillId="0" borderId="48" xfId="3" applyFont="1" applyBorder="1" applyAlignment="1" applyProtection="1">
      <alignment vertical="center" shrinkToFit="1"/>
      <protection locked="0"/>
    </xf>
    <xf numFmtId="0" fontId="15" fillId="0" borderId="38" xfId="3" applyFont="1" applyBorder="1" applyAlignment="1" applyProtection="1">
      <alignment horizontal="left" vertical="center"/>
      <protection locked="0"/>
    </xf>
    <xf numFmtId="0" fontId="3" fillId="3" borderId="39" xfId="3" applyFont="1" applyFill="1" applyBorder="1" applyAlignment="1" applyProtection="1">
      <alignment horizontal="distributed" vertical="center"/>
      <protection locked="0"/>
    </xf>
    <xf numFmtId="0" fontId="3" fillId="3" borderId="42" xfId="3" applyFont="1" applyFill="1" applyBorder="1" applyAlignment="1" applyProtection="1">
      <alignment horizontal="distributed" vertical="center"/>
      <protection locked="0"/>
    </xf>
    <xf numFmtId="0" fontId="3" fillId="4" borderId="39" xfId="3" applyFont="1" applyFill="1" applyBorder="1" applyAlignment="1" applyProtection="1">
      <alignment horizontal="distributed" vertical="center"/>
      <protection locked="0"/>
    </xf>
    <xf numFmtId="0" fontId="3" fillId="4" borderId="42" xfId="3" applyFont="1" applyFill="1" applyBorder="1" applyAlignment="1" applyProtection="1">
      <alignment horizontal="distributed" vertical="center"/>
      <protection locked="0"/>
    </xf>
    <xf numFmtId="0" fontId="3" fillId="5" borderId="39" xfId="3" applyFont="1" applyFill="1" applyBorder="1" applyAlignment="1" applyProtection="1">
      <alignment horizontal="distributed" vertical="center"/>
      <protection locked="0"/>
    </xf>
    <xf numFmtId="0" fontId="3" fillId="5" borderId="42" xfId="3" applyFont="1" applyFill="1" applyBorder="1" applyAlignment="1" applyProtection="1">
      <alignment horizontal="distributed" vertical="center"/>
      <protection locked="0"/>
    </xf>
    <xf numFmtId="0" fontId="3" fillId="0" borderId="68" xfId="3" applyFont="1" applyBorder="1" applyAlignment="1" applyProtection="1">
      <alignment horizontal="center" vertical="center"/>
      <protection locked="0"/>
    </xf>
    <xf numFmtId="0" fontId="3" fillId="0" borderId="69" xfId="3" applyFont="1" applyBorder="1" applyAlignment="1" applyProtection="1">
      <alignment horizontal="center" vertical="center"/>
      <protection locked="0"/>
    </xf>
    <xf numFmtId="0" fontId="3" fillId="0" borderId="40" xfId="3" applyFont="1" applyBorder="1" applyAlignment="1" applyProtection="1">
      <alignment horizontal="center" vertical="center"/>
      <protection locked="0"/>
    </xf>
    <xf numFmtId="0" fontId="3" fillId="0" borderId="43" xfId="3" applyFont="1" applyBorder="1" applyAlignment="1" applyProtection="1">
      <alignment horizontal="center" vertical="center"/>
      <protection locked="0"/>
    </xf>
    <xf numFmtId="0" fontId="3" fillId="0" borderId="39" xfId="3" applyFont="1" applyBorder="1" applyAlignment="1" applyProtection="1">
      <alignment horizontal="distributed" vertical="center"/>
      <protection locked="0"/>
    </xf>
    <xf numFmtId="0" fontId="3" fillId="0" borderId="42" xfId="3" applyFont="1" applyBorder="1" applyAlignment="1" applyProtection="1">
      <alignment horizontal="distributed" vertical="center"/>
      <protection locked="0"/>
    </xf>
    <xf numFmtId="0" fontId="3" fillId="0" borderId="68" xfId="3" applyFont="1" applyBorder="1" applyAlignment="1" applyProtection="1">
      <alignment horizontal="distributed" vertical="center"/>
      <protection locked="0"/>
    </xf>
    <xf numFmtId="0" fontId="3" fillId="0" borderId="69" xfId="3" applyFont="1" applyBorder="1" applyAlignment="1" applyProtection="1">
      <alignment horizontal="distributed" vertical="center"/>
      <protection locked="0"/>
    </xf>
    <xf numFmtId="0" fontId="3" fillId="0" borderId="40" xfId="3" applyFont="1" applyBorder="1" applyAlignment="1" applyProtection="1">
      <alignment horizontal="distributed" vertical="center"/>
      <protection locked="0"/>
    </xf>
    <xf numFmtId="0" fontId="3" fillId="0" borderId="43" xfId="3" applyFont="1" applyBorder="1" applyAlignment="1" applyProtection="1">
      <alignment horizontal="distributed" vertical="center"/>
      <protection locked="0"/>
    </xf>
    <xf numFmtId="0" fontId="3" fillId="0" borderId="39" xfId="3" applyFont="1" applyFill="1" applyBorder="1" applyAlignment="1" applyProtection="1">
      <alignment horizontal="distributed" vertical="center"/>
      <protection locked="0"/>
    </xf>
    <xf numFmtId="0" fontId="3" fillId="0" borderId="42" xfId="3" applyFont="1" applyFill="1" applyBorder="1" applyAlignment="1" applyProtection="1">
      <alignment horizontal="distributed" vertical="center"/>
      <protection locked="0"/>
    </xf>
    <xf numFmtId="0" fontId="17" fillId="0" borderId="0" xfId="0" applyFont="1" applyAlignment="1" applyProtection="1">
      <alignment horizontal="center" vertical="center" textRotation="180"/>
      <protection locked="0"/>
    </xf>
    <xf numFmtId="0" fontId="17" fillId="0" borderId="27" xfId="0" applyFont="1" applyFill="1" applyBorder="1" applyAlignment="1" applyProtection="1">
      <alignment horizontal="center" vertical="center" shrinkToFit="1"/>
    </xf>
    <xf numFmtId="0" fontId="17" fillId="0" borderId="48" xfId="0" applyFont="1" applyFill="1" applyBorder="1" applyAlignment="1" applyProtection="1">
      <alignment horizontal="center" vertical="center" shrinkToFit="1"/>
    </xf>
    <xf numFmtId="0" fontId="17" fillId="0" borderId="23" xfId="0" applyFont="1" applyFill="1" applyBorder="1" applyAlignment="1" applyProtection="1">
      <alignment horizontal="center" vertical="center" shrinkToFit="1"/>
    </xf>
    <xf numFmtId="0" fontId="17" fillId="0" borderId="54" xfId="0" applyFont="1" applyBorder="1" applyAlignment="1" applyProtection="1">
      <alignment horizontal="center" vertical="center"/>
    </xf>
    <xf numFmtId="0" fontId="17" fillId="0" borderId="67" xfId="0" applyFont="1" applyBorder="1" applyAlignment="1" applyProtection="1">
      <alignment horizontal="center" vertical="center"/>
    </xf>
    <xf numFmtId="0" fontId="17" fillId="0" borderId="55" xfId="0" applyFont="1" applyBorder="1" applyAlignment="1" applyProtection="1">
      <alignment horizontal="center" vertical="center"/>
    </xf>
    <xf numFmtId="0" fontId="17" fillId="0" borderId="56" xfId="0" applyFont="1" applyBorder="1" applyAlignment="1" applyProtection="1">
      <alignment horizontal="center" vertical="center"/>
    </xf>
    <xf numFmtId="0" fontId="17" fillId="0" borderId="57"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176" fontId="17" fillId="0" borderId="0" xfId="0" applyNumberFormat="1" applyFont="1" applyBorder="1" applyAlignment="1" applyProtection="1">
      <alignment vertical="center"/>
    </xf>
    <xf numFmtId="0" fontId="17" fillId="0" borderId="59"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61"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50"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65" xfId="0" applyFont="1" applyBorder="1" applyAlignment="1" applyProtection="1">
      <alignment horizontal="center" vertical="center" wrapText="1"/>
    </xf>
    <xf numFmtId="0" fontId="17" fillId="0" borderId="66" xfId="0"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0" fontId="17" fillId="0" borderId="52" xfId="0" applyFont="1" applyBorder="1" applyAlignment="1" applyProtection="1">
      <alignment horizontal="center" vertical="center"/>
    </xf>
    <xf numFmtId="0" fontId="17" fillId="0" borderId="53" xfId="0" applyFont="1" applyBorder="1" applyAlignment="1" applyProtection="1">
      <alignment horizontal="center" vertical="center"/>
    </xf>
    <xf numFmtId="0" fontId="15" fillId="0" borderId="38" xfId="3" applyFont="1" applyBorder="1" applyAlignment="1" applyProtection="1">
      <alignment vertical="center" shrinkToFit="1"/>
      <protection locked="0"/>
    </xf>
    <xf numFmtId="0" fontId="15" fillId="0" borderId="38" xfId="0" applyFont="1" applyBorder="1" applyAlignment="1" applyProtection="1">
      <alignment vertical="center" shrinkToFit="1"/>
      <protection locked="0"/>
    </xf>
    <xf numFmtId="0" fontId="15" fillId="0" borderId="48" xfId="3" applyFont="1" applyBorder="1" applyAlignment="1" applyProtection="1">
      <alignment vertical="center" shrinkToFit="1"/>
      <protection locked="0"/>
    </xf>
    <xf numFmtId="0" fontId="15" fillId="3" borderId="68" xfId="3" applyFont="1" applyFill="1" applyBorder="1" applyAlignment="1" applyProtection="1">
      <alignment horizontal="distributed" vertical="center"/>
      <protection locked="0"/>
    </xf>
    <xf numFmtId="0" fontId="15" fillId="3" borderId="69" xfId="3" applyFont="1" applyFill="1" applyBorder="1" applyAlignment="1" applyProtection="1">
      <alignment horizontal="distributed" vertical="center"/>
      <protection locked="0"/>
    </xf>
    <xf numFmtId="0" fontId="15" fillId="4" borderId="68" xfId="3" applyFont="1" applyFill="1" applyBorder="1" applyAlignment="1" applyProtection="1">
      <alignment horizontal="distributed" vertical="center"/>
      <protection locked="0"/>
    </xf>
    <xf numFmtId="0" fontId="15" fillId="4" borderId="69" xfId="3" applyFont="1" applyFill="1" applyBorder="1" applyAlignment="1" applyProtection="1">
      <alignment horizontal="distributed" vertical="center"/>
      <protection locked="0"/>
    </xf>
    <xf numFmtId="0" fontId="15" fillId="5" borderId="68" xfId="3" applyFont="1" applyFill="1" applyBorder="1" applyAlignment="1" applyProtection="1">
      <alignment horizontal="distributed" vertical="center"/>
      <protection locked="0"/>
    </xf>
    <xf numFmtId="0" fontId="15" fillId="5" borderId="69" xfId="3" applyFont="1" applyFill="1" applyBorder="1" applyAlignment="1" applyProtection="1">
      <alignment horizontal="distributed" vertical="center"/>
      <protection locked="0"/>
    </xf>
    <xf numFmtId="0" fontId="15" fillId="0" borderId="68" xfId="3" applyFont="1" applyBorder="1" applyAlignment="1" applyProtection="1">
      <alignment horizontal="center" vertical="center"/>
      <protection locked="0"/>
    </xf>
    <xf numFmtId="0" fontId="15" fillId="0" borderId="69" xfId="3" applyFont="1" applyBorder="1" applyAlignment="1" applyProtection="1">
      <alignment horizontal="center" vertical="center"/>
      <protection locked="0"/>
    </xf>
    <xf numFmtId="0" fontId="15" fillId="0" borderId="41" xfId="3" applyFont="1" applyBorder="1" applyAlignment="1" applyProtection="1">
      <alignment horizontal="center" vertical="center"/>
      <protection locked="0"/>
    </xf>
    <xf numFmtId="0" fontId="15" fillId="0" borderId="44" xfId="3" applyFont="1" applyBorder="1" applyAlignment="1" applyProtection="1">
      <alignment horizontal="center" vertical="center"/>
      <protection locked="0"/>
    </xf>
    <xf numFmtId="0" fontId="15" fillId="0" borderId="68" xfId="3" applyFont="1" applyBorder="1" applyAlignment="1" applyProtection="1">
      <alignment horizontal="distributed" vertical="center"/>
      <protection locked="0"/>
    </xf>
    <xf numFmtId="0" fontId="15" fillId="0" borderId="69" xfId="3" applyFont="1" applyBorder="1" applyAlignment="1" applyProtection="1">
      <alignment horizontal="distributed" vertical="center"/>
      <protection locked="0"/>
    </xf>
    <xf numFmtId="0" fontId="15" fillId="0" borderId="39" xfId="3" applyFont="1" applyBorder="1" applyAlignment="1" applyProtection="1">
      <alignment horizontal="distributed" vertical="center"/>
      <protection locked="0"/>
    </xf>
    <xf numFmtId="0" fontId="15" fillId="0" borderId="41" xfId="3" applyFont="1" applyBorder="1" applyAlignment="1" applyProtection="1">
      <alignment horizontal="distributed" vertical="center"/>
      <protection locked="0"/>
    </xf>
    <xf numFmtId="0" fontId="15" fillId="0" borderId="42" xfId="3" applyFont="1" applyBorder="1" applyAlignment="1" applyProtection="1">
      <alignment horizontal="distributed" vertical="center"/>
      <protection locked="0"/>
    </xf>
    <xf numFmtId="0" fontId="15" fillId="0" borderId="44" xfId="3" applyFont="1" applyBorder="1" applyAlignment="1" applyProtection="1">
      <alignment horizontal="distributed" vertical="center"/>
      <protection locked="0"/>
    </xf>
    <xf numFmtId="0" fontId="15" fillId="0" borderId="68" xfId="3" applyFont="1" applyFill="1" applyBorder="1" applyAlignment="1" applyProtection="1">
      <alignment horizontal="distributed" vertical="center"/>
      <protection locked="0"/>
    </xf>
    <xf numFmtId="0" fontId="15" fillId="0" borderId="69" xfId="3" applyFont="1" applyFill="1" applyBorder="1" applyAlignment="1" applyProtection="1">
      <alignment horizontal="distributed" vertical="center"/>
      <protection locked="0"/>
    </xf>
    <xf numFmtId="0" fontId="22" fillId="0" borderId="0" xfId="0" applyFont="1" applyBorder="1" applyAlignment="1" applyProtection="1">
      <alignment horizontal="center" vertical="center"/>
    </xf>
    <xf numFmtId="0" fontId="17" fillId="0" borderId="0" xfId="0" applyFont="1" applyAlignment="1" applyProtection="1">
      <alignment horizontal="center" vertical="center" textRotation="180"/>
    </xf>
    <xf numFmtId="0" fontId="17" fillId="0" borderId="70" xfId="0" applyFont="1" applyBorder="1" applyAlignment="1" applyProtection="1">
      <alignment horizontal="center" vertical="center"/>
    </xf>
    <xf numFmtId="0" fontId="17" fillId="0" borderId="66" xfId="0" applyFont="1" applyBorder="1" applyAlignment="1" applyProtection="1">
      <alignment horizontal="center" vertical="center" wrapText="1"/>
    </xf>
    <xf numFmtId="0" fontId="17" fillId="0" borderId="34" xfId="0" applyFont="1" applyBorder="1" applyAlignment="1" applyProtection="1">
      <alignment horizontal="distributed" vertical="center"/>
    </xf>
    <xf numFmtId="0" fontId="21" fillId="0" borderId="0" xfId="0" applyFont="1" applyBorder="1" applyAlignment="1" applyProtection="1">
      <alignment horizontal="left" vertical="center"/>
    </xf>
    <xf numFmtId="0" fontId="19" fillId="0" borderId="38" xfId="3" applyFont="1" applyBorder="1" applyAlignment="1" applyProtection="1">
      <alignment vertical="center" shrinkToFit="1"/>
      <protection locked="0"/>
    </xf>
    <xf numFmtId="0" fontId="19" fillId="0" borderId="48" xfId="3" applyFont="1" applyBorder="1" applyAlignment="1" applyProtection="1">
      <alignment vertical="center" shrinkToFit="1"/>
      <protection locked="0"/>
    </xf>
    <xf numFmtId="0" fontId="15" fillId="4" borderId="39" xfId="3" applyFont="1" applyFill="1" applyBorder="1" applyAlignment="1" applyProtection="1">
      <alignment horizontal="distributed" vertical="center"/>
      <protection locked="0"/>
    </xf>
    <xf numFmtId="0" fontId="15" fillId="4" borderId="42" xfId="3" applyFont="1" applyFill="1" applyBorder="1" applyAlignment="1" applyProtection="1">
      <alignment horizontal="distributed" vertical="center"/>
      <protection locked="0"/>
    </xf>
  </cellXfs>
  <cellStyles count="6">
    <cellStyle name="桁区切り" xfId="1" builtinId="6"/>
    <cellStyle name="桁区切り 2" xfId="2"/>
    <cellStyle name="標準" xfId="0" builtinId="0"/>
    <cellStyle name="標準 2" xfId="3"/>
    <cellStyle name="標準 2 2" xfId="4"/>
    <cellStyle name="標準 3" xfId="5"/>
  </cellStyles>
  <dxfs count="31">
    <dxf>
      <font>
        <color rgb="FFFF0000"/>
      </font>
      <fill>
        <patternFill>
          <bgColor rgb="FFFFFF00"/>
        </patternFill>
      </fill>
    </dxf>
    <dxf>
      <font>
        <b/>
        <i val="0"/>
        <color rgb="FFFF0000"/>
      </font>
    </dxf>
    <dxf>
      <font>
        <b/>
        <i val="0"/>
        <color rgb="FFFF0000"/>
      </font>
    </dxf>
    <dxf>
      <fill>
        <patternFill>
          <bgColor theme="0" tint="-0.24994659260841701"/>
        </patternFill>
      </fill>
    </dxf>
    <dxf>
      <font>
        <color rgb="FFFF0000"/>
      </font>
      <fill>
        <patternFill>
          <bgColor rgb="FFFFFF00"/>
        </patternFill>
      </fill>
    </dxf>
    <dxf>
      <font>
        <color rgb="FFFF0000"/>
      </font>
      <fill>
        <patternFill>
          <bgColor rgb="FFFFFF00"/>
        </patternFill>
      </fill>
    </dxf>
    <dxf>
      <fill>
        <patternFill>
          <bgColor theme="0" tint="-0.24994659260841701"/>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theme="0" tint="-0.34998626667073579"/>
        </patternFill>
      </fill>
    </dxf>
    <dxf>
      <font>
        <color rgb="FFFF0000"/>
      </font>
      <fill>
        <patternFill>
          <bgColor rgb="FFFFFF00"/>
        </patternFill>
      </fill>
    </dxf>
    <dxf>
      <fill>
        <patternFill>
          <bgColor rgb="FFFF0000"/>
        </patternFill>
      </fill>
    </dxf>
    <dxf>
      <fill>
        <patternFill>
          <bgColor rgb="FFFF0000"/>
        </patternFill>
      </fill>
    </dxf>
    <dxf>
      <fill>
        <patternFill>
          <bgColor rgb="FFFF0000"/>
        </patternFill>
      </fill>
    </dxf>
    <dxf>
      <font>
        <color rgb="FFFF0000"/>
      </font>
      <fill>
        <patternFill>
          <bgColor rgb="FFFFFF00"/>
        </patternFill>
      </fill>
    </dxf>
    <dxf>
      <fill>
        <patternFill>
          <bgColor theme="0" tint="-0.34998626667073579"/>
        </patternFill>
      </fill>
    </dxf>
    <dxf>
      <font>
        <color rgb="FFFF0000"/>
      </font>
      <fill>
        <patternFill>
          <bgColor rgb="FFFFFF00"/>
        </patternFill>
      </fill>
    </dxf>
    <dxf>
      <fill>
        <patternFill>
          <bgColor theme="0" tint="-0.24994659260841701"/>
        </patternFill>
      </fill>
    </dxf>
    <dxf>
      <font>
        <b/>
        <i val="0"/>
        <strike val="0"/>
        <color rgb="FFFF0000"/>
      </font>
    </dxf>
    <dxf>
      <font>
        <b/>
        <i val="0"/>
        <strike val="0"/>
        <color rgb="FFFF0000"/>
      </font>
    </dxf>
    <dxf>
      <fill>
        <patternFill>
          <bgColor theme="0" tint="-0.24994659260841701"/>
        </patternFill>
      </fill>
    </dxf>
    <dxf>
      <fill>
        <patternFill>
          <bgColor rgb="FFFF0000"/>
        </patternFill>
      </fill>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76200</xdr:colOff>
      <xdr:row>25</xdr:row>
      <xdr:rowOff>19050</xdr:rowOff>
    </xdr:from>
    <xdr:ext cx="5848350" cy="571500"/>
    <xdr:sp macro="" textlink="">
      <xdr:nvSpPr>
        <xdr:cNvPr id="9" name="AutoShape 8"/>
        <xdr:cNvSpPr>
          <a:spLocks noChangeArrowheads="1"/>
        </xdr:cNvSpPr>
      </xdr:nvSpPr>
      <xdr:spPr bwMode="auto">
        <a:xfrm>
          <a:off x="1476375" y="6238875"/>
          <a:ext cx="5848350" cy="57150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152400</xdr:rowOff>
    </xdr:from>
    <xdr:to>
      <xdr:col>14</xdr:col>
      <xdr:colOff>47625</xdr:colOff>
      <xdr:row>40</xdr:row>
      <xdr:rowOff>314325</xdr:rowOff>
    </xdr:to>
    <xdr:sp macro="" textlink="">
      <xdr:nvSpPr>
        <xdr:cNvPr id="39" name="正方形/長方形 38"/>
        <xdr:cNvSpPr/>
      </xdr:nvSpPr>
      <xdr:spPr>
        <a:xfrm>
          <a:off x="8648700" y="1343025"/>
          <a:ext cx="2600325" cy="13277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5</xdr:row>
      <xdr:rowOff>152399</xdr:rowOff>
    </xdr:from>
    <xdr:to>
      <xdr:col>10</xdr:col>
      <xdr:colOff>790575</xdr:colOff>
      <xdr:row>40</xdr:row>
      <xdr:rowOff>314325</xdr:rowOff>
    </xdr:to>
    <xdr:sp macro="" textlink="">
      <xdr:nvSpPr>
        <xdr:cNvPr id="35" name="正方形/長方形 34"/>
        <xdr:cNvSpPr/>
      </xdr:nvSpPr>
      <xdr:spPr>
        <a:xfrm>
          <a:off x="7839075" y="1343024"/>
          <a:ext cx="7905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5</xdr:row>
      <xdr:rowOff>152399</xdr:rowOff>
    </xdr:from>
    <xdr:to>
      <xdr:col>10</xdr:col>
      <xdr:colOff>0</xdr:colOff>
      <xdr:row>40</xdr:row>
      <xdr:rowOff>314325</xdr:rowOff>
    </xdr:to>
    <xdr:sp macro="" textlink="">
      <xdr:nvSpPr>
        <xdr:cNvPr id="36" name="正方形/長方形 35"/>
        <xdr:cNvSpPr/>
      </xdr:nvSpPr>
      <xdr:spPr>
        <a:xfrm>
          <a:off x="8001000" y="1343024"/>
          <a:ext cx="7143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66675</xdr:rowOff>
    </xdr:from>
    <xdr:to>
      <xdr:col>1</xdr:col>
      <xdr:colOff>0</xdr:colOff>
      <xdr:row>8</xdr:row>
      <xdr:rowOff>314325</xdr:rowOff>
    </xdr:to>
    <xdr:sp macro="" textlink="">
      <xdr:nvSpPr>
        <xdr:cNvPr id="35343" name="AutoShape 40"/>
        <xdr:cNvSpPr>
          <a:spLocks/>
        </xdr:cNvSpPr>
      </xdr:nvSpPr>
      <xdr:spPr bwMode="auto">
        <a:xfrm>
          <a:off x="161925" y="1419225"/>
          <a:ext cx="180975" cy="1009650"/>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xdr:row>
      <xdr:rowOff>46566</xdr:rowOff>
    </xdr:from>
    <xdr:to>
      <xdr:col>1</xdr:col>
      <xdr:colOff>169334</xdr:colOff>
      <xdr:row>7</xdr:row>
      <xdr:rowOff>342900</xdr:rowOff>
    </xdr:to>
    <xdr:sp macro="" textlink="">
      <xdr:nvSpPr>
        <xdr:cNvPr id="3" name="正方形/長方形 2"/>
        <xdr:cNvSpPr/>
      </xdr:nvSpPr>
      <xdr:spPr>
        <a:xfrm>
          <a:off x="335492" y="178011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180975</xdr:colOff>
      <xdr:row>10</xdr:row>
      <xdr:rowOff>76200</xdr:rowOff>
    </xdr:from>
    <xdr:to>
      <xdr:col>1</xdr:col>
      <xdr:colOff>0</xdr:colOff>
      <xdr:row>11</xdr:row>
      <xdr:rowOff>304800</xdr:rowOff>
    </xdr:to>
    <xdr:sp macro="" textlink="">
      <xdr:nvSpPr>
        <xdr:cNvPr id="35345" name="AutoShape 55"/>
        <xdr:cNvSpPr>
          <a:spLocks/>
        </xdr:cNvSpPr>
      </xdr:nvSpPr>
      <xdr:spPr bwMode="auto">
        <a:xfrm>
          <a:off x="180975" y="2952750"/>
          <a:ext cx="180975" cy="609600"/>
        </a:xfrm>
        <a:prstGeom prst="rightBrace">
          <a:avLst>
            <a:gd name="adj1" fmla="val 23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243416</xdr:rowOff>
    </xdr:from>
    <xdr:to>
      <xdr:col>1</xdr:col>
      <xdr:colOff>168276</xdr:colOff>
      <xdr:row>11</xdr:row>
      <xdr:rowOff>158750</xdr:rowOff>
    </xdr:to>
    <xdr:sp macro="" textlink="">
      <xdr:nvSpPr>
        <xdr:cNvPr id="5" name="正方形/長方形 4"/>
        <xdr:cNvSpPr/>
      </xdr:nvSpPr>
      <xdr:spPr>
        <a:xfrm>
          <a:off x="334434" y="311996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148165</xdr:colOff>
      <xdr:row>24</xdr:row>
      <xdr:rowOff>10582</xdr:rowOff>
    </xdr:from>
    <xdr:to>
      <xdr:col>5</xdr:col>
      <xdr:colOff>169332</xdr:colOff>
      <xdr:row>39</xdr:row>
      <xdr:rowOff>314325</xdr:rowOff>
    </xdr:to>
    <xdr:sp macro="" textlink="">
      <xdr:nvSpPr>
        <xdr:cNvPr id="6" name="AutoShape 36"/>
        <xdr:cNvSpPr>
          <a:spLocks noChangeArrowheads="1"/>
        </xdr:cNvSpPr>
      </xdr:nvSpPr>
      <xdr:spPr bwMode="auto">
        <a:xfrm>
          <a:off x="148165" y="8221132"/>
          <a:ext cx="4974167" cy="6018743"/>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書類の写し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21167</xdr:colOff>
      <xdr:row>24</xdr:row>
      <xdr:rowOff>9525</xdr:rowOff>
    </xdr:from>
    <xdr:to>
      <xdr:col>11</xdr:col>
      <xdr:colOff>476250</xdr:colOff>
      <xdr:row>32</xdr:row>
      <xdr:rowOff>361949</xdr:rowOff>
    </xdr:to>
    <xdr:sp macro="" textlink="">
      <xdr:nvSpPr>
        <xdr:cNvPr id="7" name="AutoShape 39"/>
        <xdr:cNvSpPr>
          <a:spLocks noChangeArrowheads="1"/>
        </xdr:cNvSpPr>
      </xdr:nvSpPr>
      <xdr:spPr bwMode="auto">
        <a:xfrm>
          <a:off x="5736167" y="8220075"/>
          <a:ext cx="4398433" cy="3400424"/>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412749</xdr:colOff>
      <xdr:row>25</xdr:row>
      <xdr:rowOff>363008</xdr:rowOff>
    </xdr:from>
    <xdr:to>
      <xdr:col>11</xdr:col>
      <xdr:colOff>95250</xdr:colOff>
      <xdr:row>32</xdr:row>
      <xdr:rowOff>119591</xdr:rowOff>
    </xdr:to>
    <xdr:sp macro="" textlink="">
      <xdr:nvSpPr>
        <xdr:cNvPr id="8" name="Rectangle 41"/>
        <xdr:cNvSpPr>
          <a:spLocks noChangeArrowheads="1"/>
        </xdr:cNvSpPr>
      </xdr:nvSpPr>
      <xdr:spPr bwMode="auto">
        <a:xfrm>
          <a:off x="6127749" y="8954558"/>
          <a:ext cx="3625851" cy="24235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169334</xdr:colOff>
      <xdr:row>25</xdr:row>
      <xdr:rowOff>317501</xdr:rowOff>
    </xdr:from>
    <xdr:to>
      <xdr:col>4</xdr:col>
      <xdr:colOff>581025</xdr:colOff>
      <xdr:row>34</xdr:row>
      <xdr:rowOff>104774</xdr:rowOff>
    </xdr:to>
    <xdr:sp macro="" textlink="">
      <xdr:nvSpPr>
        <xdr:cNvPr id="9" name="Rectangle 37"/>
        <xdr:cNvSpPr>
          <a:spLocks noChangeArrowheads="1"/>
        </xdr:cNvSpPr>
      </xdr:nvSpPr>
      <xdr:spPr bwMode="auto">
        <a:xfrm>
          <a:off x="540809" y="8909051"/>
          <a:ext cx="4231216" cy="32162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1</xdr:col>
      <xdr:colOff>169332</xdr:colOff>
      <xdr:row>34</xdr:row>
      <xdr:rowOff>201082</xdr:rowOff>
    </xdr:from>
    <xdr:to>
      <xdr:col>4</xdr:col>
      <xdr:colOff>590550</xdr:colOff>
      <xdr:row>39</xdr:row>
      <xdr:rowOff>161925</xdr:rowOff>
    </xdr:to>
    <xdr:sp macro="" textlink="">
      <xdr:nvSpPr>
        <xdr:cNvPr id="10" name="Rectangle 46"/>
        <xdr:cNvSpPr>
          <a:spLocks noChangeArrowheads="1"/>
        </xdr:cNvSpPr>
      </xdr:nvSpPr>
      <xdr:spPr bwMode="auto">
        <a:xfrm>
          <a:off x="540807" y="12221632"/>
          <a:ext cx="4240743" cy="1865843"/>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24</xdr:row>
      <xdr:rowOff>120650</xdr:rowOff>
    </xdr:from>
    <xdr:to>
      <xdr:col>1</xdr:col>
      <xdr:colOff>74083</xdr:colOff>
      <xdr:row>24</xdr:row>
      <xdr:rowOff>395816</xdr:rowOff>
    </xdr:to>
    <xdr:sp macro="" textlink="">
      <xdr:nvSpPr>
        <xdr:cNvPr id="17" name="正方形/長方形 16"/>
        <xdr:cNvSpPr/>
      </xdr:nvSpPr>
      <xdr:spPr>
        <a:xfrm>
          <a:off x="258233" y="8140700"/>
          <a:ext cx="187325"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xdr:col>
      <xdr:colOff>141817</xdr:colOff>
      <xdr:row>24</xdr:row>
      <xdr:rowOff>136524</xdr:rowOff>
    </xdr:from>
    <xdr:to>
      <xdr:col>6</xdr:col>
      <xdr:colOff>342901</xdr:colOff>
      <xdr:row>25</xdr:row>
      <xdr:rowOff>30692</xdr:rowOff>
    </xdr:to>
    <xdr:sp macro="" textlink="">
      <xdr:nvSpPr>
        <xdr:cNvPr id="18" name="正方形/長方形 17"/>
        <xdr:cNvSpPr/>
      </xdr:nvSpPr>
      <xdr:spPr>
        <a:xfrm>
          <a:off x="5856817" y="834707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1230844</xdr:colOff>
      <xdr:row>24</xdr:row>
      <xdr:rowOff>50801</xdr:rowOff>
    </xdr:from>
    <xdr:to>
      <xdr:col>5</xdr:col>
      <xdr:colOff>0</xdr:colOff>
      <xdr:row>25</xdr:row>
      <xdr:rowOff>65801</xdr:rowOff>
    </xdr:to>
    <xdr:sp macro="" textlink="">
      <xdr:nvSpPr>
        <xdr:cNvPr id="20" name="円/楕円 19"/>
        <xdr:cNvSpPr/>
      </xdr:nvSpPr>
      <xdr:spPr>
        <a:xfrm>
          <a:off x="3926419" y="8261351"/>
          <a:ext cx="1008000" cy="396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327026</xdr:colOff>
      <xdr:row>24</xdr:row>
      <xdr:rowOff>83607</xdr:rowOff>
    </xdr:from>
    <xdr:to>
      <xdr:col>11</xdr:col>
      <xdr:colOff>326351</xdr:colOff>
      <xdr:row>25</xdr:row>
      <xdr:rowOff>62607</xdr:rowOff>
    </xdr:to>
    <xdr:sp macro="" textlink="">
      <xdr:nvSpPr>
        <xdr:cNvPr id="21" name="円/楕円 20"/>
        <xdr:cNvSpPr/>
      </xdr:nvSpPr>
      <xdr:spPr>
        <a:xfrm>
          <a:off x="9156701" y="8294157"/>
          <a:ext cx="828000" cy="36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203200</xdr:colOff>
      <xdr:row>7</xdr:row>
      <xdr:rowOff>353485</xdr:rowOff>
    </xdr:from>
    <xdr:to>
      <xdr:col>4</xdr:col>
      <xdr:colOff>0</xdr:colOff>
      <xdr:row>24</xdr:row>
      <xdr:rowOff>38100</xdr:rowOff>
    </xdr:to>
    <xdr:cxnSp macro="">
      <xdr:nvCxnSpPr>
        <xdr:cNvPr id="25" name="直線矢印コネクタ 24"/>
        <xdr:cNvCxnSpPr/>
      </xdr:nvCxnSpPr>
      <xdr:spPr>
        <a:xfrm>
          <a:off x="574675" y="2087035"/>
          <a:ext cx="3502025" cy="616161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0</xdr:row>
      <xdr:rowOff>38100</xdr:rowOff>
    </xdr:from>
    <xdr:to>
      <xdr:col>15</xdr:col>
      <xdr:colOff>0</xdr:colOff>
      <xdr:row>2</xdr:row>
      <xdr:rowOff>47625</xdr:rowOff>
    </xdr:to>
    <xdr:sp macro="" textlink="">
      <xdr:nvSpPr>
        <xdr:cNvPr id="2" name="正方形/長方形 1"/>
        <xdr:cNvSpPr/>
      </xdr:nvSpPr>
      <xdr:spPr>
        <a:xfrm>
          <a:off x="66675" y="38100"/>
          <a:ext cx="11191875"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8</xdr:row>
      <xdr:rowOff>375708</xdr:rowOff>
    </xdr:from>
    <xdr:to>
      <xdr:col>8</xdr:col>
      <xdr:colOff>0</xdr:colOff>
      <xdr:row>9</xdr:row>
      <xdr:rowOff>375708</xdr:rowOff>
    </xdr:to>
    <xdr:sp macro="" textlink="">
      <xdr:nvSpPr>
        <xdr:cNvPr id="37" name="正方形/長方形 36"/>
        <xdr:cNvSpPr/>
      </xdr:nvSpPr>
      <xdr:spPr>
        <a:xfrm>
          <a:off x="1133900" y="2490258"/>
          <a:ext cx="59749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20</xdr:row>
      <xdr:rowOff>377825</xdr:rowOff>
    </xdr:from>
    <xdr:to>
      <xdr:col>8</xdr:col>
      <xdr:colOff>0</xdr:colOff>
      <xdr:row>21</xdr:row>
      <xdr:rowOff>377825</xdr:rowOff>
    </xdr:to>
    <xdr:sp macro="" textlink="">
      <xdr:nvSpPr>
        <xdr:cNvPr id="38" name="正方形/長方形 37"/>
        <xdr:cNvSpPr/>
      </xdr:nvSpPr>
      <xdr:spPr>
        <a:xfrm>
          <a:off x="1028700" y="7064375"/>
          <a:ext cx="528637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40</xdr:row>
      <xdr:rowOff>365124</xdr:rowOff>
    </xdr:from>
    <xdr:to>
      <xdr:col>14</xdr:col>
      <xdr:colOff>31750</xdr:colOff>
      <xdr:row>41</xdr:row>
      <xdr:rowOff>380124</xdr:rowOff>
    </xdr:to>
    <xdr:sp macro="" textlink="">
      <xdr:nvSpPr>
        <xdr:cNvPr id="41" name="正方形/長方形 40"/>
        <xdr:cNvSpPr/>
      </xdr:nvSpPr>
      <xdr:spPr>
        <a:xfrm>
          <a:off x="44451" y="15433674"/>
          <a:ext cx="12007849" cy="396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938740</xdr:colOff>
      <xdr:row>24</xdr:row>
      <xdr:rowOff>315381</xdr:rowOff>
    </xdr:from>
    <xdr:to>
      <xdr:col>3</xdr:col>
      <xdr:colOff>1154740</xdr:colOff>
      <xdr:row>25</xdr:row>
      <xdr:rowOff>39156</xdr:rowOff>
    </xdr:to>
    <xdr:sp macro="" textlink="">
      <xdr:nvSpPr>
        <xdr:cNvPr id="40" name="右矢印 39"/>
        <xdr:cNvSpPr/>
      </xdr:nvSpPr>
      <xdr:spPr>
        <a:xfrm rot="20088327">
          <a:off x="3634315" y="8525931"/>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24</xdr:row>
      <xdr:rowOff>276225</xdr:rowOff>
    </xdr:from>
    <xdr:to>
      <xdr:col>10</xdr:col>
      <xdr:colOff>235051</xdr:colOff>
      <xdr:row>25</xdr:row>
      <xdr:rowOff>0</xdr:rowOff>
    </xdr:to>
    <xdr:sp macro="" textlink="">
      <xdr:nvSpPr>
        <xdr:cNvPr id="42" name="右矢印 41"/>
        <xdr:cNvSpPr/>
      </xdr:nvSpPr>
      <xdr:spPr>
        <a:xfrm rot="20088327">
          <a:off x="8848726" y="8486775"/>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323850</xdr:colOff>
      <xdr:row>14</xdr:row>
      <xdr:rowOff>311397</xdr:rowOff>
    </xdr:from>
    <xdr:ext cx="1595966" cy="364877"/>
    <xdr:sp macro="" textlink="">
      <xdr:nvSpPr>
        <xdr:cNvPr id="45" name="AutoShape 8"/>
        <xdr:cNvSpPr>
          <a:spLocks noChangeArrowheads="1"/>
        </xdr:cNvSpPr>
      </xdr:nvSpPr>
      <xdr:spPr bwMode="auto">
        <a:xfrm>
          <a:off x="6038850" y="4711947"/>
          <a:ext cx="1595966" cy="364877"/>
        </a:xfrm>
        <a:prstGeom prst="wedgeRectCallout">
          <a:avLst>
            <a:gd name="adj1" fmla="val 84062"/>
            <a:gd name="adj2" fmla="val -2141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6</xdr:col>
      <xdr:colOff>266699</xdr:colOff>
      <xdr:row>0</xdr:row>
      <xdr:rowOff>101848</xdr:rowOff>
    </xdr:from>
    <xdr:ext cx="2749365" cy="345827"/>
    <xdr:sp macro="" textlink="">
      <xdr:nvSpPr>
        <xdr:cNvPr id="47" name="AutoShape 8"/>
        <xdr:cNvSpPr>
          <a:spLocks noChangeArrowheads="1"/>
        </xdr:cNvSpPr>
      </xdr:nvSpPr>
      <xdr:spPr bwMode="auto">
        <a:xfrm>
          <a:off x="5981699" y="101848"/>
          <a:ext cx="2749365" cy="345827"/>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　助成区分、助成事業細目名、団体名、事業名</a:t>
          </a:r>
          <a:endParaRPr lang="en-US" altLang="ja-JP" sz="1000">
            <a:solidFill>
              <a:srgbClr val="FF0000"/>
            </a:solidFill>
            <a:effectLst/>
          </a:endParaRPr>
        </a:p>
        <a:p>
          <a:pPr rtl="0">
            <a:lnSpc>
              <a:spcPts val="1100"/>
            </a:lnSpc>
          </a:pPr>
          <a:r>
            <a:rPr lang="ja-JP" altLang="en-US" sz="1000">
              <a:solidFill>
                <a:srgbClr val="FF0000"/>
              </a:solidFill>
              <a:effectLst/>
            </a:rPr>
            <a:t>　についても、漏れなく記入すること。</a:t>
          </a:r>
          <a:endParaRPr lang="ja-JP" altLang="ja-JP" sz="1000">
            <a:solidFill>
              <a:srgbClr val="FF0000"/>
            </a:solidFill>
            <a:effectLst/>
          </a:endParaRPr>
        </a:p>
      </xdr:txBody>
    </xdr:sp>
    <xdr:clientData/>
  </xdr:oneCellAnchor>
  <xdr:twoCellAnchor>
    <xdr:from>
      <xdr:col>6</xdr:col>
      <xdr:colOff>38100</xdr:colOff>
      <xdr:row>33</xdr:row>
      <xdr:rowOff>276225</xdr:rowOff>
    </xdr:from>
    <xdr:to>
      <xdr:col>12</xdr:col>
      <xdr:colOff>331260</xdr:colOff>
      <xdr:row>36</xdr:row>
      <xdr:rowOff>171450</xdr:rowOff>
    </xdr:to>
    <xdr:sp macro="" textlink="">
      <xdr:nvSpPr>
        <xdr:cNvPr id="48" name="テキスト ボックス 47"/>
        <xdr:cNvSpPr txBox="1"/>
      </xdr:nvSpPr>
      <xdr:spPr>
        <a:xfrm>
          <a:off x="5753100" y="11915775"/>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6</xdr:col>
      <xdr:colOff>47625</xdr:colOff>
      <xdr:row>37</xdr:row>
      <xdr:rowOff>28575</xdr:rowOff>
    </xdr:from>
    <xdr:ext cx="2695574" cy="1219170"/>
    <xdr:sp macro="" textlink="">
      <xdr:nvSpPr>
        <xdr:cNvPr id="49" name="AutoShape 8"/>
        <xdr:cNvSpPr>
          <a:spLocks noChangeArrowheads="1"/>
        </xdr:cNvSpPr>
      </xdr:nvSpPr>
      <xdr:spPr bwMode="auto">
        <a:xfrm>
          <a:off x="5762625" y="13192125"/>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11</xdr:col>
      <xdr:colOff>219075</xdr:colOff>
      <xdr:row>19</xdr:row>
      <xdr:rowOff>247650</xdr:rowOff>
    </xdr:from>
    <xdr:ext cx="2095500" cy="800101"/>
    <xdr:sp macro="" textlink="">
      <xdr:nvSpPr>
        <xdr:cNvPr id="50" name="AutoShape 8"/>
        <xdr:cNvSpPr>
          <a:spLocks noChangeArrowheads="1"/>
        </xdr:cNvSpPr>
      </xdr:nvSpPr>
      <xdr:spPr bwMode="auto">
        <a:xfrm>
          <a:off x="9877425" y="6553200"/>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oneCellAnchor>
    <xdr:from>
      <xdr:col>11</xdr:col>
      <xdr:colOff>133350</xdr:colOff>
      <xdr:row>15</xdr:row>
      <xdr:rowOff>266700</xdr:rowOff>
    </xdr:from>
    <xdr:ext cx="1656000" cy="972000"/>
    <xdr:sp macro="" textlink="">
      <xdr:nvSpPr>
        <xdr:cNvPr id="46" name="AutoShape 8"/>
        <xdr:cNvSpPr>
          <a:spLocks noChangeArrowheads="1"/>
        </xdr:cNvSpPr>
      </xdr:nvSpPr>
      <xdr:spPr bwMode="auto">
        <a:xfrm>
          <a:off x="9791700" y="5048250"/>
          <a:ext cx="1656000" cy="972000"/>
        </a:xfrm>
        <a:prstGeom prst="wedgeRectCallout">
          <a:avLst>
            <a:gd name="adj1" fmla="val -70038"/>
            <a:gd name="adj2" fmla="val -21718"/>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3</xdr:col>
      <xdr:colOff>647699</xdr:colOff>
      <xdr:row>10</xdr:row>
      <xdr:rowOff>123825</xdr:rowOff>
    </xdr:from>
    <xdr:ext cx="1457325" cy="714376"/>
    <xdr:sp macro="" textlink="">
      <xdr:nvSpPr>
        <xdr:cNvPr id="51" name="AutoShape 8"/>
        <xdr:cNvSpPr>
          <a:spLocks noChangeArrowheads="1"/>
        </xdr:cNvSpPr>
      </xdr:nvSpPr>
      <xdr:spPr bwMode="auto">
        <a:xfrm>
          <a:off x="3057524" y="3000375"/>
          <a:ext cx="1457325"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ja-JP" altLang="en-US" sz="1000" b="1" i="0" u="sng" strike="noStrike">
              <a:solidFill>
                <a:srgbClr val="FF0000"/>
              </a:solidFill>
              <a:latin typeface="+mn-ea"/>
              <a:ea typeface="+mn-ea"/>
            </a:rPr>
            <a:t>統括団体からの概算払、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0</xdr:col>
      <xdr:colOff>95250</xdr:colOff>
      <xdr:row>22</xdr:row>
      <xdr:rowOff>19050</xdr:rowOff>
    </xdr:from>
    <xdr:ext cx="1238250" cy="714376"/>
    <xdr:sp macro="" textlink="">
      <xdr:nvSpPr>
        <xdr:cNvPr id="52" name="AutoShape 8"/>
        <xdr:cNvSpPr>
          <a:spLocks noChangeArrowheads="1"/>
        </xdr:cNvSpPr>
      </xdr:nvSpPr>
      <xdr:spPr bwMode="auto">
        <a:xfrm>
          <a:off x="95250" y="7467600"/>
          <a:ext cx="1238250" cy="714376"/>
        </a:xfrm>
        <a:prstGeom prst="wedgeRectCallout">
          <a:avLst>
            <a:gd name="adj1" fmla="val 61683"/>
            <a:gd name="adj2" fmla="val -49651"/>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6</xdr:col>
      <xdr:colOff>9525</xdr:colOff>
      <xdr:row>18</xdr:row>
      <xdr:rowOff>314324</xdr:rowOff>
    </xdr:from>
    <xdr:ext cx="3636000" cy="1181101"/>
    <xdr:sp macro="" textlink="">
      <xdr:nvSpPr>
        <xdr:cNvPr id="54" name="AutoShape 8"/>
        <xdr:cNvSpPr>
          <a:spLocks noChangeArrowheads="1"/>
        </xdr:cNvSpPr>
      </xdr:nvSpPr>
      <xdr:spPr bwMode="auto">
        <a:xfrm>
          <a:off x="5095875" y="6238874"/>
          <a:ext cx="3636000" cy="1181101"/>
        </a:xfrm>
        <a:prstGeom prst="wedgeRectCallout">
          <a:avLst>
            <a:gd name="adj1" fmla="val -55177"/>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助成対象経費 対象経費（</a:t>
          </a:r>
          <a:r>
            <a:rPr lang="en-US" altLang="ja-JP" sz="1000" b="0" i="0" strike="noStrike">
              <a:solidFill>
                <a:srgbClr val="FF0000"/>
              </a:solidFill>
              <a:latin typeface="+mn-ea"/>
              <a:ea typeface="+mn-ea"/>
            </a:rPr>
            <a:t>A</a:t>
          </a:r>
          <a:r>
            <a:rPr lang="ja-JP" altLang="en-US" sz="1000" b="0" i="0" strike="noStrike">
              <a:solidFill>
                <a:srgbClr val="FF0000"/>
              </a:solidFill>
              <a:latin typeface="+mn-ea"/>
              <a:ea typeface="+mn-ea"/>
            </a:rPr>
            <a:t>）の総額に対して、上限が設けられて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a:t>
          </a:r>
          <a:r>
            <a:rPr lang="ja-JP" altLang="ja-JP" sz="1000" b="0" i="0">
              <a:solidFill>
                <a:srgbClr val="FF0000"/>
              </a:solidFill>
              <a:effectLst/>
              <a:latin typeface="+mn-lt"/>
              <a:ea typeface="+mn-ea"/>
              <a:cs typeface="+mn-cs"/>
            </a:rPr>
            <a:t>「うち限度額」欄</a:t>
          </a:r>
          <a:r>
            <a:rPr lang="ja-JP" altLang="en-US" sz="1000" b="0" i="0">
              <a:solidFill>
                <a:srgbClr val="FF0000"/>
              </a:solidFill>
              <a:effectLst/>
              <a:latin typeface="+mn-lt"/>
              <a:ea typeface="+mn-ea"/>
              <a:cs typeface="+mn-cs"/>
            </a:rPr>
            <a:t>で</a:t>
          </a:r>
          <a:r>
            <a:rPr lang="ja-JP" altLang="en-US" sz="1000" b="0" i="0" strike="noStrike">
              <a:solidFill>
                <a:srgbClr val="FF0000"/>
              </a:solidFill>
              <a:latin typeface="+mn-ea"/>
              <a:ea typeface="+mn-ea"/>
            </a:rPr>
            <a:t>限度額を調整すること。</a:t>
          </a:r>
          <a:endParaRPr lang="en-US" altLang="ja-JP" sz="1000" b="0" i="0" strike="noStrike">
            <a:solidFill>
              <a:srgbClr val="FF0000"/>
            </a:solidFill>
            <a:latin typeface="+mn-ea"/>
            <a:ea typeface="+mn-ea"/>
          </a:endParaRPr>
        </a:p>
        <a:p>
          <a:pPr algn="just" rtl="0">
            <a:lnSpc>
              <a:spcPts val="1200"/>
            </a:lnSpc>
            <a:defRPr sz="1000"/>
          </a:pPr>
          <a:r>
            <a:rPr lang="en-US" altLang="ja-JP" sz="1000" b="1" i="0" u="sng" strike="noStrike">
              <a:solidFill>
                <a:srgbClr val="FF0000"/>
              </a:solidFill>
              <a:latin typeface="+mn-ea"/>
              <a:ea typeface="+mn-ea"/>
            </a:rPr>
            <a:t>※</a:t>
          </a:r>
          <a:r>
            <a:rPr lang="ja-JP" altLang="en-US" sz="1000" b="1" i="0" u="sng" strike="noStrike">
              <a:solidFill>
                <a:srgbClr val="FF0000"/>
              </a:solidFill>
              <a:latin typeface="+mn-ea"/>
              <a:ea typeface="+mn-ea"/>
            </a:rPr>
            <a:t>支出額の行では、調整を行わないでください。</a:t>
          </a:r>
          <a:endParaRPr lang="en-US" altLang="ja-JP" sz="1000" b="1" i="0" u="sng" strike="noStrike">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1"/>
  <sheetViews>
    <sheetView tabSelected="1" view="pageBreakPreview" zoomScaleNormal="100" zoomScaleSheetLayoutView="100" workbookViewId="0">
      <selection activeCell="D11" sqref="D11"/>
    </sheetView>
  </sheetViews>
  <sheetFormatPr defaultRowHeight="11.25"/>
  <cols>
    <col min="1" max="1" width="0.875" style="16" customWidth="1"/>
    <col min="2" max="2" width="4.5" style="16" customWidth="1"/>
    <col min="3" max="3" width="13.125" style="16" customWidth="1"/>
    <col min="4" max="6" width="10.125" style="16" customWidth="1"/>
    <col min="7" max="10" width="11" style="16" customWidth="1"/>
    <col min="11" max="11" width="11" style="22" customWidth="1"/>
    <col min="12" max="12" width="8.375" style="22" hidden="1" customWidth="1"/>
    <col min="13" max="13" width="12" style="22" hidden="1" customWidth="1"/>
    <col min="14" max="18" width="9" style="22"/>
    <col min="19" max="16384" width="9" style="16"/>
  </cols>
  <sheetData>
    <row r="1" spans="1:19" ht="18.75" customHeight="1">
      <c r="B1" s="280" t="s">
        <v>245</v>
      </c>
      <c r="C1" s="280"/>
      <c r="D1" s="280"/>
      <c r="E1" s="280"/>
      <c r="F1" s="280"/>
      <c r="G1" s="280"/>
      <c r="H1" s="280"/>
      <c r="I1" s="280"/>
      <c r="J1" s="280"/>
    </row>
    <row r="2" spans="1:19" ht="18" customHeight="1">
      <c r="A2" s="17"/>
      <c r="B2" s="21"/>
      <c r="C2" s="21"/>
      <c r="D2" s="21"/>
      <c r="E2" s="21"/>
      <c r="F2" s="21"/>
      <c r="G2" s="22"/>
      <c r="H2" s="22"/>
      <c r="I2" s="22"/>
      <c r="J2" s="22"/>
    </row>
    <row r="3" spans="1:19" ht="20.25" customHeight="1">
      <c r="A3" s="17"/>
      <c r="B3" s="292" t="s">
        <v>0</v>
      </c>
      <c r="C3" s="293"/>
      <c r="D3" s="281" t="str">
        <f>IF(収支簿記載例!L1="","",収支簿記載例!L1)</f>
        <v>公益財団法人○○協会</v>
      </c>
      <c r="E3" s="282"/>
      <c r="F3" s="282"/>
      <c r="G3" s="283"/>
      <c r="H3" s="25"/>
      <c r="I3" s="25"/>
      <c r="J3" s="22"/>
    </row>
    <row r="4" spans="1:19" ht="20.25" customHeight="1">
      <c r="A4" s="298"/>
      <c r="B4" s="292" t="s">
        <v>54</v>
      </c>
      <c r="C4" s="293"/>
      <c r="D4" s="281" t="str">
        <f>IF(収支簿記載例!F2="","",収支簿記載例!F2)</f>
        <v>スポーツ国際貢献・協力活動</v>
      </c>
      <c r="E4" s="282"/>
      <c r="F4" s="282"/>
      <c r="G4" s="283"/>
      <c r="H4" s="25"/>
      <c r="I4" s="25"/>
      <c r="J4" s="21"/>
      <c r="S4" s="22"/>
    </row>
    <row r="5" spans="1:19" ht="20.25" customHeight="1">
      <c r="A5" s="298"/>
      <c r="B5" s="304" t="s">
        <v>316</v>
      </c>
      <c r="C5" s="305"/>
      <c r="D5" s="299" t="str">
        <f>収支簿記載例!L1</f>
        <v>公益財団法人○○協会</v>
      </c>
      <c r="E5" s="299"/>
      <c r="F5" s="299"/>
      <c r="G5" s="299"/>
      <c r="H5" s="25"/>
      <c r="I5" s="25"/>
      <c r="J5" s="21"/>
      <c r="S5" s="22"/>
    </row>
    <row r="6" spans="1:19" ht="20.25" customHeight="1">
      <c r="A6" s="298"/>
      <c r="B6" s="302" t="s">
        <v>315</v>
      </c>
      <c r="C6" s="303"/>
      <c r="D6" s="299" t="str">
        <f>IF(収支簿_助成事業者用!L2="","",収支簿_助成事業者用!L2)</f>
        <v/>
      </c>
      <c r="E6" s="299"/>
      <c r="F6" s="299"/>
      <c r="G6" s="299"/>
      <c r="H6" s="25"/>
      <c r="I6" s="25"/>
      <c r="J6" s="21"/>
    </row>
    <row r="7" spans="1:19" ht="18" customHeight="1">
      <c r="A7" s="298"/>
      <c r="B7" s="20"/>
      <c r="C7" s="20"/>
      <c r="D7" s="21"/>
      <c r="E7" s="21"/>
      <c r="F7" s="21"/>
      <c r="G7" s="22"/>
      <c r="H7" s="22"/>
      <c r="I7" s="22"/>
      <c r="J7" s="22"/>
    </row>
    <row r="8" spans="1:19" ht="18.95" customHeight="1" thickBot="1">
      <c r="A8" s="298"/>
      <c r="B8" s="23" t="s">
        <v>243</v>
      </c>
      <c r="C8" s="23"/>
      <c r="D8" s="21"/>
      <c r="E8" s="21"/>
      <c r="F8" s="49" t="s">
        <v>248</v>
      </c>
      <c r="G8" s="22"/>
      <c r="H8" s="25"/>
      <c r="I8" s="25"/>
      <c r="J8" s="272"/>
    </row>
    <row r="9" spans="1:19" ht="24.75" customHeight="1">
      <c r="A9" s="298"/>
      <c r="B9" s="306" t="s">
        <v>3</v>
      </c>
      <c r="C9" s="307"/>
      <c r="D9" s="300" t="s">
        <v>22</v>
      </c>
      <c r="E9" s="290" t="s">
        <v>201</v>
      </c>
      <c r="F9" s="286" t="s">
        <v>242</v>
      </c>
      <c r="G9" s="48"/>
      <c r="H9" s="276"/>
      <c r="I9" s="276"/>
      <c r="J9" s="276"/>
      <c r="O9" s="50"/>
      <c r="P9" s="50"/>
    </row>
    <row r="10" spans="1:19" ht="13.5" customHeight="1">
      <c r="A10" s="298"/>
      <c r="B10" s="308"/>
      <c r="C10" s="309"/>
      <c r="D10" s="301"/>
      <c r="E10" s="291"/>
      <c r="F10" s="287"/>
      <c r="G10" s="48"/>
      <c r="H10" s="276"/>
      <c r="I10" s="276"/>
      <c r="J10" s="276"/>
      <c r="O10" s="50"/>
      <c r="P10" s="50"/>
    </row>
    <row r="11" spans="1:19" ht="23.45" customHeight="1">
      <c r="A11" s="298"/>
      <c r="B11" s="310" t="s">
        <v>321</v>
      </c>
      <c r="C11" s="311"/>
      <c r="D11" s="27">
        <v>904000</v>
      </c>
      <c r="E11" s="28">
        <f>F11-D11</f>
        <v>-904000</v>
      </c>
      <c r="F11" s="143">
        <f>SUMIF(収支簿記載例!$E$7:$E$3087,$B11,収支簿記載例!$H$7:$H$3087)</f>
        <v>0</v>
      </c>
      <c r="G11" s="46"/>
      <c r="H11" s="277"/>
      <c r="I11" s="278"/>
      <c r="J11" s="278"/>
      <c r="L11" s="22">
        <f>H41*VLOOKUP($D$4, 【削除禁止】収支簿データ!$C$2:$D$54, 2,0)</f>
        <v>764259.20000000007</v>
      </c>
      <c r="M11" s="22" t="s">
        <v>258</v>
      </c>
      <c r="O11" s="47"/>
      <c r="P11" s="146"/>
    </row>
    <row r="12" spans="1:19" ht="23.45" customHeight="1">
      <c r="A12" s="298"/>
      <c r="B12" s="312" t="s">
        <v>322</v>
      </c>
      <c r="C12" s="269" t="s">
        <v>323</v>
      </c>
      <c r="D12" s="27">
        <v>0</v>
      </c>
      <c r="E12" s="28">
        <f t="shared" ref="E12:E18" si="0">F12-D12</f>
        <v>0</v>
      </c>
      <c r="F12" s="29">
        <f>SUMIF(収支簿記載例!$E$7:$E$3088,$B12,収支簿記載例!$H$7:$H$3088)</f>
        <v>0</v>
      </c>
      <c r="G12" s="48"/>
      <c r="H12" s="277"/>
      <c r="I12" s="279"/>
      <c r="J12" s="279"/>
      <c r="O12" s="47"/>
      <c r="P12" s="147"/>
    </row>
    <row r="13" spans="1:19" ht="23.45" customHeight="1">
      <c r="A13" s="298"/>
      <c r="B13" s="312"/>
      <c r="C13" s="269" t="s">
        <v>325</v>
      </c>
      <c r="D13" s="27">
        <v>0</v>
      </c>
      <c r="E13" s="28">
        <f t="shared" si="0"/>
        <v>0</v>
      </c>
      <c r="F13" s="29">
        <f>SUMIF(収支簿記載例!$E$7:$E$3088,$B13,収支簿記載例!$H$7:$H$3088)</f>
        <v>0</v>
      </c>
      <c r="G13" s="48"/>
      <c r="H13" s="277"/>
      <c r="I13" s="279"/>
      <c r="J13" s="279"/>
      <c r="O13" s="47"/>
      <c r="P13" s="148"/>
    </row>
    <row r="14" spans="1:19" ht="23.45" customHeight="1">
      <c r="A14" s="298"/>
      <c r="B14" s="310" t="s">
        <v>203</v>
      </c>
      <c r="C14" s="311"/>
      <c r="D14" s="27"/>
      <c r="E14" s="28"/>
      <c r="F14" s="29"/>
      <c r="G14" s="48"/>
      <c r="H14" s="277"/>
      <c r="I14" s="279"/>
      <c r="J14" s="279"/>
      <c r="O14" s="47"/>
      <c r="P14" s="148"/>
    </row>
    <row r="15" spans="1:19" ht="23.45" customHeight="1">
      <c r="A15" s="298"/>
      <c r="B15" s="310" t="s">
        <v>204</v>
      </c>
      <c r="C15" s="311"/>
      <c r="D15" s="27">
        <v>200000</v>
      </c>
      <c r="E15" s="28">
        <f t="shared" si="0"/>
        <v>-200000</v>
      </c>
      <c r="F15" s="29">
        <f>SUMIF(収支簿記載例!$E$7:$E$3088,$B15,収支簿記載例!$H$7:$H$3088)</f>
        <v>0</v>
      </c>
      <c r="G15" s="48"/>
      <c r="H15" s="273"/>
      <c r="I15" s="274"/>
      <c r="J15" s="275"/>
    </row>
    <row r="16" spans="1:19" ht="23.45" customHeight="1">
      <c r="A16" s="298"/>
      <c r="B16" s="310" t="s">
        <v>205</v>
      </c>
      <c r="C16" s="311"/>
      <c r="D16" s="27">
        <v>0</v>
      </c>
      <c r="E16" s="28">
        <f t="shared" si="0"/>
        <v>150000</v>
      </c>
      <c r="F16" s="29">
        <f>SUMIF(収支簿記載例!$E$7:$E$3088,$B16,収支簿記載例!$H$7:$H$3088)</f>
        <v>150000</v>
      </c>
      <c r="G16" s="48"/>
      <c r="H16" s="273"/>
      <c r="I16" s="274"/>
      <c r="J16" s="275"/>
    </row>
    <row r="17" spans="1:10" ht="23.45" customHeight="1">
      <c r="A17" s="298"/>
      <c r="B17" s="310" t="s">
        <v>206</v>
      </c>
      <c r="C17" s="311"/>
      <c r="D17" s="27">
        <v>0</v>
      </c>
      <c r="E17" s="28">
        <f t="shared" si="0"/>
        <v>0</v>
      </c>
      <c r="F17" s="29">
        <f>SUMIF(収支簿記載例!$E$7:$E$3088,$B17,収支簿記載例!$H$7:$H$3088)</f>
        <v>0</v>
      </c>
      <c r="G17" s="51"/>
      <c r="H17" s="276"/>
      <c r="I17" s="276"/>
      <c r="J17" s="276"/>
    </row>
    <row r="18" spans="1:10" ht="23.45" customHeight="1">
      <c r="A18" s="298"/>
      <c r="B18" s="294" t="s">
        <v>21</v>
      </c>
      <c r="C18" s="295"/>
      <c r="D18" s="30">
        <v>76000</v>
      </c>
      <c r="E18" s="31">
        <f t="shared" si="0"/>
        <v>829648</v>
      </c>
      <c r="F18" s="32">
        <f>F41-SUM(F11:F17)</f>
        <v>905648</v>
      </c>
      <c r="G18" s="48"/>
      <c r="H18" s="273"/>
      <c r="I18" s="274"/>
      <c r="J18" s="275"/>
    </row>
    <row r="19" spans="1:10" ht="23.45" customHeight="1" thickBot="1">
      <c r="A19" s="298"/>
      <c r="B19" s="296" t="s">
        <v>4</v>
      </c>
      <c r="C19" s="297"/>
      <c r="D19" s="33">
        <f>SUM(D11:D18)</f>
        <v>1180000</v>
      </c>
      <c r="E19" s="34">
        <f>SUM(E11:E18)</f>
        <v>-124352</v>
      </c>
      <c r="F19" s="35">
        <f>SUM(F11:F18)</f>
        <v>1055648</v>
      </c>
      <c r="G19" s="48"/>
      <c r="H19" s="273"/>
      <c r="I19" s="274"/>
      <c r="J19" s="275"/>
    </row>
    <row r="20" spans="1:10" ht="23.25" customHeight="1">
      <c r="A20" s="298"/>
      <c r="B20" s="20"/>
      <c r="C20" s="20"/>
      <c r="D20" s="21"/>
      <c r="E20" s="21"/>
      <c r="F20" s="21"/>
      <c r="G20" s="22"/>
      <c r="H20" s="21"/>
      <c r="I20" s="21"/>
      <c r="J20" s="21"/>
    </row>
    <row r="21" spans="1:10" ht="18.95" customHeight="1" thickBot="1">
      <c r="A21" s="298"/>
      <c r="B21" s="23" t="s">
        <v>244</v>
      </c>
      <c r="C21" s="23"/>
      <c r="D21" s="21"/>
      <c r="E21" s="21"/>
      <c r="F21" s="21"/>
      <c r="G21" s="22"/>
      <c r="H21" s="22"/>
      <c r="I21" s="22"/>
      <c r="J21" s="24" t="s">
        <v>240</v>
      </c>
    </row>
    <row r="22" spans="1:10" ht="18.95" customHeight="1">
      <c r="A22" s="298"/>
      <c r="B22" s="324" t="s">
        <v>3</v>
      </c>
      <c r="C22" s="325"/>
      <c r="D22" s="316" t="s">
        <v>22</v>
      </c>
      <c r="E22" s="318" t="s">
        <v>202</v>
      </c>
      <c r="F22" s="320" t="s">
        <v>242</v>
      </c>
      <c r="G22" s="288" t="s">
        <v>6</v>
      </c>
      <c r="H22" s="289"/>
      <c r="I22" s="289"/>
      <c r="J22" s="284" t="s">
        <v>241</v>
      </c>
    </row>
    <row r="23" spans="1:10" ht="24" customHeight="1">
      <c r="A23" s="298"/>
      <c r="B23" s="326"/>
      <c r="C23" s="327"/>
      <c r="D23" s="317"/>
      <c r="E23" s="319"/>
      <c r="F23" s="321"/>
      <c r="G23" s="55" t="s">
        <v>249</v>
      </c>
      <c r="H23" s="56" t="s">
        <v>250</v>
      </c>
      <c r="I23" s="56" t="s">
        <v>251</v>
      </c>
      <c r="J23" s="285"/>
    </row>
    <row r="24" spans="1:10" ht="23.45" customHeight="1">
      <c r="A24" s="298"/>
      <c r="B24" s="322" t="s">
        <v>7</v>
      </c>
      <c r="C24" s="323"/>
      <c r="D24" s="27">
        <v>250000</v>
      </c>
      <c r="E24" s="28">
        <f>F24-D24</f>
        <v>-50000</v>
      </c>
      <c r="F24" s="29">
        <f>SUMIF(収支簿記載例!$E$7:$E$3088,$B24,収支簿記載例!$I$7:$I$3088)</f>
        <v>200000</v>
      </c>
      <c r="G24" s="36">
        <f>SUMIF(収支簿記載例!$E$7:$E$3088,$B24,収支簿記載例!$J$7:$J$3088)</f>
        <v>100000</v>
      </c>
      <c r="H24" s="37">
        <f>SUMIF(収支簿記載例!$E$7:$E$3088,$B24,収支簿記載例!$K$7:$K$3088)</f>
        <v>100000</v>
      </c>
      <c r="I24" s="38">
        <f>SUMIF(収支簿記載例!$E$7:$E$3088,$B24,収支簿記載例!$L$7:$L$3088)</f>
        <v>0</v>
      </c>
      <c r="J24" s="39">
        <f>SUMIF(収支簿記載例!$E$7:$E$3088,$B24,収支簿記載例!$M$7:$M$3088)</f>
        <v>100000</v>
      </c>
    </row>
    <row r="25" spans="1:10" ht="23.45" customHeight="1">
      <c r="A25" s="298"/>
      <c r="B25" s="322" t="s">
        <v>8</v>
      </c>
      <c r="C25" s="323"/>
      <c r="D25" s="27">
        <v>80000</v>
      </c>
      <c r="E25" s="28">
        <f t="shared" ref="E25:E40" si="1">F25-D25</f>
        <v>-75000</v>
      </c>
      <c r="F25" s="29">
        <f>SUMIF(収支簿記載例!$E$7:$E$3088,$B25,収支簿記載例!$I$7:$I$3088)</f>
        <v>5000</v>
      </c>
      <c r="G25" s="36">
        <f>SUMIF(収支簿記載例!$E$7:$E$3088,$B25,収支簿記載例!$J$7:$J$3088)</f>
        <v>5000</v>
      </c>
      <c r="H25" s="37">
        <f>SUMIF(収支簿記載例!$E$7:$E$3088,$B25,収支簿記載例!$K$7:$K$3088)</f>
        <v>5000</v>
      </c>
      <c r="I25" s="38">
        <f>SUMIF(収支簿記載例!$E$7:$E$3088,$B25,収支簿記載例!$L$7:$L$3088)</f>
        <v>0</v>
      </c>
      <c r="J25" s="39">
        <f>SUMIF(収支簿記載例!$E$7:$E$3088,$B25,収支簿記載例!$M$7:$M$3088)</f>
        <v>0</v>
      </c>
    </row>
    <row r="26" spans="1:10" ht="23.45" customHeight="1">
      <c r="A26" s="298"/>
      <c r="B26" s="322" t="s">
        <v>9</v>
      </c>
      <c r="C26" s="323"/>
      <c r="D26" s="27">
        <v>0</v>
      </c>
      <c r="E26" s="28">
        <f t="shared" si="1"/>
        <v>0</v>
      </c>
      <c r="F26" s="29">
        <f>SUMIF(収支簿記載例!$E$7:$E$3088,$B26,収支簿記載例!$I$7:$I$3088)</f>
        <v>0</v>
      </c>
      <c r="G26" s="36">
        <f>SUMIF(収支簿記載例!$E$7:$E$3088,$B26,収支簿記載例!$J$7:$J$3088)</f>
        <v>0</v>
      </c>
      <c r="H26" s="37">
        <f>SUMIF(収支簿記載例!$E$7:$E$3088,$B26,収支簿記載例!$K$7:$K$3088)</f>
        <v>0</v>
      </c>
      <c r="I26" s="38">
        <f>SUMIF(収支簿記載例!$E$7:$E$3088,$B26,収支簿記載例!$L$7:$L$3088)</f>
        <v>0</v>
      </c>
      <c r="J26" s="39">
        <f>SUMIF(収支簿記載例!$E$7:$E$3088,$B26,収支簿記載例!$M$7:$M$3088)</f>
        <v>0</v>
      </c>
    </row>
    <row r="27" spans="1:10" ht="23.45" customHeight="1">
      <c r="A27" s="298"/>
      <c r="B27" s="322" t="s">
        <v>10</v>
      </c>
      <c r="C27" s="323"/>
      <c r="D27" s="27">
        <v>0</v>
      </c>
      <c r="E27" s="28">
        <f t="shared" si="1"/>
        <v>0</v>
      </c>
      <c r="F27" s="29">
        <f>SUMIF(収支簿記載例!$E$7:$E$3088,$B27,収支簿記載例!$I$7:$I$3088)</f>
        <v>0</v>
      </c>
      <c r="G27" s="36">
        <f>SUMIF(収支簿記載例!$E$7:$E$3088,$B27,収支簿記載例!$J$7:$J$3088)</f>
        <v>0</v>
      </c>
      <c r="H27" s="37">
        <f>SUMIF(収支簿記載例!$E$7:$E$3088,$B27,収支簿記載例!$K$7:$K$3088)</f>
        <v>0</v>
      </c>
      <c r="I27" s="38">
        <f>SUMIF(収支簿記載例!$E$7:$E$3088,$B27,収支簿記載例!$L$7:$L$3088)</f>
        <v>0</v>
      </c>
      <c r="J27" s="39">
        <f>SUMIF(収支簿記載例!$E$7:$E$3088,$B27,収支簿記載例!$M$7:$M$3088)</f>
        <v>0</v>
      </c>
    </row>
    <row r="28" spans="1:10" ht="23.45" customHeight="1">
      <c r="A28" s="298"/>
      <c r="B28" s="322" t="s">
        <v>11</v>
      </c>
      <c r="C28" s="323"/>
      <c r="D28" s="27">
        <v>300000</v>
      </c>
      <c r="E28" s="28">
        <f t="shared" si="1"/>
        <v>0</v>
      </c>
      <c r="F28" s="29">
        <f>SUMIF(収支簿記載例!$E$7:$E$3088,$B28,収支簿記載例!$I$7:$I$3088)</f>
        <v>300000</v>
      </c>
      <c r="G28" s="36">
        <f>SUMIF(収支簿記載例!$E$7:$E$3088,$B28,収支簿記載例!$J$7:$J$3088)</f>
        <v>300000</v>
      </c>
      <c r="H28" s="37">
        <f>SUMIF(収支簿記載例!$E$7:$E$3088,$B28,収支簿記載例!$K$7:$K$3088)</f>
        <v>300000</v>
      </c>
      <c r="I28" s="38">
        <f>SUMIF(収支簿記載例!$E$7:$E$3088,$B28,収支簿記載例!$L$7:$L$3088)</f>
        <v>0</v>
      </c>
      <c r="J28" s="39">
        <f>SUMIF(収支簿記載例!$E$7:$E$3088,$B28,収支簿記載例!$M$7:$M$3088)</f>
        <v>0</v>
      </c>
    </row>
    <row r="29" spans="1:10" ht="23.45" customHeight="1">
      <c r="A29" s="298"/>
      <c r="B29" s="322" t="s">
        <v>12</v>
      </c>
      <c r="C29" s="323"/>
      <c r="D29" s="27">
        <v>0</v>
      </c>
      <c r="E29" s="28">
        <f t="shared" si="1"/>
        <v>0</v>
      </c>
      <c r="F29" s="29">
        <f>SUMIF(収支簿記載例!$E$7:$E$3088,$B29,収支簿記載例!$I$7:$I$3088)</f>
        <v>0</v>
      </c>
      <c r="G29" s="36">
        <f>SUMIF(収支簿記載例!$E$7:$E$3088,$B29,収支簿記載例!$J$7:$J$3088)</f>
        <v>0</v>
      </c>
      <c r="H29" s="37">
        <f>SUMIF(収支簿記載例!$E$7:$E$3088,$B29,収支簿記載例!$K$7:$K$3088)</f>
        <v>0</v>
      </c>
      <c r="I29" s="38">
        <f>SUMIF(収支簿記載例!$E$7:$E$3088,$B29,収支簿記載例!$L$7:$L$3088)</f>
        <v>0</v>
      </c>
      <c r="J29" s="39">
        <f>SUMIF(収支簿記載例!$E$7:$E$3088,$B29,収支簿記載例!$M$7:$M$3088)</f>
        <v>0</v>
      </c>
    </row>
    <row r="30" spans="1:10" ht="23.45" customHeight="1">
      <c r="A30" s="298"/>
      <c r="B30" s="322" t="s">
        <v>13</v>
      </c>
      <c r="C30" s="323"/>
      <c r="D30" s="27">
        <v>100000</v>
      </c>
      <c r="E30" s="28">
        <f t="shared" si="1"/>
        <v>0</v>
      </c>
      <c r="F30" s="29">
        <f>SUMIF(収支簿記載例!$E$7:$E$3088,$B30,収支簿記載例!$I$7:$I$3088)</f>
        <v>100000</v>
      </c>
      <c r="G30" s="36">
        <f>SUMIF(収支簿記載例!$E$7:$E$3088,$B30,収支簿記載例!$J$7:$J$3088)</f>
        <v>100000</v>
      </c>
      <c r="H30" s="37">
        <f>SUMIF(収支簿記載例!$E$7:$E$3088,$B30,収支簿記載例!$K$7:$K$3088)</f>
        <v>100000</v>
      </c>
      <c r="I30" s="38">
        <f>SUMIF(収支簿記載例!$E$7:$E$3088,$B30,収支簿記載例!$L$7:$L$3088)</f>
        <v>0</v>
      </c>
      <c r="J30" s="39">
        <f>SUMIF(収支簿記載例!$E$7:$E$3088,$B30,収支簿記載例!$M$7:$M$3088)</f>
        <v>0</v>
      </c>
    </row>
    <row r="31" spans="1:10" ht="23.45" customHeight="1">
      <c r="A31" s="298"/>
      <c r="B31" s="322" t="s">
        <v>14</v>
      </c>
      <c r="C31" s="323"/>
      <c r="D31" s="27">
        <v>0</v>
      </c>
      <c r="E31" s="28">
        <f t="shared" si="1"/>
        <v>0</v>
      </c>
      <c r="F31" s="29">
        <f>SUMIF(収支簿記載例!$E$7:$E$3088,$B31,収支簿記載例!$I$7:$I$3088)</f>
        <v>0</v>
      </c>
      <c r="G31" s="36">
        <f>SUMIF(収支簿記載例!$E$7:$E$3088,$B31,収支簿記載例!$J$7:$J$3088)</f>
        <v>0</v>
      </c>
      <c r="H31" s="37">
        <f>SUMIF(収支簿記載例!$E$7:$E$3088,$B31,収支簿記載例!$K$7:$K$3088)</f>
        <v>0</v>
      </c>
      <c r="I31" s="38">
        <f>SUMIF(収支簿記載例!$E$7:$E$3088,$B31,収支簿記載例!$L$7:$L$3088)</f>
        <v>0</v>
      </c>
      <c r="J31" s="39">
        <f>SUMIF(収支簿記載例!$E$7:$E$3088,$B31,収支簿記載例!$M$7:$M$3088)</f>
        <v>0</v>
      </c>
    </row>
    <row r="32" spans="1:10" ht="23.45" customHeight="1">
      <c r="A32" s="298"/>
      <c r="B32" s="322" t="s">
        <v>15</v>
      </c>
      <c r="C32" s="323"/>
      <c r="D32" s="27">
        <v>300000</v>
      </c>
      <c r="E32" s="28">
        <f t="shared" si="1"/>
        <v>0</v>
      </c>
      <c r="F32" s="29">
        <f>SUMIF(収支簿記載例!$E$7:$E$3088,$B32,収支簿記載例!$I$7:$I$3088)</f>
        <v>300000</v>
      </c>
      <c r="G32" s="36">
        <f>SUMIF(収支簿記載例!$E$7:$E$3088,$B32,収支簿記載例!$J$7:$J$3088)</f>
        <v>300000</v>
      </c>
      <c r="H32" s="37">
        <f>SUMIF(収支簿記載例!$E$7:$E$3088,$B32,収支簿記載例!$K$7:$K$3088)</f>
        <v>300000</v>
      </c>
      <c r="I32" s="38">
        <f>SUMIF(収支簿記載例!$E$7:$E$3088,$B32,収支簿記載例!$L$7:$L$3088)</f>
        <v>0</v>
      </c>
      <c r="J32" s="39">
        <f>SUMIF(収支簿記載例!$E$7:$E$3088,$B32,収支簿記載例!$M$7:$M$3088)</f>
        <v>0</v>
      </c>
    </row>
    <row r="33" spans="1:10" ht="23.45" customHeight="1">
      <c r="A33" s="298"/>
      <c r="B33" s="322" t="s">
        <v>16</v>
      </c>
      <c r="C33" s="323"/>
      <c r="D33" s="27">
        <v>0</v>
      </c>
      <c r="E33" s="28">
        <f t="shared" si="1"/>
        <v>0</v>
      </c>
      <c r="F33" s="29">
        <f>SUMIF(収支簿記載例!$E$7:$E$3088,$B33,収支簿記載例!$I$7:$I$3088)</f>
        <v>0</v>
      </c>
      <c r="G33" s="36">
        <f>SUMIF(収支簿記載例!$E$7:$E$3088,$B33,収支簿記載例!$J$7:$J$3088)</f>
        <v>0</v>
      </c>
      <c r="H33" s="37">
        <f>SUMIF(収支簿記載例!$E$7:$E$3088,$B33,収支簿記載例!$K$7:$K$3088)</f>
        <v>0</v>
      </c>
      <c r="I33" s="38">
        <f>SUMIF(収支簿記載例!$E$7:$E$3088,$B33,収支簿記載例!$L$7:$L$3088)</f>
        <v>0</v>
      </c>
      <c r="J33" s="39">
        <f>SUMIF(収支簿記載例!$E$7:$E$3088,$B33,収支簿記載例!$M$7:$M$3088)</f>
        <v>0</v>
      </c>
    </row>
    <row r="34" spans="1:10" ht="23.45" customHeight="1">
      <c r="A34" s="298"/>
      <c r="B34" s="322" t="s">
        <v>17</v>
      </c>
      <c r="C34" s="323"/>
      <c r="D34" s="27">
        <v>0</v>
      </c>
      <c r="E34" s="28">
        <f t="shared" si="1"/>
        <v>0</v>
      </c>
      <c r="F34" s="29">
        <f>SUMIF(収支簿記載例!$E$7:$E$3088,$B34,収支簿記載例!$I$7:$I$3088)</f>
        <v>0</v>
      </c>
      <c r="G34" s="36">
        <f>SUMIF(収支簿記載例!$E$7:$E$3088,$B34,収支簿記載例!$J$7:$J$3088)</f>
        <v>0</v>
      </c>
      <c r="H34" s="37">
        <f>SUMIF(収支簿記載例!$E$7:$E$3088,$B34,収支簿記載例!$K$7:$K$3088)</f>
        <v>0</v>
      </c>
      <c r="I34" s="38">
        <f>SUMIF(収支簿記載例!$E$7:$E$3088,$B34,収支簿記載例!$L$7:$L$3088)</f>
        <v>0</v>
      </c>
      <c r="J34" s="39">
        <f>SUMIF(収支簿記載例!$E$7:$E$3088,$B34,収支簿記載例!$M$7:$M$3088)</f>
        <v>0</v>
      </c>
    </row>
    <row r="35" spans="1:10" ht="23.45" customHeight="1">
      <c r="A35" s="298"/>
      <c r="B35" s="322" t="s">
        <v>18</v>
      </c>
      <c r="C35" s="323"/>
      <c r="D35" s="27">
        <v>0</v>
      </c>
      <c r="E35" s="28">
        <f t="shared" si="1"/>
        <v>0</v>
      </c>
      <c r="F35" s="29">
        <f>SUMIF(収支簿記載例!$E$7:$E$3088,$B35,収支簿記載例!$I$7:$I$3088)</f>
        <v>0</v>
      </c>
      <c r="G35" s="36">
        <f>SUMIF(収支簿記載例!$E$7:$E$3088,$B35,収支簿記載例!$J$7:$J$3088)</f>
        <v>0</v>
      </c>
      <c r="H35" s="37">
        <f>SUMIF(収支簿記載例!$E$7:$E$3088,$B35,収支簿記載例!$K$7:$K$3088)</f>
        <v>0</v>
      </c>
      <c r="I35" s="38">
        <f>SUMIF(収支簿記載例!$E$7:$E$3088,$B35,収支簿記載例!$L$7:$L$3088)</f>
        <v>0</v>
      </c>
      <c r="J35" s="39">
        <f>SUMIF(収支簿記載例!$E$7:$E$3088,$B35,収支簿記載例!$M$7:$M$3088)</f>
        <v>0</v>
      </c>
    </row>
    <row r="36" spans="1:10" ht="23.45" customHeight="1">
      <c r="A36" s="298"/>
      <c r="B36" s="322" t="s">
        <v>19</v>
      </c>
      <c r="C36" s="323"/>
      <c r="D36" s="27">
        <v>0</v>
      </c>
      <c r="E36" s="28">
        <f t="shared" si="1"/>
        <v>0</v>
      </c>
      <c r="F36" s="29">
        <f>SUMIF(収支簿記載例!$E$7:$E$3088,$B36,収支簿記載例!$I$7:$I$3088)</f>
        <v>0</v>
      </c>
      <c r="G36" s="36">
        <f>SUMIF(収支簿記載例!$E$7:$E$3088,$B36,収支簿記載例!$J$7:$J$3088)</f>
        <v>0</v>
      </c>
      <c r="H36" s="37">
        <f>SUMIF(収支簿記載例!$E$7:$E$3088,$B36,収支簿記載例!$K$7:$K$3088)</f>
        <v>0</v>
      </c>
      <c r="I36" s="38">
        <f>SUMIF(収支簿記載例!$E$7:$E$3088,$B36,収支簿記載例!$L$7:$L$3088)</f>
        <v>0</v>
      </c>
      <c r="J36" s="39">
        <f>SUMIF(収支簿記載例!$E$7:$E$3088,$B36,収支簿記載例!$M$7:$M$3088)</f>
        <v>0</v>
      </c>
    </row>
    <row r="37" spans="1:10" ht="23.45" customHeight="1">
      <c r="A37" s="298"/>
      <c r="B37" s="322" t="s">
        <v>20</v>
      </c>
      <c r="C37" s="323"/>
      <c r="D37" s="27">
        <v>100000</v>
      </c>
      <c r="E37" s="28">
        <f t="shared" si="1"/>
        <v>648</v>
      </c>
      <c r="F37" s="29">
        <f>SUMIF(収支簿記載例!$E$7:$E$3088,$B37,収支簿記載例!$I$7:$I$3088)</f>
        <v>100648</v>
      </c>
      <c r="G37" s="36">
        <f>SUMIF(収支簿記載例!$E$7:$E$3088,$B37,収支簿記載例!$J$7:$J$3088)</f>
        <v>100324</v>
      </c>
      <c r="H37" s="37">
        <f>SUMIF(収支簿記載例!$E$7:$E$3088,$B37,収支簿記載例!$K$7:$K$3088)</f>
        <v>100324</v>
      </c>
      <c r="I37" s="38">
        <f>SUMIF(収支簿記載例!$E$7:$E$3088,$B37,収支簿記載例!$L$7:$L$3088)</f>
        <v>0</v>
      </c>
      <c r="J37" s="39">
        <f>SUMIF(収支簿記載例!$E$7:$E$3088,$B37,収支簿記載例!$M$7:$M$3088)</f>
        <v>324</v>
      </c>
    </row>
    <row r="38" spans="1:10" ht="23.45" customHeight="1">
      <c r="A38" s="298"/>
      <c r="B38" s="322" t="s">
        <v>324</v>
      </c>
      <c r="C38" s="323"/>
      <c r="D38" s="27">
        <v>0</v>
      </c>
      <c r="E38" s="28">
        <f t="shared" si="1"/>
        <v>0</v>
      </c>
      <c r="F38" s="29">
        <f>SUMIF(収支簿記載例!$E$7:$E$3088,$B38,収支簿記載例!$I$7:$I$3088)</f>
        <v>0</v>
      </c>
      <c r="G38" s="36">
        <f>SUMIF(収支簿記載例!$E$7:$E$3088,$B38,収支簿記載例!$J$7:$J$3088)</f>
        <v>0</v>
      </c>
      <c r="H38" s="37">
        <f>SUMIF(収支簿記載例!$E$7:$E$3088,$B38,収支簿記載例!$K$7:$K$3088)</f>
        <v>0</v>
      </c>
      <c r="I38" s="38">
        <f>SUMIF(収支簿記載例!$E$7:$E$3088,$B38,収支簿記載例!$L$7:$L$3088)</f>
        <v>0</v>
      </c>
      <c r="J38" s="39">
        <f>SUMIF(収支簿記載例!$E$7:$E$3088,$B38,収支簿記載例!$M$7:$M$3088)</f>
        <v>0</v>
      </c>
    </row>
    <row r="39" spans="1:10" ht="23.45" customHeight="1">
      <c r="A39" s="298"/>
      <c r="B39" s="313" t="s">
        <v>278</v>
      </c>
      <c r="C39" s="314"/>
      <c r="D39" s="27">
        <v>50000</v>
      </c>
      <c r="E39" s="28">
        <f t="shared" ref="E39" si="2">F39-D39</f>
        <v>0</v>
      </c>
      <c r="F39" s="29">
        <f>SUMIF(収支簿記載例!$E$7:$E$3088,$B39,収支簿記載例!$I$7:$I$3088)</f>
        <v>50000</v>
      </c>
      <c r="G39" s="36">
        <f>SUMIF(収支簿記載例!$E$7:$E$3088,$B39,収支簿記載例!$J$7:$J$3088)</f>
        <v>50000</v>
      </c>
      <c r="H39" s="37">
        <f>SUMIF(収支簿記載例!$E$7:$E$3088,$B39,収支簿記載例!$K$7:$K$3088)</f>
        <v>50000</v>
      </c>
      <c r="I39" s="38">
        <f>SUMIF(収支簿記載例!$E$7:$E$3088,$B39,収支簿記載例!$L$7:$L$3088)</f>
        <v>0</v>
      </c>
      <c r="J39" s="39">
        <f>SUMIF(収支簿記載例!$E$7:$E$3088,$B39,収支簿記載例!$M$7:$M$3088)</f>
        <v>0</v>
      </c>
    </row>
    <row r="40" spans="1:10" ht="23.45" customHeight="1">
      <c r="A40" s="298"/>
      <c r="B40" s="328" t="s">
        <v>207</v>
      </c>
      <c r="C40" s="329"/>
      <c r="D40" s="30">
        <v>0</v>
      </c>
      <c r="E40" s="31">
        <f t="shared" si="1"/>
        <v>0</v>
      </c>
      <c r="F40" s="32">
        <f>SUMIF(収支簿記載例!$E$7:$E$3088,$B40,収支簿記載例!$I$7:$I$3088)</f>
        <v>0</v>
      </c>
      <c r="G40" s="40">
        <f>SUMIF(収支簿記載例!$E$7:$E$3088,$B40,収支簿記載例!$J$7:$J$3088)</f>
        <v>0</v>
      </c>
      <c r="H40" s="41">
        <f>SUMIF(収支簿記載例!$E$7:$E$3088,$B40,収支簿記載例!$K$7:$K$3088)</f>
        <v>0</v>
      </c>
      <c r="I40" s="42">
        <f>SUMIF(収支簿記載例!$E$7:$E$3088,$B40,収支簿記載例!$L$7:$L$3088)</f>
        <v>0</v>
      </c>
      <c r="J40" s="43">
        <f>SUMIF(収支簿記載例!$E$7:$E$3088,$B40,収支簿記載例!$M$7:$M$3088)</f>
        <v>0</v>
      </c>
    </row>
    <row r="41" spans="1:10" ht="23.45" customHeight="1" thickBot="1">
      <c r="A41" s="298"/>
      <c r="B41" s="330" t="s">
        <v>4</v>
      </c>
      <c r="C41" s="331"/>
      <c r="D41" s="33">
        <f t="shared" ref="D41:J41" si="3">SUM(D24:D40)</f>
        <v>1180000</v>
      </c>
      <c r="E41" s="34">
        <f t="shared" si="3"/>
        <v>-124352</v>
      </c>
      <c r="F41" s="35">
        <f t="shared" si="3"/>
        <v>1055648</v>
      </c>
      <c r="G41" s="44">
        <f t="shared" si="3"/>
        <v>955324</v>
      </c>
      <c r="H41" s="45">
        <f t="shared" si="3"/>
        <v>955324</v>
      </c>
      <c r="I41" s="45">
        <f t="shared" si="3"/>
        <v>0</v>
      </c>
      <c r="J41" s="26">
        <f t="shared" si="3"/>
        <v>100324</v>
      </c>
    </row>
    <row r="42" spans="1:10" ht="11.25" customHeight="1">
      <c r="H42" s="18"/>
    </row>
    <row r="43" spans="1:10">
      <c r="B43" s="18" t="s">
        <v>314</v>
      </c>
      <c r="C43" s="18"/>
      <c r="D43" s="256">
        <f>D19-D41</f>
        <v>0</v>
      </c>
      <c r="E43" s="256">
        <f t="shared" ref="E43:F43" si="4">E19-E41</f>
        <v>0</v>
      </c>
      <c r="F43" s="256">
        <f t="shared" si="4"/>
        <v>0</v>
      </c>
    </row>
    <row r="45" spans="1:10">
      <c r="B45" s="315"/>
      <c r="C45" s="315"/>
      <c r="D45" s="315"/>
      <c r="E45" s="315"/>
      <c r="F45" s="315"/>
      <c r="G45" s="315"/>
      <c r="H45" s="315"/>
      <c r="I45" s="315"/>
      <c r="J45" s="315"/>
    </row>
    <row r="46" spans="1:10">
      <c r="B46" s="315"/>
      <c r="C46" s="315"/>
      <c r="D46" s="315"/>
      <c r="E46" s="315"/>
      <c r="F46" s="315"/>
      <c r="G46" s="315"/>
      <c r="H46" s="315"/>
      <c r="I46" s="315"/>
      <c r="J46" s="315"/>
    </row>
    <row r="47" spans="1:10">
      <c r="B47" s="22"/>
      <c r="C47" s="22"/>
      <c r="D47" s="24" t="s">
        <v>303</v>
      </c>
      <c r="E47" s="22" t="str">
        <f>VLOOKUP($D$4,$B$50:$E$81,4,FALSE)</f>
        <v>○</v>
      </c>
    </row>
    <row r="48" spans="1:10">
      <c r="B48" s="22"/>
      <c r="C48" s="22"/>
      <c r="D48" s="22"/>
      <c r="E48" s="22"/>
    </row>
    <row r="49" spans="2:5">
      <c r="B49" s="22" t="s">
        <v>297</v>
      </c>
      <c r="C49" s="22"/>
      <c r="D49" s="22"/>
      <c r="E49" s="22" t="s">
        <v>298</v>
      </c>
    </row>
    <row r="50" spans="2:5">
      <c r="B50" s="231" t="s">
        <v>78</v>
      </c>
      <c r="C50" s="231"/>
      <c r="D50" s="22"/>
      <c r="E50" s="22" t="s">
        <v>299</v>
      </c>
    </row>
    <row r="51" spans="2:5">
      <c r="B51" s="231" t="s">
        <v>288</v>
      </c>
      <c r="C51" s="231"/>
      <c r="D51" s="22"/>
      <c r="E51" s="22" t="s">
        <v>301</v>
      </c>
    </row>
    <row r="52" spans="2:5">
      <c r="B52" s="231" t="s">
        <v>289</v>
      </c>
      <c r="C52" s="231"/>
      <c r="D52" s="22"/>
      <c r="E52" s="22" t="s">
        <v>301</v>
      </c>
    </row>
    <row r="53" spans="2:5">
      <c r="B53" s="231" t="s">
        <v>290</v>
      </c>
      <c r="C53" s="231"/>
      <c r="D53" s="22"/>
      <c r="E53" s="22" t="s">
        <v>301</v>
      </c>
    </row>
    <row r="54" spans="2:5">
      <c r="B54" s="231" t="s">
        <v>24</v>
      </c>
      <c r="C54" s="231"/>
      <c r="D54" s="22"/>
      <c r="E54" s="22" t="s">
        <v>299</v>
      </c>
    </row>
    <row r="55" spans="2:5">
      <c r="B55" s="231" t="s">
        <v>25</v>
      </c>
      <c r="C55" s="231"/>
      <c r="D55" s="22"/>
      <c r="E55" s="22" t="s">
        <v>299</v>
      </c>
    </row>
    <row r="56" spans="2:5">
      <c r="B56" s="231" t="s">
        <v>98</v>
      </c>
      <c r="C56" s="231"/>
      <c r="D56" s="22"/>
      <c r="E56" s="22" t="s">
        <v>299</v>
      </c>
    </row>
    <row r="57" spans="2:5">
      <c r="B57" s="231" t="s">
        <v>306</v>
      </c>
      <c r="C57" s="231"/>
      <c r="D57" s="22"/>
      <c r="E57" s="22" t="s">
        <v>301</v>
      </c>
    </row>
    <row r="58" spans="2:5">
      <c r="B58" s="231" t="s">
        <v>291</v>
      </c>
      <c r="C58" s="231"/>
      <c r="D58" s="22"/>
      <c r="E58" s="22" t="s">
        <v>301</v>
      </c>
    </row>
    <row r="59" spans="2:5">
      <c r="B59" s="231" t="s">
        <v>292</v>
      </c>
      <c r="C59" s="231"/>
      <c r="D59" s="22"/>
      <c r="E59" s="22" t="s">
        <v>299</v>
      </c>
    </row>
    <row r="60" spans="2:5">
      <c r="B60" s="231" t="s">
        <v>26</v>
      </c>
      <c r="C60" s="231"/>
      <c r="D60" s="22"/>
      <c r="E60" s="22" t="s">
        <v>301</v>
      </c>
    </row>
    <row r="61" spans="2:5">
      <c r="B61" s="231" t="s">
        <v>27</v>
      </c>
      <c r="C61" s="231"/>
      <c r="D61" s="22"/>
      <c r="E61" s="22" t="s">
        <v>310</v>
      </c>
    </row>
    <row r="62" spans="2:5">
      <c r="B62" s="231" t="s">
        <v>283</v>
      </c>
      <c r="C62" s="231"/>
      <c r="D62" s="22"/>
      <c r="E62" s="22" t="s">
        <v>310</v>
      </c>
    </row>
    <row r="63" spans="2:5">
      <c r="B63" s="231" t="s">
        <v>287</v>
      </c>
      <c r="C63" s="231"/>
      <c r="D63" s="22"/>
      <c r="E63" s="22" t="s">
        <v>310</v>
      </c>
    </row>
    <row r="64" spans="2:5">
      <c r="B64" s="231" t="s">
        <v>307</v>
      </c>
      <c r="C64" s="231"/>
      <c r="D64" s="22"/>
      <c r="E64" s="22" t="s">
        <v>301</v>
      </c>
    </row>
    <row r="65" spans="1:18">
      <c r="B65" s="231" t="s">
        <v>293</v>
      </c>
      <c r="C65" s="231"/>
      <c r="D65" s="22"/>
      <c r="E65" s="22" t="s">
        <v>301</v>
      </c>
    </row>
    <row r="66" spans="1:18">
      <c r="B66" s="231" t="s">
        <v>294</v>
      </c>
      <c r="C66" s="231"/>
      <c r="D66" s="22"/>
      <c r="E66" s="22" t="s">
        <v>299</v>
      </c>
    </row>
    <row r="67" spans="1:18">
      <c r="B67" s="231" t="s">
        <v>272</v>
      </c>
      <c r="C67" s="231"/>
      <c r="D67" s="22"/>
      <c r="E67" s="22" t="s">
        <v>301</v>
      </c>
    </row>
    <row r="68" spans="1:18">
      <c r="B68" s="231" t="s">
        <v>28</v>
      </c>
      <c r="C68" s="231"/>
      <c r="D68" s="22"/>
      <c r="E68" s="22" t="s">
        <v>299</v>
      </c>
    </row>
    <row r="69" spans="1:18">
      <c r="B69" s="231" t="s">
        <v>29</v>
      </c>
      <c r="C69" s="231"/>
      <c r="D69" s="22"/>
      <c r="E69" s="22" t="s">
        <v>299</v>
      </c>
    </row>
    <row r="70" spans="1:18">
      <c r="B70" s="231" t="s">
        <v>30</v>
      </c>
      <c r="C70" s="231"/>
      <c r="D70" s="22"/>
      <c r="E70" s="22" t="s">
        <v>299</v>
      </c>
    </row>
    <row r="71" spans="1:18">
      <c r="B71" s="231" t="s">
        <v>31</v>
      </c>
      <c r="C71" s="231"/>
      <c r="D71" s="22"/>
      <c r="E71" s="22" t="s">
        <v>301</v>
      </c>
    </row>
    <row r="72" spans="1:18" s="17" customFormat="1">
      <c r="A72" s="19"/>
      <c r="B72" s="231" t="s">
        <v>252</v>
      </c>
      <c r="C72" s="231"/>
      <c r="D72" s="21"/>
      <c r="E72" s="21" t="s">
        <v>301</v>
      </c>
      <c r="K72" s="21"/>
      <c r="L72" s="21"/>
      <c r="M72" s="21"/>
      <c r="N72" s="21"/>
      <c r="O72" s="21"/>
      <c r="P72" s="21"/>
      <c r="Q72" s="21"/>
      <c r="R72" s="21"/>
    </row>
    <row r="73" spans="1:18">
      <c r="B73" s="231" t="s">
        <v>32</v>
      </c>
      <c r="C73" s="231"/>
      <c r="D73" s="22"/>
      <c r="E73" s="22" t="s">
        <v>299</v>
      </c>
    </row>
    <row r="74" spans="1:18">
      <c r="B74" s="231" t="s">
        <v>33</v>
      </c>
      <c r="C74" s="231"/>
      <c r="D74" s="22"/>
      <c r="E74" s="22" t="s">
        <v>301</v>
      </c>
    </row>
    <row r="75" spans="1:18">
      <c r="B75" s="231" t="s">
        <v>34</v>
      </c>
      <c r="C75" s="231"/>
      <c r="D75" s="22"/>
      <c r="E75" s="22" t="s">
        <v>301</v>
      </c>
    </row>
    <row r="76" spans="1:18">
      <c r="B76" s="231" t="s">
        <v>35</v>
      </c>
      <c r="C76" s="231"/>
      <c r="D76" s="22"/>
      <c r="E76" s="22" t="s">
        <v>301</v>
      </c>
    </row>
    <row r="77" spans="1:18">
      <c r="B77" s="231" t="s">
        <v>36</v>
      </c>
      <c r="C77" s="231"/>
      <c r="D77" s="22"/>
      <c r="E77" s="22" t="s">
        <v>301</v>
      </c>
    </row>
    <row r="78" spans="1:18">
      <c r="B78" s="231" t="s">
        <v>284</v>
      </c>
      <c r="C78" s="231"/>
      <c r="D78" s="22"/>
      <c r="E78" s="22" t="s">
        <v>299</v>
      </c>
    </row>
    <row r="79" spans="1:18">
      <c r="B79" s="231" t="s">
        <v>334</v>
      </c>
      <c r="C79" s="231"/>
      <c r="D79" s="22"/>
      <c r="E79" s="22" t="s">
        <v>301</v>
      </c>
    </row>
    <row r="80" spans="1:18">
      <c r="B80" s="231" t="s">
        <v>295</v>
      </c>
      <c r="C80" s="231"/>
      <c r="D80" s="22"/>
      <c r="E80" s="22" t="s">
        <v>301</v>
      </c>
    </row>
    <row r="81" spans="2:5">
      <c r="B81" s="231" t="s">
        <v>273</v>
      </c>
      <c r="C81" s="231"/>
      <c r="D81" s="22"/>
      <c r="E81" s="22" t="s">
        <v>299</v>
      </c>
    </row>
  </sheetData>
  <sheetProtection algorithmName="SHA-512" hashValue="LM7gaDR2wMm/9pu4vgfsZzF7Mp3DB3et/D8+LPCk8JIcSbydghBWRAv/w/w2mlwcxXgKpAEBkmdQZfMbZ4gwpA==" saltValue="kR8Z2ECk+MoC9O/h7OysFQ==" spinCount="100000" sheet="1" objects="1" scenarios="1"/>
  <dataConsolidate/>
  <mergeCells count="48">
    <mergeCell ref="B40:C40"/>
    <mergeCell ref="B41:C41"/>
    <mergeCell ref="B33:C33"/>
    <mergeCell ref="B34:C34"/>
    <mergeCell ref="B35:C35"/>
    <mergeCell ref="B36:C36"/>
    <mergeCell ref="B37:C37"/>
    <mergeCell ref="B46:J46"/>
    <mergeCell ref="D22:D23"/>
    <mergeCell ref="E22:E23"/>
    <mergeCell ref="F22:F23"/>
    <mergeCell ref="B45:J45"/>
    <mergeCell ref="B24:C24"/>
    <mergeCell ref="B25:C25"/>
    <mergeCell ref="B22:C23"/>
    <mergeCell ref="B26:C26"/>
    <mergeCell ref="B27:C27"/>
    <mergeCell ref="B28:C28"/>
    <mergeCell ref="B29:C29"/>
    <mergeCell ref="B30:C30"/>
    <mergeCell ref="B31:C31"/>
    <mergeCell ref="B32:C32"/>
    <mergeCell ref="B38:C38"/>
    <mergeCell ref="A4:A41"/>
    <mergeCell ref="D4:G4"/>
    <mergeCell ref="D6:G6"/>
    <mergeCell ref="D9:D10"/>
    <mergeCell ref="B4:C4"/>
    <mergeCell ref="B6:C6"/>
    <mergeCell ref="B5:C5"/>
    <mergeCell ref="D5:G5"/>
    <mergeCell ref="B9:C10"/>
    <mergeCell ref="B11:C11"/>
    <mergeCell ref="B12:B13"/>
    <mergeCell ref="B14:C14"/>
    <mergeCell ref="B15:C15"/>
    <mergeCell ref="B16:C16"/>
    <mergeCell ref="B17:C17"/>
    <mergeCell ref="B39:C39"/>
    <mergeCell ref="B1:J1"/>
    <mergeCell ref="D3:G3"/>
    <mergeCell ref="J22:J23"/>
    <mergeCell ref="F9:F10"/>
    <mergeCell ref="G22:I22"/>
    <mergeCell ref="E9:E10"/>
    <mergeCell ref="B3:C3"/>
    <mergeCell ref="B18:C18"/>
    <mergeCell ref="B19:C19"/>
  </mergeCells>
  <phoneticPr fontId="1"/>
  <conditionalFormatting sqref="F18">
    <cfRule type="expression" dxfId="30" priority="12" stopIfTrue="1">
      <formula>F18&lt;0</formula>
    </cfRule>
  </conditionalFormatting>
  <conditionalFormatting sqref="F11">
    <cfRule type="expression" dxfId="29" priority="13" stopIfTrue="1">
      <formula>F11&gt;L11</formula>
    </cfRule>
    <cfRule type="expression" dxfId="28" priority="14" stopIfTrue="1">
      <formula>F11&gt;D11</formula>
    </cfRule>
  </conditionalFormatting>
  <conditionalFormatting sqref="H30">
    <cfRule type="expression" dxfId="27" priority="16" stopIfTrue="1">
      <formula>G41*0.3&lt;H30</formula>
    </cfRule>
  </conditionalFormatting>
  <conditionalFormatting sqref="G41">
    <cfRule type="expression" dxfId="26" priority="8" stopIfTrue="1">
      <formula>AND(OR(D4="スポーツ教室、スポーツ大会等の開催（地方）", D4="スポーツ教室、スポーツ大会等の開催（スポーツ）"), G41&lt;750000)</formula>
    </cfRule>
    <cfRule type="expression" dxfId="25" priority="9" stopIfTrue="1">
      <formula>AND(OR(D4="スポーツ指導者の養成・活用（地方）", D4="スポーツ指導者の養成・活用（スポーツ）", D4="スポーツ情報の提供（地方）", D4="スポーツ情報の提供（スポーツ）", D4="総合型地域スポーツクラブ創設支援", D4="総合型地域スポーツクラブ創設", D4="総合型地域スポーツクラブ自立支援"), G41&lt;400000)</formula>
    </cfRule>
  </conditionalFormatting>
  <conditionalFormatting sqref="D39:G39 I39:J39">
    <cfRule type="expression" dxfId="24" priority="6">
      <formula>$E47="-"</formula>
    </cfRule>
  </conditionalFormatting>
  <conditionalFormatting sqref="D43">
    <cfRule type="expression" dxfId="23" priority="5">
      <formula>D43&lt;&gt;0</formula>
    </cfRule>
  </conditionalFormatting>
  <conditionalFormatting sqref="E43:F43">
    <cfRule type="expression" dxfId="22" priority="4">
      <formula>E43&lt;&gt;0</formula>
    </cfRule>
  </conditionalFormatting>
  <conditionalFormatting sqref="B39:C39">
    <cfRule type="expression" dxfId="21" priority="3">
      <formula>$G$46="-"</formula>
    </cfRule>
  </conditionalFormatting>
  <conditionalFormatting sqref="H39">
    <cfRule type="expression" dxfId="20" priority="2">
      <formula>AND(G41*0.1&lt;H39,E47="○")</formula>
    </cfRule>
  </conditionalFormatting>
  <conditionalFormatting sqref="H39">
    <cfRule type="expression" dxfId="19" priority="1">
      <formula>$E47="-"</formula>
    </cfRule>
  </conditionalFormatting>
  <dataValidations count="3">
    <dataValidation type="custom" imeMode="halfAlpha" allowBlank="1" showInputMessage="1" showErrorMessage="1" error="・くじ助成金額は、1,000円未満切り捨てとなります。" prompt="くじ助成金額は、1,000円未満切り捨てとなります。" sqref="D11">
      <formula1>MOD(D11,1000)=0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1">
      <formula1>AND(MOD(F11,1000)=0,IF(D11&lt;&gt;"",D11&gt;=F11))</formula1>
    </dataValidation>
    <dataValidation imeMode="halfAlpha" allowBlank="1" showInputMessage="1" showErrorMessage="1" sqref="I11:J11 D12:D18 D24:D40"/>
  </dataValidations>
  <printOptions horizontalCentered="1"/>
  <pageMargins left="0.39370078740157483" right="0.39370078740157483" top="0.59055118110236227" bottom="0.19685039370078741" header="0.23622047244094491" footer="0"/>
  <pageSetup paperSize="9" scale="92"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2"/>
  <sheetViews>
    <sheetView showGridLines="0" view="pageBreakPreview" zoomScaleNormal="100" zoomScaleSheetLayoutView="100" workbookViewId="0">
      <selection activeCell="F19" sqref="F19"/>
    </sheetView>
  </sheetViews>
  <sheetFormatPr defaultRowHeight="12"/>
  <cols>
    <col min="1" max="1" width="4.125" style="115" customWidth="1"/>
    <col min="2" max="2" width="9.375" style="116" customWidth="1"/>
    <col min="3" max="4" width="18.125" style="116" customWidth="1"/>
    <col min="5" max="6" width="8.5" style="116" customWidth="1"/>
    <col min="7" max="7" width="6.75" style="116" bestFit="1" customWidth="1"/>
    <col min="8" max="9" width="9.375" style="116" customWidth="1"/>
    <col min="10" max="13" width="10.625" style="116" customWidth="1"/>
    <col min="14" max="14" width="12.25" style="116" customWidth="1"/>
    <col min="15" max="15" width="0.75" style="116" customWidth="1"/>
    <col min="16" max="16" width="6" style="116" customWidth="1"/>
    <col min="17" max="17" width="44.5" style="117" customWidth="1"/>
    <col min="18" max="18" width="38.625" style="117" customWidth="1"/>
    <col min="19" max="19" width="26" style="117" customWidth="1"/>
    <col min="20" max="24" width="11.125" style="116" customWidth="1"/>
    <col min="25" max="16384" width="9" style="116"/>
  </cols>
  <sheetData>
    <row r="1" spans="1:19" ht="32.1" customHeight="1">
      <c r="B1" s="265" t="s">
        <v>317</v>
      </c>
      <c r="C1" s="338" t="s">
        <v>333</v>
      </c>
      <c r="D1" s="338"/>
      <c r="J1" s="332" t="s">
        <v>318</v>
      </c>
      <c r="K1" s="332"/>
      <c r="L1" s="333" t="s">
        <v>253</v>
      </c>
      <c r="M1" s="333"/>
      <c r="N1" s="333"/>
    </row>
    <row r="2" spans="1:19" ht="32.1" customHeight="1">
      <c r="B2" s="118" t="s">
        <v>38</v>
      </c>
      <c r="C2" s="334" t="s">
        <v>70</v>
      </c>
      <c r="D2" s="334"/>
      <c r="E2" s="248" t="s">
        <v>309</v>
      </c>
      <c r="F2" s="333" t="s">
        <v>311</v>
      </c>
      <c r="G2" s="333"/>
      <c r="H2" s="333"/>
      <c r="I2" s="333"/>
      <c r="J2" s="335" t="s">
        <v>319</v>
      </c>
      <c r="K2" s="336"/>
      <c r="L2" s="337" t="s">
        <v>212</v>
      </c>
      <c r="M2" s="337"/>
      <c r="N2" s="337"/>
      <c r="O2" s="112" t="s">
        <v>229</v>
      </c>
    </row>
    <row r="3" spans="1:19" ht="6" customHeight="1"/>
    <row r="4" spans="1:19" s="121" customFormat="1">
      <c r="A4" s="345" t="s">
        <v>230</v>
      </c>
      <c r="B4" s="347" t="s">
        <v>40</v>
      </c>
      <c r="C4" s="349" t="s">
        <v>41</v>
      </c>
      <c r="D4" s="351" t="s">
        <v>42</v>
      </c>
      <c r="E4" s="353" t="s">
        <v>43</v>
      </c>
      <c r="F4" s="353"/>
      <c r="G4" s="355" t="s">
        <v>44</v>
      </c>
      <c r="H4" s="339" t="s">
        <v>45</v>
      </c>
      <c r="I4" s="341" t="s">
        <v>46</v>
      </c>
      <c r="J4" s="119"/>
      <c r="K4" s="119"/>
      <c r="L4" s="119"/>
      <c r="M4" s="119"/>
      <c r="N4" s="343" t="s">
        <v>47</v>
      </c>
      <c r="O4" s="120"/>
      <c r="Q4" s="117"/>
      <c r="R4" s="117"/>
      <c r="S4" s="117"/>
    </row>
    <row r="5" spans="1:19" s="121" customFormat="1" ht="12.75" thickBot="1">
      <c r="A5" s="346"/>
      <c r="B5" s="348"/>
      <c r="C5" s="350"/>
      <c r="D5" s="352"/>
      <c r="E5" s="354"/>
      <c r="F5" s="354"/>
      <c r="G5" s="356"/>
      <c r="H5" s="340"/>
      <c r="I5" s="342"/>
      <c r="J5" s="122" t="s">
        <v>48</v>
      </c>
      <c r="K5" s="175" t="s">
        <v>49</v>
      </c>
      <c r="L5" s="154" t="s">
        <v>50</v>
      </c>
      <c r="M5" s="122" t="s">
        <v>51</v>
      </c>
      <c r="N5" s="344"/>
      <c r="O5" s="123"/>
      <c r="Q5" s="117"/>
      <c r="R5" s="117"/>
      <c r="S5" s="117"/>
    </row>
    <row r="6" spans="1:19" ht="12.75" thickTop="1">
      <c r="A6" s="124"/>
      <c r="B6" s="125"/>
      <c r="C6" s="155"/>
      <c r="D6" s="159"/>
      <c r="E6" s="127"/>
      <c r="F6" s="165"/>
      <c r="G6" s="166"/>
      <c r="H6" s="170"/>
      <c r="I6" s="173"/>
      <c r="J6" s="174"/>
      <c r="K6" s="176"/>
      <c r="L6" s="126"/>
      <c r="M6" s="126"/>
      <c r="N6" s="180"/>
      <c r="O6" s="128"/>
    </row>
    <row r="7" spans="1:19" ht="30" customHeight="1">
      <c r="A7" s="57">
        <v>1</v>
      </c>
      <c r="B7" s="253">
        <v>44681</v>
      </c>
      <c r="C7" s="156" t="s">
        <v>213</v>
      </c>
      <c r="D7" s="160" t="s">
        <v>264</v>
      </c>
      <c r="E7" s="63" t="s">
        <v>72</v>
      </c>
      <c r="F7" s="164" t="s">
        <v>133</v>
      </c>
      <c r="G7" s="167" t="s">
        <v>59</v>
      </c>
      <c r="H7" s="171"/>
      <c r="I7" s="110">
        <v>100000</v>
      </c>
      <c r="J7" s="111">
        <v>100000</v>
      </c>
      <c r="K7" s="177">
        <v>100000</v>
      </c>
      <c r="L7" s="111">
        <f t="shared" ref="L7:L41" si="0">J7-K7</f>
        <v>0</v>
      </c>
      <c r="M7" s="111">
        <f t="shared" ref="M7:M41" si="1">I7-J7</f>
        <v>0</v>
      </c>
      <c r="N7" s="181">
        <f>H7-I7</f>
        <v>-100000</v>
      </c>
      <c r="O7" s="129"/>
    </row>
    <row r="8" spans="1:19" ht="30" customHeight="1">
      <c r="A8" s="57">
        <v>2</v>
      </c>
      <c r="B8" s="253">
        <v>44681</v>
      </c>
      <c r="C8" s="156" t="s">
        <v>213</v>
      </c>
      <c r="D8" s="160" t="s">
        <v>265</v>
      </c>
      <c r="E8" s="63" t="s">
        <v>139</v>
      </c>
      <c r="F8" s="164" t="s">
        <v>140</v>
      </c>
      <c r="G8" s="167" t="s">
        <v>59</v>
      </c>
      <c r="H8" s="171"/>
      <c r="I8" s="110">
        <v>5000</v>
      </c>
      <c r="J8" s="111">
        <v>5000</v>
      </c>
      <c r="K8" s="177">
        <v>5000</v>
      </c>
      <c r="L8" s="111">
        <f t="shared" si="0"/>
        <v>0</v>
      </c>
      <c r="M8" s="111">
        <f t="shared" si="1"/>
        <v>0</v>
      </c>
      <c r="N8" s="181">
        <f t="shared" ref="N8:N41" si="2">N7+H8-I8</f>
        <v>-105000</v>
      </c>
      <c r="O8" s="129"/>
    </row>
    <row r="9" spans="1:19" ht="30" customHeight="1">
      <c r="A9" s="57">
        <v>3</v>
      </c>
      <c r="B9" s="253">
        <v>44681</v>
      </c>
      <c r="C9" s="156" t="s">
        <v>215</v>
      </c>
      <c r="D9" s="160" t="s">
        <v>216</v>
      </c>
      <c r="E9" s="63" t="s">
        <v>99</v>
      </c>
      <c r="F9" s="164" t="s">
        <v>173</v>
      </c>
      <c r="G9" s="167" t="s">
        <v>59</v>
      </c>
      <c r="H9" s="171"/>
      <c r="I9" s="110">
        <v>324</v>
      </c>
      <c r="J9" s="111">
        <v>324</v>
      </c>
      <c r="K9" s="177">
        <v>324</v>
      </c>
      <c r="L9" s="111">
        <f t="shared" si="0"/>
        <v>0</v>
      </c>
      <c r="M9" s="111">
        <f t="shared" si="1"/>
        <v>0</v>
      </c>
      <c r="N9" s="181">
        <f t="shared" si="2"/>
        <v>-105324</v>
      </c>
      <c r="O9" s="129"/>
    </row>
    <row r="10" spans="1:19" ht="30" customHeight="1">
      <c r="A10" s="58">
        <v>4</v>
      </c>
      <c r="B10" s="253">
        <v>44723</v>
      </c>
      <c r="C10" s="156" t="s">
        <v>331</v>
      </c>
      <c r="D10" s="160" t="s">
        <v>332</v>
      </c>
      <c r="E10" s="63" t="s">
        <v>326</v>
      </c>
      <c r="F10" s="164"/>
      <c r="G10" s="167" t="s">
        <v>59</v>
      </c>
      <c r="H10" s="171">
        <v>450000</v>
      </c>
      <c r="I10" s="110"/>
      <c r="J10" s="111"/>
      <c r="K10" s="177"/>
      <c r="L10" s="111">
        <f t="shared" si="0"/>
        <v>0</v>
      </c>
      <c r="M10" s="111">
        <f t="shared" si="1"/>
        <v>0</v>
      </c>
      <c r="N10" s="181">
        <f t="shared" si="2"/>
        <v>344676</v>
      </c>
      <c r="O10" s="129"/>
    </row>
    <row r="11" spans="1:19" ht="30" customHeight="1">
      <c r="A11" s="59">
        <v>5</v>
      </c>
      <c r="B11" s="253">
        <v>44731</v>
      </c>
      <c r="C11" s="156" t="s">
        <v>217</v>
      </c>
      <c r="D11" s="160" t="s">
        <v>218</v>
      </c>
      <c r="E11" s="63" t="s">
        <v>85</v>
      </c>
      <c r="F11" s="164" t="s">
        <v>153</v>
      </c>
      <c r="G11" s="167" t="s">
        <v>59</v>
      </c>
      <c r="H11" s="171"/>
      <c r="I11" s="250">
        <v>50000</v>
      </c>
      <c r="J11" s="251">
        <v>50000</v>
      </c>
      <c r="K11" s="252">
        <v>50000</v>
      </c>
      <c r="L11" s="111">
        <f t="shared" si="0"/>
        <v>0</v>
      </c>
      <c r="M11" s="111">
        <f t="shared" si="1"/>
        <v>0</v>
      </c>
      <c r="N11" s="181">
        <f t="shared" si="2"/>
        <v>294676</v>
      </c>
      <c r="O11" s="129"/>
    </row>
    <row r="12" spans="1:19" ht="30" customHeight="1">
      <c r="A12" s="59">
        <v>6</v>
      </c>
      <c r="B12" s="253">
        <v>44731</v>
      </c>
      <c r="C12" s="156" t="s">
        <v>217</v>
      </c>
      <c r="D12" s="160" t="s">
        <v>219</v>
      </c>
      <c r="E12" s="63" t="s">
        <v>85</v>
      </c>
      <c r="F12" s="164" t="s">
        <v>153</v>
      </c>
      <c r="G12" s="167" t="s">
        <v>59</v>
      </c>
      <c r="H12" s="171"/>
      <c r="I12" s="250">
        <v>50000</v>
      </c>
      <c r="J12" s="251">
        <v>50000</v>
      </c>
      <c r="K12" s="252">
        <v>50000</v>
      </c>
      <c r="L12" s="111">
        <f t="shared" si="0"/>
        <v>0</v>
      </c>
      <c r="M12" s="111">
        <f t="shared" si="1"/>
        <v>0</v>
      </c>
      <c r="N12" s="181">
        <f t="shared" si="2"/>
        <v>244676</v>
      </c>
      <c r="O12" s="129"/>
    </row>
    <row r="13" spans="1:19" ht="30" customHeight="1">
      <c r="A13" s="60">
        <v>7</v>
      </c>
      <c r="B13" s="253">
        <v>44731</v>
      </c>
      <c r="C13" s="156" t="s">
        <v>220</v>
      </c>
      <c r="D13" s="160" t="s">
        <v>221</v>
      </c>
      <c r="E13" s="63" t="s">
        <v>89</v>
      </c>
      <c r="F13" s="164" t="s">
        <v>161</v>
      </c>
      <c r="G13" s="167" t="s">
        <v>59</v>
      </c>
      <c r="H13" s="171"/>
      <c r="I13" s="110">
        <v>300000</v>
      </c>
      <c r="J13" s="111">
        <v>300000</v>
      </c>
      <c r="K13" s="177">
        <v>300000</v>
      </c>
      <c r="L13" s="111">
        <f t="shared" si="0"/>
        <v>0</v>
      </c>
      <c r="M13" s="111">
        <f t="shared" si="1"/>
        <v>0</v>
      </c>
      <c r="N13" s="181">
        <f t="shared" si="2"/>
        <v>-55324</v>
      </c>
      <c r="O13" s="129"/>
    </row>
    <row r="14" spans="1:19" ht="30" customHeight="1">
      <c r="A14" s="57">
        <v>8</v>
      </c>
      <c r="B14" s="253">
        <v>44731</v>
      </c>
      <c r="C14" s="156" t="s">
        <v>279</v>
      </c>
      <c r="D14" s="160" t="s">
        <v>280</v>
      </c>
      <c r="E14" s="63" t="s">
        <v>277</v>
      </c>
      <c r="F14" s="164" t="s">
        <v>277</v>
      </c>
      <c r="G14" s="167" t="s">
        <v>59</v>
      </c>
      <c r="H14" s="171"/>
      <c r="I14" s="110">
        <v>50000</v>
      </c>
      <c r="J14" s="111">
        <v>50000</v>
      </c>
      <c r="K14" s="177">
        <v>50000</v>
      </c>
      <c r="L14" s="111">
        <f t="shared" si="0"/>
        <v>0</v>
      </c>
      <c r="M14" s="111">
        <f t="shared" si="1"/>
        <v>0</v>
      </c>
      <c r="N14" s="181">
        <f t="shared" si="2"/>
        <v>-105324</v>
      </c>
      <c r="O14" s="129"/>
    </row>
    <row r="15" spans="1:19" ht="30" customHeight="1">
      <c r="A15" s="57">
        <v>9</v>
      </c>
      <c r="B15" s="253">
        <v>44742</v>
      </c>
      <c r="C15" s="156" t="s">
        <v>222</v>
      </c>
      <c r="D15" s="160" t="s">
        <v>214</v>
      </c>
      <c r="E15" s="63" t="s">
        <v>72</v>
      </c>
      <c r="F15" s="164" t="s">
        <v>134</v>
      </c>
      <c r="G15" s="167" t="s">
        <v>59</v>
      </c>
      <c r="H15" s="171"/>
      <c r="I15" s="110">
        <v>100000</v>
      </c>
      <c r="J15" s="111"/>
      <c r="K15" s="177"/>
      <c r="L15" s="111">
        <f t="shared" si="0"/>
        <v>0</v>
      </c>
      <c r="M15" s="111">
        <f t="shared" si="1"/>
        <v>100000</v>
      </c>
      <c r="N15" s="181">
        <f t="shared" si="2"/>
        <v>-205324</v>
      </c>
      <c r="O15" s="129"/>
    </row>
    <row r="16" spans="1:19" ht="30" customHeight="1">
      <c r="A16" s="57">
        <v>10</v>
      </c>
      <c r="B16" s="253">
        <v>44742</v>
      </c>
      <c r="C16" s="156" t="s">
        <v>215</v>
      </c>
      <c r="D16" s="160" t="s">
        <v>223</v>
      </c>
      <c r="E16" s="63" t="s">
        <v>99</v>
      </c>
      <c r="F16" s="164" t="s">
        <v>173</v>
      </c>
      <c r="G16" s="167" t="s">
        <v>59</v>
      </c>
      <c r="H16" s="171"/>
      <c r="I16" s="110">
        <v>324</v>
      </c>
      <c r="J16" s="111"/>
      <c r="K16" s="177"/>
      <c r="L16" s="111">
        <f t="shared" si="0"/>
        <v>0</v>
      </c>
      <c r="M16" s="111">
        <f t="shared" si="1"/>
        <v>324</v>
      </c>
      <c r="N16" s="181">
        <f t="shared" si="2"/>
        <v>-205648</v>
      </c>
      <c r="O16" s="129"/>
    </row>
    <row r="17" spans="1:15" ht="30" customHeight="1">
      <c r="A17" s="57">
        <v>11</v>
      </c>
      <c r="B17" s="253">
        <v>44742</v>
      </c>
      <c r="C17" s="156" t="s">
        <v>224</v>
      </c>
      <c r="D17" s="160" t="s">
        <v>225</v>
      </c>
      <c r="E17" s="63" t="s">
        <v>67</v>
      </c>
      <c r="F17" s="164" t="s">
        <v>126</v>
      </c>
      <c r="G17" s="167" t="s">
        <v>62</v>
      </c>
      <c r="H17" s="171">
        <v>150000</v>
      </c>
      <c r="I17" s="110"/>
      <c r="J17" s="111"/>
      <c r="K17" s="177"/>
      <c r="L17" s="111">
        <f t="shared" si="0"/>
        <v>0</v>
      </c>
      <c r="M17" s="111">
        <f t="shared" si="1"/>
        <v>0</v>
      </c>
      <c r="N17" s="181">
        <f t="shared" si="2"/>
        <v>-55648</v>
      </c>
      <c r="O17" s="129"/>
    </row>
    <row r="18" spans="1:15" ht="30" customHeight="1">
      <c r="A18" s="57">
        <v>12</v>
      </c>
      <c r="B18" s="253">
        <v>44757</v>
      </c>
      <c r="C18" s="156" t="s">
        <v>266</v>
      </c>
      <c r="D18" s="160" t="s">
        <v>226</v>
      </c>
      <c r="E18" s="63" t="s">
        <v>99</v>
      </c>
      <c r="F18" s="164" t="s">
        <v>174</v>
      </c>
      <c r="G18" s="167" t="s">
        <v>59</v>
      </c>
      <c r="H18" s="171"/>
      <c r="I18" s="110">
        <v>100000</v>
      </c>
      <c r="J18" s="111">
        <v>100000</v>
      </c>
      <c r="K18" s="177">
        <v>100000</v>
      </c>
      <c r="L18" s="111">
        <f t="shared" si="0"/>
        <v>0</v>
      </c>
      <c r="M18" s="111">
        <f t="shared" si="1"/>
        <v>0</v>
      </c>
      <c r="N18" s="181">
        <f t="shared" si="2"/>
        <v>-155648</v>
      </c>
      <c r="O18" s="129"/>
    </row>
    <row r="19" spans="1:15" ht="30" customHeight="1">
      <c r="A19" s="57">
        <v>13</v>
      </c>
      <c r="B19" s="253">
        <v>44757</v>
      </c>
      <c r="C19" s="156" t="s">
        <v>227</v>
      </c>
      <c r="D19" s="160" t="s">
        <v>228</v>
      </c>
      <c r="E19" s="63" t="s">
        <v>81</v>
      </c>
      <c r="F19" s="164" t="s">
        <v>144</v>
      </c>
      <c r="G19" s="167" t="s">
        <v>59</v>
      </c>
      <c r="H19" s="171"/>
      <c r="I19" s="110">
        <v>300000</v>
      </c>
      <c r="J19" s="111">
        <v>300000</v>
      </c>
      <c r="K19" s="177">
        <v>300000</v>
      </c>
      <c r="L19" s="111">
        <f t="shared" si="0"/>
        <v>0</v>
      </c>
      <c r="M19" s="111">
        <f t="shared" si="1"/>
        <v>0</v>
      </c>
      <c r="N19" s="181">
        <f t="shared" si="2"/>
        <v>-455648</v>
      </c>
      <c r="O19" s="129"/>
    </row>
    <row r="20" spans="1:15" ht="30" customHeight="1">
      <c r="A20" s="57">
        <v>14</v>
      </c>
      <c r="B20" s="97"/>
      <c r="C20" s="156"/>
      <c r="D20" s="160" t="s">
        <v>259</v>
      </c>
      <c r="E20" s="63" t="s">
        <v>85</v>
      </c>
      <c r="F20" s="164" t="s">
        <v>124</v>
      </c>
      <c r="G20" s="167"/>
      <c r="H20" s="171"/>
      <c r="I20" s="110"/>
      <c r="J20" s="111"/>
      <c r="K20" s="177"/>
      <c r="L20" s="111">
        <f t="shared" si="0"/>
        <v>0</v>
      </c>
      <c r="M20" s="111">
        <f t="shared" si="1"/>
        <v>0</v>
      </c>
      <c r="N20" s="181">
        <f t="shared" si="2"/>
        <v>-455648</v>
      </c>
      <c r="O20" s="129"/>
    </row>
    <row r="21" spans="1:15" ht="30" customHeight="1">
      <c r="A21" s="57">
        <v>15</v>
      </c>
      <c r="B21" s="97"/>
      <c r="C21" s="156"/>
      <c r="D21" s="219" t="s">
        <v>282</v>
      </c>
      <c r="E21" s="220" t="s">
        <v>277</v>
      </c>
      <c r="F21" s="221" t="s">
        <v>277</v>
      </c>
      <c r="G21" s="168"/>
      <c r="H21" s="171"/>
      <c r="I21" s="110"/>
      <c r="J21" s="111"/>
      <c r="K21" s="177"/>
      <c r="L21" s="111">
        <f t="shared" si="0"/>
        <v>0</v>
      </c>
      <c r="M21" s="111">
        <f t="shared" si="1"/>
        <v>0</v>
      </c>
      <c r="N21" s="181">
        <f t="shared" si="2"/>
        <v>-455648</v>
      </c>
      <c r="O21" s="129"/>
    </row>
    <row r="22" spans="1:15" ht="30" customHeight="1">
      <c r="A22" s="57">
        <v>16</v>
      </c>
      <c r="B22" s="97"/>
      <c r="C22" s="156" t="s">
        <v>331</v>
      </c>
      <c r="D22" s="160" t="s">
        <v>281</v>
      </c>
      <c r="E22" s="63" t="s">
        <v>326</v>
      </c>
      <c r="F22" s="164"/>
      <c r="G22" s="168" t="s">
        <v>68</v>
      </c>
      <c r="H22" s="171">
        <v>314000</v>
      </c>
      <c r="I22" s="110"/>
      <c r="J22" s="111"/>
      <c r="K22" s="177"/>
      <c r="L22" s="111">
        <f t="shared" si="0"/>
        <v>0</v>
      </c>
      <c r="M22" s="111">
        <f t="shared" si="1"/>
        <v>0</v>
      </c>
      <c r="N22" s="181">
        <f t="shared" si="2"/>
        <v>-141648</v>
      </c>
      <c r="O22" s="129"/>
    </row>
    <row r="23" spans="1:15" ht="30" customHeight="1">
      <c r="A23" s="57"/>
      <c r="B23" s="61"/>
      <c r="C23" s="156"/>
      <c r="D23" s="160"/>
      <c r="E23" s="63"/>
      <c r="F23" s="164"/>
      <c r="G23" s="168"/>
      <c r="H23" s="171"/>
      <c r="I23" s="110"/>
      <c r="J23" s="111"/>
      <c r="K23" s="177"/>
      <c r="L23" s="111">
        <f t="shared" si="0"/>
        <v>0</v>
      </c>
      <c r="M23" s="111">
        <f t="shared" si="1"/>
        <v>0</v>
      </c>
      <c r="N23" s="181">
        <f t="shared" si="2"/>
        <v>-141648</v>
      </c>
      <c r="O23" s="129"/>
    </row>
    <row r="24" spans="1:15" ht="30" customHeight="1">
      <c r="A24" s="57"/>
      <c r="B24" s="61"/>
      <c r="C24" s="156"/>
      <c r="D24" s="160"/>
      <c r="E24" s="63"/>
      <c r="F24" s="164"/>
      <c r="G24" s="168"/>
      <c r="H24" s="171"/>
      <c r="I24" s="110"/>
      <c r="J24" s="111"/>
      <c r="K24" s="177"/>
      <c r="L24" s="111">
        <f t="shared" si="0"/>
        <v>0</v>
      </c>
      <c r="M24" s="111">
        <f t="shared" si="1"/>
        <v>0</v>
      </c>
      <c r="N24" s="181">
        <f t="shared" si="2"/>
        <v>-141648</v>
      </c>
      <c r="O24" s="129"/>
    </row>
    <row r="25" spans="1:15" ht="30" customHeight="1">
      <c r="A25" s="57"/>
      <c r="B25" s="61"/>
      <c r="C25" s="156"/>
      <c r="D25" s="160"/>
      <c r="E25" s="63"/>
      <c r="F25" s="164"/>
      <c r="G25" s="168"/>
      <c r="H25" s="171"/>
      <c r="I25" s="110"/>
      <c r="J25" s="111"/>
      <c r="K25" s="177"/>
      <c r="L25" s="111">
        <f t="shared" si="0"/>
        <v>0</v>
      </c>
      <c r="M25" s="111">
        <f t="shared" si="1"/>
        <v>0</v>
      </c>
      <c r="N25" s="181">
        <f t="shared" si="2"/>
        <v>-141648</v>
      </c>
      <c r="O25" s="129"/>
    </row>
    <row r="26" spans="1:15" ht="30" customHeight="1">
      <c r="A26" s="57"/>
      <c r="B26" s="61"/>
      <c r="C26" s="156"/>
      <c r="D26" s="160"/>
      <c r="E26" s="63"/>
      <c r="F26" s="164"/>
      <c r="G26" s="168"/>
      <c r="H26" s="171"/>
      <c r="I26" s="110"/>
      <c r="J26" s="111"/>
      <c r="K26" s="177"/>
      <c r="L26" s="111">
        <f t="shared" si="0"/>
        <v>0</v>
      </c>
      <c r="M26" s="111">
        <f t="shared" si="1"/>
        <v>0</v>
      </c>
      <c r="N26" s="181">
        <f t="shared" si="2"/>
        <v>-141648</v>
      </c>
      <c r="O26" s="130"/>
    </row>
    <row r="27" spans="1:15" ht="30" customHeight="1">
      <c r="A27" s="57"/>
      <c r="B27" s="61"/>
      <c r="C27" s="156"/>
      <c r="D27" s="160"/>
      <c r="E27" s="63"/>
      <c r="F27" s="164"/>
      <c r="G27" s="168"/>
      <c r="H27" s="171"/>
      <c r="I27" s="110"/>
      <c r="J27" s="111"/>
      <c r="K27" s="177"/>
      <c r="L27" s="111">
        <f t="shared" si="0"/>
        <v>0</v>
      </c>
      <c r="M27" s="111">
        <f t="shared" si="1"/>
        <v>0</v>
      </c>
      <c r="N27" s="181">
        <f t="shared" si="2"/>
        <v>-141648</v>
      </c>
      <c r="O27" s="129"/>
    </row>
    <row r="28" spans="1:15" ht="30" customHeight="1">
      <c r="A28" s="57"/>
      <c r="B28" s="62"/>
      <c r="C28" s="157"/>
      <c r="D28" s="161"/>
      <c r="E28" s="63"/>
      <c r="F28" s="164"/>
      <c r="G28" s="168"/>
      <c r="H28" s="172"/>
      <c r="I28" s="113"/>
      <c r="J28" s="114"/>
      <c r="K28" s="178"/>
      <c r="L28" s="111">
        <f t="shared" si="0"/>
        <v>0</v>
      </c>
      <c r="M28" s="111">
        <f t="shared" si="1"/>
        <v>0</v>
      </c>
      <c r="N28" s="181">
        <f t="shared" si="2"/>
        <v>-141648</v>
      </c>
      <c r="O28" s="129"/>
    </row>
    <row r="29" spans="1:15" ht="30" customHeight="1">
      <c r="A29" s="57"/>
      <c r="B29" s="61"/>
      <c r="C29" s="156"/>
      <c r="D29" s="160"/>
      <c r="E29" s="63"/>
      <c r="F29" s="164"/>
      <c r="G29" s="168"/>
      <c r="H29" s="171"/>
      <c r="I29" s="110"/>
      <c r="J29" s="111"/>
      <c r="K29" s="177"/>
      <c r="L29" s="111">
        <f t="shared" si="0"/>
        <v>0</v>
      </c>
      <c r="M29" s="111">
        <f t="shared" si="1"/>
        <v>0</v>
      </c>
      <c r="N29" s="181">
        <f t="shared" si="2"/>
        <v>-141648</v>
      </c>
      <c r="O29" s="129"/>
    </row>
    <row r="30" spans="1:15" ht="30" customHeight="1">
      <c r="A30" s="57"/>
      <c r="B30" s="61"/>
      <c r="C30" s="156"/>
      <c r="D30" s="160"/>
      <c r="E30" s="63"/>
      <c r="F30" s="164"/>
      <c r="G30" s="168"/>
      <c r="H30" s="171"/>
      <c r="I30" s="110"/>
      <c r="J30" s="111"/>
      <c r="K30" s="177"/>
      <c r="L30" s="111">
        <f t="shared" si="0"/>
        <v>0</v>
      </c>
      <c r="M30" s="111">
        <f t="shared" si="1"/>
        <v>0</v>
      </c>
      <c r="N30" s="181">
        <f t="shared" si="2"/>
        <v>-141648</v>
      </c>
      <c r="O30" s="129"/>
    </row>
    <row r="31" spans="1:15" ht="30" customHeight="1">
      <c r="A31" s="57"/>
      <c r="B31" s="61"/>
      <c r="C31" s="156"/>
      <c r="D31" s="160"/>
      <c r="E31" s="63"/>
      <c r="F31" s="164"/>
      <c r="G31" s="168"/>
      <c r="H31" s="171"/>
      <c r="I31" s="110"/>
      <c r="J31" s="111"/>
      <c r="K31" s="177"/>
      <c r="L31" s="111">
        <f t="shared" si="0"/>
        <v>0</v>
      </c>
      <c r="M31" s="111">
        <f t="shared" si="1"/>
        <v>0</v>
      </c>
      <c r="N31" s="181">
        <f t="shared" si="2"/>
        <v>-141648</v>
      </c>
      <c r="O31" s="129"/>
    </row>
    <row r="32" spans="1:15" ht="30" customHeight="1">
      <c r="A32" s="57"/>
      <c r="B32" s="61"/>
      <c r="C32" s="156"/>
      <c r="D32" s="160"/>
      <c r="E32" s="63"/>
      <c r="F32" s="164"/>
      <c r="G32" s="168"/>
      <c r="H32" s="171"/>
      <c r="I32" s="110"/>
      <c r="J32" s="111"/>
      <c r="K32" s="177"/>
      <c r="L32" s="111">
        <f t="shared" si="0"/>
        <v>0</v>
      </c>
      <c r="M32" s="111">
        <f t="shared" si="1"/>
        <v>0</v>
      </c>
      <c r="N32" s="181">
        <f t="shared" si="2"/>
        <v>-141648</v>
      </c>
      <c r="O32" s="129"/>
    </row>
    <row r="33" spans="1:15" ht="30" customHeight="1">
      <c r="A33" s="57"/>
      <c r="B33" s="61"/>
      <c r="C33" s="156"/>
      <c r="D33" s="160"/>
      <c r="E33" s="63"/>
      <c r="F33" s="164"/>
      <c r="G33" s="168"/>
      <c r="H33" s="171"/>
      <c r="I33" s="110"/>
      <c r="J33" s="111"/>
      <c r="K33" s="177"/>
      <c r="L33" s="111">
        <f t="shared" si="0"/>
        <v>0</v>
      </c>
      <c r="M33" s="111">
        <f t="shared" si="1"/>
        <v>0</v>
      </c>
      <c r="N33" s="181">
        <f t="shared" si="2"/>
        <v>-141648</v>
      </c>
      <c r="O33" s="129"/>
    </row>
    <row r="34" spans="1:15" ht="30" customHeight="1">
      <c r="A34" s="57"/>
      <c r="B34" s="61"/>
      <c r="C34" s="156"/>
      <c r="D34" s="160"/>
      <c r="E34" s="63"/>
      <c r="F34" s="164"/>
      <c r="G34" s="168"/>
      <c r="H34" s="171"/>
      <c r="I34" s="110"/>
      <c r="J34" s="111"/>
      <c r="K34" s="177"/>
      <c r="L34" s="111">
        <f t="shared" si="0"/>
        <v>0</v>
      </c>
      <c r="M34" s="111">
        <f t="shared" si="1"/>
        <v>0</v>
      </c>
      <c r="N34" s="181">
        <f t="shared" si="2"/>
        <v>-141648</v>
      </c>
      <c r="O34" s="129"/>
    </row>
    <row r="35" spans="1:15" ht="30" customHeight="1">
      <c r="A35" s="57"/>
      <c r="B35" s="61"/>
      <c r="C35" s="156"/>
      <c r="D35" s="160"/>
      <c r="E35" s="63"/>
      <c r="F35" s="164"/>
      <c r="G35" s="168"/>
      <c r="H35" s="171"/>
      <c r="I35" s="110"/>
      <c r="J35" s="111"/>
      <c r="K35" s="177"/>
      <c r="L35" s="111">
        <f t="shared" si="0"/>
        <v>0</v>
      </c>
      <c r="M35" s="111">
        <f t="shared" si="1"/>
        <v>0</v>
      </c>
      <c r="N35" s="181">
        <f t="shared" si="2"/>
        <v>-141648</v>
      </c>
      <c r="O35" s="129"/>
    </row>
    <row r="36" spans="1:15" ht="30" customHeight="1">
      <c r="A36" s="57"/>
      <c r="B36" s="61"/>
      <c r="C36" s="156"/>
      <c r="D36" s="160"/>
      <c r="E36" s="63"/>
      <c r="F36" s="164"/>
      <c r="G36" s="168"/>
      <c r="H36" s="171"/>
      <c r="I36" s="110"/>
      <c r="J36" s="111"/>
      <c r="K36" s="177"/>
      <c r="L36" s="111">
        <f t="shared" si="0"/>
        <v>0</v>
      </c>
      <c r="M36" s="111">
        <f t="shared" si="1"/>
        <v>0</v>
      </c>
      <c r="N36" s="181">
        <f t="shared" si="2"/>
        <v>-141648</v>
      </c>
      <c r="O36" s="129"/>
    </row>
    <row r="37" spans="1:15" ht="30" customHeight="1">
      <c r="A37" s="57"/>
      <c r="B37" s="61"/>
      <c r="C37" s="156"/>
      <c r="D37" s="160"/>
      <c r="E37" s="63"/>
      <c r="F37" s="164"/>
      <c r="G37" s="168"/>
      <c r="H37" s="171"/>
      <c r="I37" s="110"/>
      <c r="J37" s="111"/>
      <c r="K37" s="177"/>
      <c r="L37" s="111">
        <f t="shared" si="0"/>
        <v>0</v>
      </c>
      <c r="M37" s="111">
        <f t="shared" si="1"/>
        <v>0</v>
      </c>
      <c r="N37" s="181">
        <f t="shared" si="2"/>
        <v>-141648</v>
      </c>
      <c r="O37" s="129"/>
    </row>
    <row r="38" spans="1:15" ht="30" customHeight="1">
      <c r="A38" s="57"/>
      <c r="B38" s="61"/>
      <c r="C38" s="156"/>
      <c r="D38" s="160"/>
      <c r="E38" s="63"/>
      <c r="F38" s="164"/>
      <c r="G38" s="168"/>
      <c r="H38" s="171"/>
      <c r="I38" s="110"/>
      <c r="J38" s="111"/>
      <c r="K38" s="177"/>
      <c r="L38" s="111">
        <f t="shared" si="0"/>
        <v>0</v>
      </c>
      <c r="M38" s="111">
        <f t="shared" si="1"/>
        <v>0</v>
      </c>
      <c r="N38" s="181">
        <f t="shared" si="2"/>
        <v>-141648</v>
      </c>
      <c r="O38" s="129"/>
    </row>
    <row r="39" spans="1:15" ht="30" customHeight="1">
      <c r="A39" s="57"/>
      <c r="B39" s="61"/>
      <c r="C39" s="156"/>
      <c r="D39" s="160"/>
      <c r="E39" s="63"/>
      <c r="F39" s="164"/>
      <c r="G39" s="168"/>
      <c r="H39" s="171"/>
      <c r="I39" s="110"/>
      <c r="J39" s="111"/>
      <c r="K39" s="177"/>
      <c r="L39" s="111">
        <f t="shared" si="0"/>
        <v>0</v>
      </c>
      <c r="M39" s="111">
        <f t="shared" si="1"/>
        <v>0</v>
      </c>
      <c r="N39" s="181">
        <f t="shared" si="2"/>
        <v>-141648</v>
      </c>
      <c r="O39" s="129"/>
    </row>
    <row r="40" spans="1:15" ht="30" customHeight="1">
      <c r="A40" s="57"/>
      <c r="B40" s="61"/>
      <c r="C40" s="156"/>
      <c r="D40" s="160"/>
      <c r="E40" s="63"/>
      <c r="F40" s="164"/>
      <c r="G40" s="168"/>
      <c r="H40" s="171"/>
      <c r="I40" s="110"/>
      <c r="J40" s="111"/>
      <c r="K40" s="177"/>
      <c r="L40" s="111">
        <f t="shared" si="0"/>
        <v>0</v>
      </c>
      <c r="M40" s="111">
        <f t="shared" si="1"/>
        <v>0</v>
      </c>
      <c r="N40" s="181">
        <f t="shared" si="2"/>
        <v>-141648</v>
      </c>
      <c r="O40" s="129"/>
    </row>
    <row r="41" spans="1:15" ht="30" customHeight="1">
      <c r="A41" s="57"/>
      <c r="B41" s="61"/>
      <c r="C41" s="156"/>
      <c r="D41" s="160"/>
      <c r="E41" s="63"/>
      <c r="F41" s="164"/>
      <c r="G41" s="168"/>
      <c r="H41" s="171"/>
      <c r="I41" s="110"/>
      <c r="J41" s="111"/>
      <c r="K41" s="177"/>
      <c r="L41" s="111">
        <f t="shared" si="0"/>
        <v>0</v>
      </c>
      <c r="M41" s="111">
        <f t="shared" si="1"/>
        <v>0</v>
      </c>
      <c r="N41" s="181">
        <f t="shared" si="2"/>
        <v>-141648</v>
      </c>
      <c r="O41" s="129"/>
    </row>
    <row r="42" spans="1:15" ht="30" customHeight="1">
      <c r="A42" s="138"/>
      <c r="B42" s="139"/>
      <c r="C42" s="158"/>
      <c r="D42" s="162"/>
      <c r="E42" s="140"/>
      <c r="F42" s="163"/>
      <c r="G42" s="169"/>
      <c r="H42" s="142">
        <f t="shared" ref="H42:M42" si="3">SUBTOTAL(9,H7:H41)</f>
        <v>914000</v>
      </c>
      <c r="I42" s="142">
        <f t="shared" si="3"/>
        <v>1055648</v>
      </c>
      <c r="J42" s="142">
        <f t="shared" si="3"/>
        <v>955324</v>
      </c>
      <c r="K42" s="179">
        <f t="shared" si="3"/>
        <v>955324</v>
      </c>
      <c r="L42" s="142">
        <f t="shared" si="3"/>
        <v>0</v>
      </c>
      <c r="M42" s="142">
        <f t="shared" si="3"/>
        <v>100324</v>
      </c>
      <c r="N42" s="142"/>
      <c r="O42" s="141"/>
    </row>
  </sheetData>
  <sheetProtection algorithmName="SHA-512" hashValue="ZEmSt9WMujQBIdYYtfx+dTC3EaHLeG1UmbakCd9loqONxXYTHB/rvMCsDMNUJ9NyNRnVW7OWTkO9ouwjhsOBOA==" saltValue="LvuxiayQKYyIAmEkrGZlyw==" spinCount="100000" sheet="1" formatRows="0" insertRows="0" deleteRows="0"/>
  <autoFilter ref="B6:M42"/>
  <mergeCells count="16">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 ref="C1:D1"/>
  </mergeCells>
  <phoneticPr fontId="1"/>
  <dataValidations count="6">
    <dataValidation type="list" allowBlank="1" showInputMessage="1" showErrorMessage="1" sqref="F7:F22 F41:F42">
      <formula1>INDIRECT($E7)</formula1>
    </dataValidation>
    <dataValidation type="list" allowBlank="1" showInputMessage="1" showErrorMessage="1" sqref="G7:G41">
      <formula1>種別</formula1>
    </dataValidation>
    <dataValidation type="list" allowBlank="1" showInputMessage="1" showErrorMessage="1" sqref="E7:E41">
      <formula1>経理区分</formula1>
    </dataValidation>
    <dataValidation type="custom" allowBlank="1" showInputMessage="1" showErrorMessage="1" sqref="L7:N41">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6" fitToHeight="0" orientation="landscape" cellComments="asDisplayed" r:id="rId1"/>
  <headerFooter>
    <oddHeader>&amp;C&amp;"ＭＳ ゴシック,太字"&amp;16&amp;K000000令和４年度　スポーツ振興くじ助成事業収支簿</oddHeader>
    <oddFooter>&amp;C&amp;P</oddFooter>
  </headerFooter>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3"/>
  <sheetViews>
    <sheetView view="pageBreakPreview" zoomScaleNormal="100" zoomScaleSheetLayoutView="100" workbookViewId="0">
      <selection activeCell="D11" sqref="D11"/>
    </sheetView>
  </sheetViews>
  <sheetFormatPr defaultRowHeight="11.25"/>
  <cols>
    <col min="1" max="1" width="0.875" style="16" customWidth="1"/>
    <col min="2" max="2" width="4.5" style="16" customWidth="1"/>
    <col min="3" max="3" width="13.125" style="16" customWidth="1"/>
    <col min="4" max="6" width="10.125" style="16" customWidth="1"/>
    <col min="7" max="10" width="11" style="16" customWidth="1"/>
    <col min="11" max="11" width="0.875" style="16" customWidth="1"/>
    <col min="12" max="12" width="10.5" style="16" hidden="1" customWidth="1"/>
    <col min="13" max="13" width="14.5" style="16" hidden="1" customWidth="1"/>
    <col min="14" max="16384" width="9" style="16"/>
  </cols>
  <sheetData>
    <row r="1" spans="1:13" ht="18.75" customHeight="1">
      <c r="A1" s="64"/>
      <c r="B1" s="376" t="s">
        <v>245</v>
      </c>
      <c r="C1" s="376"/>
      <c r="D1" s="376"/>
      <c r="E1" s="376"/>
      <c r="F1" s="376"/>
      <c r="G1" s="376"/>
      <c r="H1" s="376"/>
      <c r="I1" s="376"/>
      <c r="J1" s="376"/>
      <c r="K1" s="64"/>
    </row>
    <row r="2" spans="1:13" ht="18" customHeight="1">
      <c r="A2" s="65"/>
      <c r="B2" s="66"/>
      <c r="C2" s="66"/>
      <c r="D2" s="66"/>
      <c r="E2" s="66"/>
      <c r="F2" s="66"/>
      <c r="G2" s="67"/>
      <c r="H2" s="67"/>
      <c r="I2" s="67"/>
      <c r="J2" s="67"/>
      <c r="K2" s="64"/>
    </row>
    <row r="3" spans="1:13" ht="20.25" customHeight="1">
      <c r="A3" s="65"/>
      <c r="B3" s="302" t="s">
        <v>0</v>
      </c>
      <c r="C3" s="303"/>
      <c r="D3" s="358" t="str">
        <f>IF(収支簿_助成事業者用!C1="","",収支簿_助成事業者用!C1)</f>
        <v/>
      </c>
      <c r="E3" s="359"/>
      <c r="F3" s="359"/>
      <c r="G3" s="360"/>
      <c r="H3" s="68"/>
      <c r="I3" s="68"/>
      <c r="J3" s="67"/>
      <c r="K3" s="64"/>
    </row>
    <row r="4" spans="1:13" ht="20.25" customHeight="1">
      <c r="A4" s="357"/>
      <c r="B4" s="302" t="s">
        <v>54</v>
      </c>
      <c r="C4" s="303"/>
      <c r="D4" s="358" t="str">
        <f>IF(収支簿_助成事業者用!F2="","",収支簿_助成事業者用!F2)</f>
        <v>スポーツ国際貢献・協力活動</v>
      </c>
      <c r="E4" s="359"/>
      <c r="F4" s="359"/>
      <c r="G4" s="360"/>
      <c r="H4" s="68"/>
      <c r="I4" s="68"/>
      <c r="J4" s="66"/>
      <c r="K4" s="64"/>
    </row>
    <row r="5" spans="1:13" ht="20.25" customHeight="1">
      <c r="A5" s="357"/>
      <c r="B5" s="304" t="s">
        <v>316</v>
      </c>
      <c r="C5" s="305"/>
      <c r="D5" s="299" t="str">
        <f>IF(収支簿_助成事業者用!L1="","",収支簿_助成事業者用!L1)</f>
        <v/>
      </c>
      <c r="E5" s="299"/>
      <c r="F5" s="299"/>
      <c r="G5" s="299"/>
      <c r="H5" s="68"/>
      <c r="I5" s="68"/>
      <c r="J5" s="66"/>
      <c r="K5" s="64"/>
    </row>
    <row r="6" spans="1:13" ht="20.25" customHeight="1">
      <c r="A6" s="357"/>
      <c r="B6" s="302" t="s">
        <v>315</v>
      </c>
      <c r="C6" s="303"/>
      <c r="D6" s="299" t="str">
        <f>IF(収支簿_助成事業者用!L2="","",収支簿_助成事業者用!L2)</f>
        <v/>
      </c>
      <c r="E6" s="299"/>
      <c r="F6" s="299"/>
      <c r="G6" s="299"/>
      <c r="H6" s="68"/>
      <c r="I6" s="68"/>
      <c r="J6" s="66"/>
      <c r="K6" s="64"/>
    </row>
    <row r="7" spans="1:13" ht="18" customHeight="1">
      <c r="A7" s="357"/>
      <c r="B7" s="69"/>
      <c r="C7" s="69"/>
      <c r="D7" s="66"/>
      <c r="E7" s="66"/>
      <c r="F7" s="66"/>
      <c r="G7" s="67"/>
      <c r="H7" s="67"/>
      <c r="I7" s="67"/>
      <c r="J7" s="67"/>
      <c r="K7" s="64"/>
    </row>
    <row r="8" spans="1:13" ht="18.95" customHeight="1" thickBot="1">
      <c r="A8" s="357"/>
      <c r="B8" s="70" t="s">
        <v>243</v>
      </c>
      <c r="C8" s="70"/>
      <c r="D8" s="66"/>
      <c r="E8" s="66"/>
      <c r="F8" s="71" t="s">
        <v>248</v>
      </c>
      <c r="G8" s="67"/>
      <c r="H8" s="66"/>
      <c r="I8" s="66"/>
      <c r="J8" s="71"/>
      <c r="K8" s="64"/>
    </row>
    <row r="9" spans="1:13" ht="24.75" customHeight="1">
      <c r="A9" s="357"/>
      <c r="B9" s="306" t="s">
        <v>3</v>
      </c>
      <c r="C9" s="307"/>
      <c r="D9" s="361" t="s">
        <v>22</v>
      </c>
      <c r="E9" s="365" t="s">
        <v>201</v>
      </c>
      <c r="F9" s="377" t="s">
        <v>23</v>
      </c>
      <c r="G9" s="72"/>
      <c r="H9" s="80"/>
      <c r="I9" s="80"/>
      <c r="J9" s="80"/>
      <c r="K9" s="64"/>
    </row>
    <row r="10" spans="1:13">
      <c r="A10" s="357"/>
      <c r="B10" s="308"/>
      <c r="C10" s="309"/>
      <c r="D10" s="362"/>
      <c r="E10" s="366"/>
      <c r="F10" s="378"/>
      <c r="G10" s="72"/>
      <c r="H10" s="80"/>
      <c r="I10" s="80"/>
      <c r="J10" s="80"/>
      <c r="K10" s="64"/>
    </row>
    <row r="11" spans="1:13" ht="23.45" customHeight="1">
      <c r="A11" s="357"/>
      <c r="B11" s="310" t="s">
        <v>321</v>
      </c>
      <c r="C11" s="311"/>
      <c r="D11" s="73"/>
      <c r="E11" s="74">
        <f>F11-D11</f>
        <v>0</v>
      </c>
      <c r="F11" s="143">
        <f>SUMIF(収支簿_助成事業者用!$E$7:$E$3094,B11,収支簿_助成事業者用!$H$7:$H$3094)</f>
        <v>0</v>
      </c>
      <c r="G11" s="75"/>
      <c r="H11" s="266"/>
      <c r="I11" s="268"/>
      <c r="J11" s="268"/>
      <c r="K11" s="64"/>
      <c r="L11" s="16">
        <f>H41*VLOOKUP($D$4, 【削除禁止】収支簿データ!$C$2:$D$54, 2,0)</f>
        <v>0</v>
      </c>
      <c r="M11" s="16" t="s">
        <v>238</v>
      </c>
    </row>
    <row r="12" spans="1:13" ht="23.45" customHeight="1">
      <c r="A12" s="357"/>
      <c r="B12" s="312" t="s">
        <v>322</v>
      </c>
      <c r="C12" s="269" t="s">
        <v>323</v>
      </c>
      <c r="D12" s="73"/>
      <c r="E12" s="74">
        <f t="shared" ref="E12:E18" si="0">F12-D12</f>
        <v>0</v>
      </c>
      <c r="F12" s="143">
        <f>IF(ISERROR(IF(D12&lt;ROUNDDOWN(L11,-3),D12,ROUNDDOWN(L11,-3))),0,IF(D12&lt;ROUNDDOWN(L11,-3),D12,ROUNDDOWN(L11,-3)))</f>
        <v>0</v>
      </c>
      <c r="G12" s="72"/>
      <c r="H12" s="266"/>
      <c r="I12" s="267"/>
      <c r="J12" s="267"/>
      <c r="K12" s="64"/>
    </row>
    <row r="13" spans="1:13" ht="23.45" customHeight="1">
      <c r="A13" s="357"/>
      <c r="B13" s="312"/>
      <c r="C13" s="269" t="s">
        <v>325</v>
      </c>
      <c r="D13" s="73"/>
      <c r="E13" s="74">
        <f t="shared" si="0"/>
        <v>0</v>
      </c>
      <c r="F13" s="270">
        <f>IF(ISERROR(F11-F12),0,F11-F12)</f>
        <v>0</v>
      </c>
      <c r="G13" s="72"/>
      <c r="H13" s="266"/>
      <c r="I13" s="367"/>
      <c r="J13" s="367"/>
      <c r="K13" s="64"/>
    </row>
    <row r="14" spans="1:13" ht="23.45" customHeight="1">
      <c r="A14" s="357"/>
      <c r="B14" s="310" t="s">
        <v>203</v>
      </c>
      <c r="C14" s="311"/>
      <c r="D14" s="73"/>
      <c r="E14" s="74">
        <f t="shared" si="0"/>
        <v>0</v>
      </c>
      <c r="F14" s="87">
        <f>SUMIF(収支簿_助成事業者用!$E$7:$E$3094,B14,収支簿_助成事業者用!$H$7:$H$3094)</f>
        <v>0</v>
      </c>
      <c r="G14" s="72"/>
      <c r="H14" s="266"/>
      <c r="I14" s="267"/>
      <c r="J14" s="267"/>
      <c r="K14" s="64"/>
    </row>
    <row r="15" spans="1:13" ht="23.45" customHeight="1">
      <c r="A15" s="357"/>
      <c r="B15" s="310" t="s">
        <v>204</v>
      </c>
      <c r="C15" s="311"/>
      <c r="D15" s="73"/>
      <c r="E15" s="74">
        <f t="shared" si="0"/>
        <v>0</v>
      </c>
      <c r="F15" s="87">
        <f>SUMIF(収支簿_助成事業者用!$E$7:$E$3094,B15,収支簿_助成事業者用!$H$7:$H$3094)</f>
        <v>0</v>
      </c>
      <c r="G15" s="72"/>
      <c r="H15" s="76"/>
      <c r="I15" s="77"/>
      <c r="J15" s="78"/>
      <c r="K15" s="64"/>
    </row>
    <row r="16" spans="1:13" ht="23.45" customHeight="1">
      <c r="A16" s="357"/>
      <c r="B16" s="310" t="s">
        <v>205</v>
      </c>
      <c r="C16" s="311"/>
      <c r="D16" s="73"/>
      <c r="E16" s="74">
        <f t="shared" si="0"/>
        <v>0</v>
      </c>
      <c r="F16" s="87">
        <f>SUMIF(収支簿_助成事業者用!$E$7:$E$3094,B16,収支簿_助成事業者用!$H$7:$H$3094)</f>
        <v>0</v>
      </c>
      <c r="G16" s="72"/>
      <c r="H16" s="76"/>
      <c r="I16" s="77"/>
      <c r="J16" s="78"/>
      <c r="K16" s="64"/>
    </row>
    <row r="17" spans="1:11" ht="23.45" customHeight="1">
      <c r="A17" s="357"/>
      <c r="B17" s="310" t="s">
        <v>206</v>
      </c>
      <c r="C17" s="311"/>
      <c r="D17" s="73"/>
      <c r="E17" s="74">
        <f t="shared" si="0"/>
        <v>0</v>
      </c>
      <c r="F17" s="87">
        <f>SUMIF(収支簿_助成事業者用!$E$7:$E$3094,B17,収支簿_助成事業者用!$H$7:$H$3094)</f>
        <v>0</v>
      </c>
      <c r="G17" s="79"/>
      <c r="H17" s="80"/>
      <c r="I17" s="80"/>
      <c r="J17" s="80"/>
      <c r="K17" s="64"/>
    </row>
    <row r="18" spans="1:11" ht="23.45" customHeight="1">
      <c r="A18" s="357"/>
      <c r="B18" s="294" t="s">
        <v>21</v>
      </c>
      <c r="C18" s="295"/>
      <c r="D18" s="81"/>
      <c r="E18" s="271">
        <f t="shared" si="0"/>
        <v>0</v>
      </c>
      <c r="F18" s="91">
        <f>SUMIF(収支簿_助成事業者用!$E$7:$E$3094,B18,収支簿_助成事業者用!$H$7:$H$3094)</f>
        <v>0</v>
      </c>
      <c r="G18" s="72"/>
      <c r="H18" s="76"/>
      <c r="I18" s="77"/>
      <c r="J18" s="78"/>
      <c r="K18" s="64"/>
    </row>
    <row r="19" spans="1:11" ht="23.45" customHeight="1" thickBot="1">
      <c r="A19" s="357"/>
      <c r="B19" s="296" t="s">
        <v>4</v>
      </c>
      <c r="C19" s="297"/>
      <c r="D19" s="83">
        <f>SUM(D12:D18)</f>
        <v>0</v>
      </c>
      <c r="E19" s="84">
        <f>SUM(E12:E18)</f>
        <v>0</v>
      </c>
      <c r="F19" s="85">
        <f>F11+SUM(F14:F18)</f>
        <v>0</v>
      </c>
      <c r="G19" s="72"/>
      <c r="H19" s="76"/>
      <c r="I19" s="77"/>
      <c r="J19" s="78"/>
      <c r="K19" s="64"/>
    </row>
    <row r="20" spans="1:11" ht="23.25" customHeight="1">
      <c r="A20" s="357"/>
      <c r="B20" s="69"/>
      <c r="C20" s="69"/>
      <c r="D20" s="66"/>
      <c r="E20" s="66"/>
      <c r="F20" s="66"/>
      <c r="G20" s="67"/>
      <c r="H20" s="67"/>
      <c r="I20" s="67"/>
      <c r="J20" s="67"/>
      <c r="K20" s="64"/>
    </row>
    <row r="21" spans="1:11" ht="18.95" customHeight="1" thickBot="1">
      <c r="A21" s="357"/>
      <c r="B21" s="70" t="s">
        <v>244</v>
      </c>
      <c r="C21" s="70"/>
      <c r="D21" s="66"/>
      <c r="E21" s="66"/>
      <c r="F21" s="66"/>
      <c r="G21" s="67"/>
      <c r="H21" s="67"/>
      <c r="I21" s="67"/>
      <c r="J21" s="86" t="s">
        <v>240</v>
      </c>
      <c r="K21" s="64"/>
    </row>
    <row r="22" spans="1:11" ht="18.95" customHeight="1">
      <c r="A22" s="357"/>
      <c r="B22" s="324" t="s">
        <v>3</v>
      </c>
      <c r="C22" s="325"/>
      <c r="D22" s="368" t="s">
        <v>22</v>
      </c>
      <c r="E22" s="370" t="s">
        <v>202</v>
      </c>
      <c r="F22" s="372" t="s">
        <v>242</v>
      </c>
      <c r="G22" s="363" t="s">
        <v>6</v>
      </c>
      <c r="H22" s="364"/>
      <c r="I22" s="364"/>
      <c r="J22" s="374" t="s">
        <v>241</v>
      </c>
      <c r="K22" s="64"/>
    </row>
    <row r="23" spans="1:11" ht="24" customHeight="1">
      <c r="A23" s="357"/>
      <c r="B23" s="326"/>
      <c r="C23" s="327"/>
      <c r="D23" s="369"/>
      <c r="E23" s="371"/>
      <c r="F23" s="373"/>
      <c r="G23" s="52" t="s">
        <v>249</v>
      </c>
      <c r="H23" s="53" t="s">
        <v>250</v>
      </c>
      <c r="I23" s="53" t="s">
        <v>251</v>
      </c>
      <c r="J23" s="375"/>
      <c r="K23" s="64"/>
    </row>
    <row r="24" spans="1:11" ht="23.45" customHeight="1">
      <c r="A24" s="357"/>
      <c r="B24" s="322" t="s">
        <v>7</v>
      </c>
      <c r="C24" s="323"/>
      <c r="D24" s="73"/>
      <c r="E24" s="74">
        <f>F24-D24</f>
        <v>0</v>
      </c>
      <c r="F24" s="87">
        <f>SUMIF(収支簿_助成事業者用!$E$7:$E$3094,$B24,収支簿_助成事業者用!$I$7:$I$3094)</f>
        <v>0</v>
      </c>
      <c r="G24" s="88">
        <f>SUMIF(収支簿_助成事業者用!$E$7:$E$3094,$B24,収支簿_助成事業者用!$J$7:$J$3094)</f>
        <v>0</v>
      </c>
      <c r="H24" s="37">
        <f>SUMIF(収支簿_助成事業者用!$E$7:$E$3094,$B24,収支簿_助成事業者用!$K$7:$K$3094)</f>
        <v>0</v>
      </c>
      <c r="I24" s="89">
        <f>SUMIF(収支簿_助成事業者用!$E$7:$E$3094,$B24,収支簿_助成事業者用!$L$7:$L$3094)</f>
        <v>0</v>
      </c>
      <c r="J24" s="90">
        <f>SUMIF(収支簿_助成事業者用!$E$7:$E$3094,$B24,収支簿_助成事業者用!$M$7:$M$3094)</f>
        <v>0</v>
      </c>
      <c r="K24" s="64"/>
    </row>
    <row r="25" spans="1:11" ht="23.45" customHeight="1">
      <c r="A25" s="357"/>
      <c r="B25" s="322" t="s">
        <v>8</v>
      </c>
      <c r="C25" s="323"/>
      <c r="D25" s="73"/>
      <c r="E25" s="74">
        <f t="shared" ref="E25:E40" si="1">F25-D25</f>
        <v>0</v>
      </c>
      <c r="F25" s="87">
        <f>SUMIF(収支簿_助成事業者用!$E$7:$E$3094,$B25,収支簿_助成事業者用!$I$7:$I$3094)</f>
        <v>0</v>
      </c>
      <c r="G25" s="88">
        <f>SUMIF(収支簿_助成事業者用!$E$7:$E$3094,$B25,収支簿_助成事業者用!$J$7:$J$3094)</f>
        <v>0</v>
      </c>
      <c r="H25" s="37">
        <f>SUMIF(収支簿_助成事業者用!$E$7:$E$3094,$B25,収支簿_助成事業者用!$K$7:$K$3094)</f>
        <v>0</v>
      </c>
      <c r="I25" s="89">
        <f>SUMIF(収支簿_助成事業者用!$E$7:$E$3094,$B25,収支簿_助成事業者用!$L$7:$L$3094)</f>
        <v>0</v>
      </c>
      <c r="J25" s="90">
        <f>SUMIF(収支簿_助成事業者用!$E$7:$E$3094,$B25,収支簿_助成事業者用!$M$7:$M$3094)</f>
        <v>0</v>
      </c>
      <c r="K25" s="64"/>
    </row>
    <row r="26" spans="1:11" ht="23.45" customHeight="1">
      <c r="A26" s="357"/>
      <c r="B26" s="322" t="s">
        <v>9</v>
      </c>
      <c r="C26" s="323"/>
      <c r="D26" s="73"/>
      <c r="E26" s="74">
        <f t="shared" si="1"/>
        <v>0</v>
      </c>
      <c r="F26" s="87">
        <f>SUMIF(収支簿_助成事業者用!$E$7:$E$3094,$B26,収支簿_助成事業者用!$I$7:$I$3094)</f>
        <v>0</v>
      </c>
      <c r="G26" s="88">
        <f>SUMIF(収支簿_助成事業者用!$E$7:$E$3094,$B26,収支簿_助成事業者用!$J$7:$J$3094)</f>
        <v>0</v>
      </c>
      <c r="H26" s="37">
        <f>SUMIF(収支簿_助成事業者用!$E$7:$E$3094,$B26,収支簿_助成事業者用!$K$7:$K$3094)</f>
        <v>0</v>
      </c>
      <c r="I26" s="89">
        <f>SUMIF(収支簿_助成事業者用!$E$7:$E$3094,$B26,収支簿_助成事業者用!$L$7:$L$3094)</f>
        <v>0</v>
      </c>
      <c r="J26" s="90">
        <f>SUMIF(収支簿_助成事業者用!$E$7:$E$3094,$B26,収支簿_助成事業者用!$M$7:$M$3094)</f>
        <v>0</v>
      </c>
      <c r="K26" s="64"/>
    </row>
    <row r="27" spans="1:11" ht="23.45" customHeight="1">
      <c r="A27" s="357"/>
      <c r="B27" s="322" t="s">
        <v>10</v>
      </c>
      <c r="C27" s="323"/>
      <c r="D27" s="73"/>
      <c r="E27" s="74">
        <f t="shared" si="1"/>
        <v>0</v>
      </c>
      <c r="F27" s="87">
        <f>SUMIF(収支簿_助成事業者用!$E$7:$E$3094,$B27,収支簿_助成事業者用!$I$7:$I$3094)</f>
        <v>0</v>
      </c>
      <c r="G27" s="88">
        <f>SUMIF(収支簿_助成事業者用!$E$7:$E$3094,$B27,収支簿_助成事業者用!$J$7:$J$3094)</f>
        <v>0</v>
      </c>
      <c r="H27" s="37">
        <f>SUMIF(収支簿_助成事業者用!$E$7:$E$3094,$B27,収支簿_助成事業者用!$K$7:$K$3094)</f>
        <v>0</v>
      </c>
      <c r="I27" s="89">
        <f>SUMIF(収支簿_助成事業者用!$E$7:$E$3094,$B27,収支簿_助成事業者用!$L$7:$L$3094)</f>
        <v>0</v>
      </c>
      <c r="J27" s="90">
        <f>SUMIF(収支簿_助成事業者用!$E$7:$E$3094,$B27,収支簿_助成事業者用!$M$7:$M$3094)</f>
        <v>0</v>
      </c>
      <c r="K27" s="64"/>
    </row>
    <row r="28" spans="1:11" ht="23.45" customHeight="1">
      <c r="A28" s="357"/>
      <c r="B28" s="322" t="s">
        <v>11</v>
      </c>
      <c r="C28" s="323"/>
      <c r="D28" s="73"/>
      <c r="E28" s="74">
        <f t="shared" si="1"/>
        <v>0</v>
      </c>
      <c r="F28" s="87">
        <f>SUMIF(収支簿_助成事業者用!$E$7:$E$3094,$B28,収支簿_助成事業者用!$I$7:$I$3094)</f>
        <v>0</v>
      </c>
      <c r="G28" s="88">
        <f>SUMIF(収支簿_助成事業者用!$E$7:$E$3094,$B28,収支簿_助成事業者用!$J$7:$J$3094)</f>
        <v>0</v>
      </c>
      <c r="H28" s="37">
        <f>SUMIF(収支簿_助成事業者用!$E$7:$E$3094,$B28,収支簿_助成事業者用!$K$7:$K$3094)</f>
        <v>0</v>
      </c>
      <c r="I28" s="89">
        <f>SUMIF(収支簿_助成事業者用!$E$7:$E$3094,$B28,収支簿_助成事業者用!$L$7:$L$3094)</f>
        <v>0</v>
      </c>
      <c r="J28" s="90">
        <f>SUMIF(収支簿_助成事業者用!$E$7:$E$3094,$B28,収支簿_助成事業者用!$M$7:$M$3094)</f>
        <v>0</v>
      </c>
      <c r="K28" s="64"/>
    </row>
    <row r="29" spans="1:11" ht="23.45" customHeight="1">
      <c r="A29" s="357"/>
      <c r="B29" s="322" t="s">
        <v>12</v>
      </c>
      <c r="C29" s="323"/>
      <c r="D29" s="73"/>
      <c r="E29" s="74">
        <f t="shared" si="1"/>
        <v>0</v>
      </c>
      <c r="F29" s="87">
        <f>SUMIF(収支簿_助成事業者用!$E$7:$E$3094,$B29,収支簿_助成事業者用!$I$7:$I$3094)</f>
        <v>0</v>
      </c>
      <c r="G29" s="88">
        <f>SUMIF(収支簿_助成事業者用!$E$7:$E$3094,$B29,収支簿_助成事業者用!$J$7:$J$3094)</f>
        <v>0</v>
      </c>
      <c r="H29" s="37">
        <f>SUMIF(収支簿_助成事業者用!$E$7:$E$3094,$B29,収支簿_助成事業者用!$K$7:$K$3094)</f>
        <v>0</v>
      </c>
      <c r="I29" s="89">
        <f>SUMIF(収支簿_助成事業者用!$E$7:$E$3094,$B29,収支簿_助成事業者用!$L$7:$L$3094)</f>
        <v>0</v>
      </c>
      <c r="J29" s="90">
        <f>SUMIF(収支簿_助成事業者用!$E$7:$E$3094,$B29,収支簿_助成事業者用!$M$7:$M$3094)</f>
        <v>0</v>
      </c>
      <c r="K29" s="64"/>
    </row>
    <row r="30" spans="1:11" ht="23.45" customHeight="1">
      <c r="A30" s="357"/>
      <c r="B30" s="322" t="s">
        <v>13</v>
      </c>
      <c r="C30" s="323"/>
      <c r="D30" s="73"/>
      <c r="E30" s="74">
        <f t="shared" si="1"/>
        <v>0</v>
      </c>
      <c r="F30" s="87">
        <f>SUMIF(収支簿_助成事業者用!$E$7:$E$3094,$B30,収支簿_助成事業者用!$I$7:$I$3094)</f>
        <v>0</v>
      </c>
      <c r="G30" s="88">
        <f>SUMIF(収支簿_助成事業者用!$E$7:$E$3094,$B30,収支簿_助成事業者用!$J$7:$J$3094)</f>
        <v>0</v>
      </c>
      <c r="H30" s="37">
        <f>SUMIF(収支簿_助成事業者用!$E$7:$E$3094,$B30,収支簿_助成事業者用!$K$7:$K$3094)</f>
        <v>0</v>
      </c>
      <c r="I30" s="89">
        <f>SUMIF(収支簿_助成事業者用!$E$7:$E$3094,$B30,収支簿_助成事業者用!$L$7:$L$3094)</f>
        <v>0</v>
      </c>
      <c r="J30" s="90">
        <f>SUMIF(収支簿_助成事業者用!$E$7:$E$3094,$B30,収支簿_助成事業者用!$M$7:$M$3094)</f>
        <v>0</v>
      </c>
      <c r="K30" s="64"/>
    </row>
    <row r="31" spans="1:11" ht="23.45" customHeight="1">
      <c r="A31" s="357"/>
      <c r="B31" s="322" t="s">
        <v>14</v>
      </c>
      <c r="C31" s="323"/>
      <c r="D31" s="73"/>
      <c r="E31" s="74">
        <f t="shared" si="1"/>
        <v>0</v>
      </c>
      <c r="F31" s="87">
        <f>SUMIF(収支簿_助成事業者用!$E$7:$E$3094,$B31,収支簿_助成事業者用!$I$7:$I$3094)</f>
        <v>0</v>
      </c>
      <c r="G31" s="88">
        <f>SUMIF(収支簿_助成事業者用!$E$7:$E$3094,$B31,収支簿_助成事業者用!$J$7:$J$3094)</f>
        <v>0</v>
      </c>
      <c r="H31" s="37">
        <f>SUMIF(収支簿_助成事業者用!$E$7:$E$3094,$B31,収支簿_助成事業者用!$K$7:$K$3094)</f>
        <v>0</v>
      </c>
      <c r="I31" s="89">
        <f>SUMIF(収支簿_助成事業者用!$E$7:$E$3094,$B31,収支簿_助成事業者用!$L$7:$L$3094)</f>
        <v>0</v>
      </c>
      <c r="J31" s="90">
        <f>SUMIF(収支簿_助成事業者用!$E$7:$E$3094,$B31,収支簿_助成事業者用!$M$7:$M$3094)</f>
        <v>0</v>
      </c>
      <c r="K31" s="64"/>
    </row>
    <row r="32" spans="1:11" ht="23.45" customHeight="1">
      <c r="A32" s="357"/>
      <c r="B32" s="322" t="s">
        <v>15</v>
      </c>
      <c r="C32" s="323"/>
      <c r="D32" s="73"/>
      <c r="E32" s="74">
        <f t="shared" si="1"/>
        <v>0</v>
      </c>
      <c r="F32" s="87">
        <f>SUMIF(収支簿_助成事業者用!$E$7:$E$3094,$B32,収支簿_助成事業者用!$I$7:$I$3094)</f>
        <v>0</v>
      </c>
      <c r="G32" s="88">
        <f>SUMIF(収支簿_助成事業者用!$E$7:$E$3094,$B32,収支簿_助成事業者用!$J$7:$J$3094)</f>
        <v>0</v>
      </c>
      <c r="H32" s="37">
        <f>SUMIF(収支簿_助成事業者用!$E$7:$E$3094,$B32,収支簿_助成事業者用!$K$7:$K$3094)</f>
        <v>0</v>
      </c>
      <c r="I32" s="89">
        <f>SUMIF(収支簿_助成事業者用!$E$7:$E$3094,$B32,収支簿_助成事業者用!$L$7:$L$3094)</f>
        <v>0</v>
      </c>
      <c r="J32" s="90">
        <f>SUMIF(収支簿_助成事業者用!$E$7:$E$3094,$B32,収支簿_助成事業者用!$M$7:$M$3094)</f>
        <v>0</v>
      </c>
      <c r="K32" s="64"/>
    </row>
    <row r="33" spans="1:18" ht="23.45" customHeight="1">
      <c r="A33" s="357"/>
      <c r="B33" s="322" t="s">
        <v>16</v>
      </c>
      <c r="C33" s="323"/>
      <c r="D33" s="73"/>
      <c r="E33" s="74">
        <f t="shared" si="1"/>
        <v>0</v>
      </c>
      <c r="F33" s="87">
        <f>SUMIF(収支簿_助成事業者用!$E$7:$E$3094,$B33,収支簿_助成事業者用!$I$7:$I$3094)</f>
        <v>0</v>
      </c>
      <c r="G33" s="88">
        <f>SUMIF(収支簿_助成事業者用!$E$7:$E$3094,$B33,収支簿_助成事業者用!$J$7:$J$3094)</f>
        <v>0</v>
      </c>
      <c r="H33" s="37">
        <f>SUMIF(収支簿_助成事業者用!$E$7:$E$3094,$B33,収支簿_助成事業者用!$K$7:$K$3094)</f>
        <v>0</v>
      </c>
      <c r="I33" s="89">
        <f>SUMIF(収支簿_助成事業者用!$E$7:$E$3094,$B33,収支簿_助成事業者用!$L$7:$L$3094)</f>
        <v>0</v>
      </c>
      <c r="J33" s="90">
        <f>SUMIF(収支簿_助成事業者用!$E$7:$E$3094,$B33,収支簿_助成事業者用!$M$7:$M$3094)</f>
        <v>0</v>
      </c>
      <c r="K33" s="64"/>
    </row>
    <row r="34" spans="1:18" ht="23.45" customHeight="1">
      <c r="A34" s="357"/>
      <c r="B34" s="322" t="s">
        <v>17</v>
      </c>
      <c r="C34" s="323"/>
      <c r="D34" s="73"/>
      <c r="E34" s="74">
        <f t="shared" si="1"/>
        <v>0</v>
      </c>
      <c r="F34" s="87">
        <f>SUMIF(収支簿_助成事業者用!$E$7:$E$3094,$B34,収支簿_助成事業者用!$I$7:$I$3094)</f>
        <v>0</v>
      </c>
      <c r="G34" s="88">
        <f>SUMIF(収支簿_助成事業者用!$E$7:$E$3094,$B34,収支簿_助成事業者用!$J$7:$J$3094)</f>
        <v>0</v>
      </c>
      <c r="H34" s="37">
        <f>SUMIF(収支簿_助成事業者用!$E$7:$E$3094,$B34,収支簿_助成事業者用!$K$7:$K$3094)</f>
        <v>0</v>
      </c>
      <c r="I34" s="89">
        <f>SUMIF(収支簿_助成事業者用!$E$7:$E$3094,$B34,収支簿_助成事業者用!$L$7:$L$3094)</f>
        <v>0</v>
      </c>
      <c r="J34" s="90">
        <f>SUMIF(収支簿_助成事業者用!$E$7:$E$3094,$B34,収支簿_助成事業者用!$M$7:$M$3094)</f>
        <v>0</v>
      </c>
      <c r="K34" s="64"/>
    </row>
    <row r="35" spans="1:18" ht="23.45" customHeight="1">
      <c r="A35" s="357"/>
      <c r="B35" s="322" t="s">
        <v>18</v>
      </c>
      <c r="C35" s="323"/>
      <c r="D35" s="73"/>
      <c r="E35" s="74">
        <f t="shared" si="1"/>
        <v>0</v>
      </c>
      <c r="F35" s="87">
        <f>SUMIF(収支簿_助成事業者用!$E$7:$E$3094,$B35,収支簿_助成事業者用!$I$7:$I$3094)</f>
        <v>0</v>
      </c>
      <c r="G35" s="88">
        <f>SUMIF(収支簿_助成事業者用!$E$7:$E$3094,$B35,収支簿_助成事業者用!$J$7:$J$3094)</f>
        <v>0</v>
      </c>
      <c r="H35" s="37">
        <f>SUMIF(収支簿_助成事業者用!$E$7:$E$3094,$B35,収支簿_助成事業者用!$K$7:$K$3094)</f>
        <v>0</v>
      </c>
      <c r="I35" s="89">
        <f>SUMIF(収支簿_助成事業者用!$E$7:$E$3094,$B35,収支簿_助成事業者用!$L$7:$L$3094)</f>
        <v>0</v>
      </c>
      <c r="J35" s="90">
        <f>SUMIF(収支簿_助成事業者用!$E$7:$E$3094,$B35,収支簿_助成事業者用!$M$7:$M$3094)</f>
        <v>0</v>
      </c>
      <c r="K35" s="64"/>
    </row>
    <row r="36" spans="1:18" ht="23.45" customHeight="1">
      <c r="A36" s="357"/>
      <c r="B36" s="322" t="s">
        <v>19</v>
      </c>
      <c r="C36" s="323"/>
      <c r="D36" s="73"/>
      <c r="E36" s="74">
        <f t="shared" si="1"/>
        <v>0</v>
      </c>
      <c r="F36" s="87">
        <f>SUMIF(収支簿_助成事業者用!$E$7:$E$3094,$B36,収支簿_助成事業者用!$I$7:$I$3094)</f>
        <v>0</v>
      </c>
      <c r="G36" s="88">
        <f>SUMIF(収支簿_助成事業者用!$E$7:$E$3094,$B36,収支簿_助成事業者用!$J$7:$J$3094)</f>
        <v>0</v>
      </c>
      <c r="H36" s="37">
        <f>SUMIF(収支簿_助成事業者用!$E$7:$E$3094,$B36,収支簿_助成事業者用!$K$7:$K$3094)</f>
        <v>0</v>
      </c>
      <c r="I36" s="89">
        <f>SUMIF(収支簿_助成事業者用!$E$7:$E$3094,$B36,収支簿_助成事業者用!$L$7:$L$3094)</f>
        <v>0</v>
      </c>
      <c r="J36" s="90">
        <f>SUMIF(収支簿_助成事業者用!$E$7:$E$3094,$B36,収支簿_助成事業者用!$M$7:$M$3094)</f>
        <v>0</v>
      </c>
      <c r="K36" s="64"/>
    </row>
    <row r="37" spans="1:18" ht="23.45" customHeight="1">
      <c r="A37" s="357"/>
      <c r="B37" s="322" t="s">
        <v>20</v>
      </c>
      <c r="C37" s="323"/>
      <c r="D37" s="73"/>
      <c r="E37" s="74">
        <f t="shared" si="1"/>
        <v>0</v>
      </c>
      <c r="F37" s="87">
        <f>SUMIF(収支簿_助成事業者用!$E$7:$E$3094,$B37,収支簿_助成事業者用!$I$7:$I$3094)</f>
        <v>0</v>
      </c>
      <c r="G37" s="88">
        <f>SUMIF(収支簿_助成事業者用!$E$7:$E$3094,$B37,収支簿_助成事業者用!$J$7:$J$3094)</f>
        <v>0</v>
      </c>
      <c r="H37" s="37">
        <f>SUMIF(収支簿_助成事業者用!$E$7:$E$3094,$B37,収支簿_助成事業者用!$K$7:$K$3094)</f>
        <v>0</v>
      </c>
      <c r="I37" s="89">
        <f>SUMIF(収支簿_助成事業者用!$E$7:$E$3094,$B37,収支簿_助成事業者用!$L$7:$L$3094)</f>
        <v>0</v>
      </c>
      <c r="J37" s="90">
        <f>SUMIF(収支簿_助成事業者用!$E$7:$E$3094,$B37,収支簿_助成事業者用!$M$7:$M$3094)</f>
        <v>0</v>
      </c>
      <c r="K37" s="64"/>
    </row>
    <row r="38" spans="1:18" ht="23.45" customHeight="1">
      <c r="A38" s="357"/>
      <c r="B38" s="322" t="s">
        <v>324</v>
      </c>
      <c r="C38" s="323"/>
      <c r="D38" s="73"/>
      <c r="E38" s="74">
        <f t="shared" si="1"/>
        <v>0</v>
      </c>
      <c r="F38" s="87">
        <f>SUMIF(収支簿_助成事業者用!$E$7:$E$3094,$B38,収支簿_助成事業者用!$I$7:$I$3094)</f>
        <v>0</v>
      </c>
      <c r="G38" s="88">
        <f>SUMIF(収支簿_助成事業者用!$E$7:$E$3094,$B38,収支簿_助成事業者用!$J$7:$J$3094)</f>
        <v>0</v>
      </c>
      <c r="H38" s="37">
        <f>SUMIF(収支簿_助成事業者用!$E$7:$E$3094,$B38,収支簿_助成事業者用!$K$7:$K$3094)</f>
        <v>0</v>
      </c>
      <c r="I38" s="89">
        <f>SUMIF(収支簿_助成事業者用!$E$7:$E$3094,$B38,収支簿_助成事業者用!$L$7:$L$3094)</f>
        <v>0</v>
      </c>
      <c r="J38" s="90">
        <f>SUMIF(収支簿_助成事業者用!$E$7:$E$3094,$B38,収支簿_助成事業者用!$M$7:$M$3094)</f>
        <v>0</v>
      </c>
      <c r="K38" s="64"/>
    </row>
    <row r="39" spans="1:18" ht="23.45" customHeight="1">
      <c r="A39" s="357"/>
      <c r="B39" s="313" t="s">
        <v>278</v>
      </c>
      <c r="C39" s="314"/>
      <c r="D39" s="73"/>
      <c r="E39" s="74">
        <f t="shared" ref="E39" si="2">F39-D39</f>
        <v>0</v>
      </c>
      <c r="F39" s="87">
        <f>SUMIF(収支簿_助成事業者用!$E$7:$E$3094,$B39,収支簿_助成事業者用!$I$7:$I$3094)</f>
        <v>0</v>
      </c>
      <c r="G39" s="88">
        <f>SUMIF(収支簿_助成事業者用!$E$7:$E$3094,$B39,収支簿_助成事業者用!$J$7:$J$3094)</f>
        <v>0</v>
      </c>
      <c r="H39" s="37">
        <f>SUMIF(収支簿_助成事業者用!$E$7:$E$3094,$B39,収支簿_助成事業者用!$K$7:$K$3094)</f>
        <v>0</v>
      </c>
      <c r="I39" s="89">
        <f>SUMIF(収支簿_助成事業者用!$E$7:$E$3094,$B39,収支簿_助成事業者用!$L$7:$L$3094)</f>
        <v>0</v>
      </c>
      <c r="J39" s="90">
        <f>SUMIF(収支簿_助成事業者用!$E$7:$E$3094,$B39,収支簿_助成事業者用!$M$7:$M$3094)</f>
        <v>0</v>
      </c>
      <c r="K39" s="22"/>
      <c r="L39" s="22"/>
      <c r="M39" s="22"/>
      <c r="N39" s="22"/>
      <c r="O39" s="22"/>
      <c r="P39" s="22"/>
      <c r="Q39" s="22"/>
      <c r="R39" s="22"/>
    </row>
    <row r="40" spans="1:18" ht="23.45" customHeight="1">
      <c r="A40" s="357"/>
      <c r="B40" s="328" t="s">
        <v>207</v>
      </c>
      <c r="C40" s="329"/>
      <c r="D40" s="81"/>
      <c r="E40" s="82">
        <f t="shared" si="1"/>
        <v>0</v>
      </c>
      <c r="F40" s="91">
        <f>SUMIF(収支簿_助成事業者用!$E$7:$E$3094,$B40,収支簿_助成事業者用!$I$7:$I$3094)</f>
        <v>0</v>
      </c>
      <c r="G40" s="92">
        <f>SUMIF(収支簿_助成事業者用!$E$7:$E$3094,$B40,収支簿_助成事業者用!$J$7:$J$3094)</f>
        <v>0</v>
      </c>
      <c r="H40" s="41">
        <f>SUMIF(収支簿_助成事業者用!$E$7:$E$3094,$B40,収支簿_助成事業者用!$K$7:$K$3094)</f>
        <v>0</v>
      </c>
      <c r="I40" s="93">
        <f>SUMIF(収支簿_助成事業者用!$E$7:$E$3094,$B40,収支簿_助成事業者用!$L$7:$L$3094)</f>
        <v>0</v>
      </c>
      <c r="J40" s="94">
        <f>SUMIF(収支簿_助成事業者用!$E$7:$E$3094,$B40,収支簿_助成事業者用!$M$7:$M$3094)</f>
        <v>0</v>
      </c>
      <c r="K40" s="64"/>
    </row>
    <row r="41" spans="1:18" ht="23.45" customHeight="1" thickBot="1">
      <c r="A41" s="357"/>
      <c r="B41" s="330" t="s">
        <v>4</v>
      </c>
      <c r="C41" s="331"/>
      <c r="D41" s="83">
        <f t="shared" ref="D41:J41" si="3">SUM(D24:D40)</f>
        <v>0</v>
      </c>
      <c r="E41" s="84">
        <f t="shared" si="3"/>
        <v>0</v>
      </c>
      <c r="F41" s="85">
        <f t="shared" si="3"/>
        <v>0</v>
      </c>
      <c r="G41" s="95">
        <f t="shared" si="3"/>
        <v>0</v>
      </c>
      <c r="H41" s="45">
        <f t="shared" si="3"/>
        <v>0</v>
      </c>
      <c r="I41" s="45">
        <f t="shared" si="3"/>
        <v>0</v>
      </c>
      <c r="J41" s="96">
        <f t="shared" si="3"/>
        <v>0</v>
      </c>
      <c r="K41" s="64"/>
    </row>
    <row r="42" spans="1:18" ht="11.25" customHeight="1">
      <c r="H42" s="18"/>
    </row>
    <row r="43" spans="1:18">
      <c r="B43" s="230" t="s">
        <v>312</v>
      </c>
      <c r="C43" s="18"/>
      <c r="D43" s="256">
        <f>D19-D41</f>
        <v>0</v>
      </c>
      <c r="E43" s="256">
        <f>E19-E41</f>
        <v>0</v>
      </c>
      <c r="F43" s="256">
        <f>F19-F41</f>
        <v>0</v>
      </c>
    </row>
    <row r="45" spans="1:18">
      <c r="B45" s="315"/>
      <c r="C45" s="315"/>
      <c r="D45" s="315"/>
      <c r="E45" s="315"/>
      <c r="F45" s="315"/>
      <c r="G45" s="315"/>
      <c r="H45" s="315"/>
      <c r="I45" s="315"/>
      <c r="J45" s="315"/>
    </row>
    <row r="46" spans="1:18">
      <c r="B46" s="315"/>
      <c r="C46" s="315"/>
      <c r="D46" s="315"/>
      <c r="E46" s="315"/>
      <c r="F46" s="315"/>
      <c r="G46" s="315"/>
      <c r="H46" s="315"/>
      <c r="I46" s="315"/>
      <c r="J46" s="315"/>
    </row>
    <row r="47" spans="1:18">
      <c r="B47" s="22"/>
      <c r="C47" s="22"/>
      <c r="D47" s="24" t="s">
        <v>303</v>
      </c>
      <c r="E47" s="22" t="str">
        <f>VLOOKUP($D$4,$B$50:$E$82,4,FALSE)</f>
        <v>○</v>
      </c>
    </row>
    <row r="48" spans="1:18">
      <c r="B48" s="22"/>
      <c r="C48" s="22"/>
      <c r="D48" s="22"/>
      <c r="E48" s="22"/>
    </row>
    <row r="49" spans="2:5">
      <c r="B49" s="22" t="s">
        <v>297</v>
      </c>
      <c r="C49" s="22"/>
      <c r="D49" s="22"/>
      <c r="E49" s="22" t="s">
        <v>298</v>
      </c>
    </row>
    <row r="50" spans="2:5">
      <c r="B50" s="231" t="s">
        <v>78</v>
      </c>
      <c r="C50" s="231"/>
      <c r="D50" s="22"/>
      <c r="E50" s="22" t="s">
        <v>300</v>
      </c>
    </row>
    <row r="51" spans="2:5">
      <c r="B51" s="231" t="s">
        <v>288</v>
      </c>
      <c r="C51" s="231"/>
      <c r="D51" s="22"/>
      <c r="E51" s="22" t="s">
        <v>302</v>
      </c>
    </row>
    <row r="52" spans="2:5">
      <c r="B52" s="231" t="s">
        <v>289</v>
      </c>
      <c r="C52" s="231"/>
      <c r="D52" s="22"/>
      <c r="E52" s="22" t="s">
        <v>302</v>
      </c>
    </row>
    <row r="53" spans="2:5">
      <c r="B53" s="231" t="s">
        <v>290</v>
      </c>
      <c r="C53" s="231"/>
      <c r="D53" s="22"/>
      <c r="E53" s="22" t="s">
        <v>302</v>
      </c>
    </row>
    <row r="54" spans="2:5">
      <c r="B54" s="231" t="s">
        <v>24</v>
      </c>
      <c r="C54" s="231"/>
      <c r="D54" s="22"/>
      <c r="E54" s="22" t="s">
        <v>300</v>
      </c>
    </row>
    <row r="55" spans="2:5">
      <c r="B55" s="231" t="s">
        <v>25</v>
      </c>
      <c r="C55" s="231"/>
      <c r="D55" s="22"/>
      <c r="E55" s="22" t="s">
        <v>300</v>
      </c>
    </row>
    <row r="56" spans="2:5">
      <c r="B56" s="231" t="s">
        <v>98</v>
      </c>
      <c r="C56" s="231"/>
      <c r="D56" s="22"/>
      <c r="E56" s="22" t="s">
        <v>300</v>
      </c>
    </row>
    <row r="57" spans="2:5">
      <c r="B57" s="231" t="s">
        <v>306</v>
      </c>
      <c r="C57" s="231"/>
      <c r="D57" s="22"/>
      <c r="E57" s="22" t="s">
        <v>302</v>
      </c>
    </row>
    <row r="58" spans="2:5">
      <c r="B58" s="231" t="s">
        <v>291</v>
      </c>
      <c r="C58" s="231"/>
      <c r="D58" s="22"/>
      <c r="E58" s="22" t="s">
        <v>302</v>
      </c>
    </row>
    <row r="59" spans="2:5">
      <c r="B59" s="231" t="s">
        <v>292</v>
      </c>
      <c r="C59" s="231"/>
      <c r="D59" s="22"/>
      <c r="E59" s="22" t="s">
        <v>300</v>
      </c>
    </row>
    <row r="60" spans="2:5">
      <c r="B60" s="231" t="s">
        <v>26</v>
      </c>
      <c r="C60" s="231"/>
      <c r="D60" s="22"/>
      <c r="E60" s="22" t="s">
        <v>302</v>
      </c>
    </row>
    <row r="61" spans="2:5">
      <c r="B61" s="231" t="s">
        <v>27</v>
      </c>
      <c r="C61" s="231"/>
      <c r="D61" s="22"/>
      <c r="E61" s="22" t="s">
        <v>310</v>
      </c>
    </row>
    <row r="62" spans="2:5">
      <c r="B62" s="231" t="s">
        <v>283</v>
      </c>
      <c r="C62" s="231"/>
      <c r="D62" s="22"/>
      <c r="E62" s="22" t="s">
        <v>310</v>
      </c>
    </row>
    <row r="63" spans="2:5">
      <c r="B63" s="231" t="s">
        <v>287</v>
      </c>
      <c r="C63" s="231"/>
      <c r="D63" s="22"/>
      <c r="E63" s="22" t="s">
        <v>310</v>
      </c>
    </row>
    <row r="64" spans="2:5">
      <c r="B64" s="231" t="s">
        <v>307</v>
      </c>
      <c r="C64" s="231"/>
      <c r="D64" s="22"/>
      <c r="E64" s="22" t="s">
        <v>302</v>
      </c>
    </row>
    <row r="65" spans="1:5">
      <c r="B65" s="231" t="s">
        <v>293</v>
      </c>
      <c r="C65" s="231"/>
      <c r="D65" s="22"/>
      <c r="E65" s="22" t="s">
        <v>302</v>
      </c>
    </row>
    <row r="66" spans="1:5">
      <c r="B66" s="231" t="s">
        <v>294</v>
      </c>
      <c r="C66" s="231"/>
      <c r="D66" s="22"/>
      <c r="E66" s="22" t="s">
        <v>300</v>
      </c>
    </row>
    <row r="67" spans="1:5">
      <c r="B67" s="231" t="s">
        <v>272</v>
      </c>
      <c r="C67" s="231"/>
      <c r="D67" s="22"/>
      <c r="E67" s="22" t="s">
        <v>302</v>
      </c>
    </row>
    <row r="68" spans="1:5">
      <c r="B68" s="231" t="s">
        <v>28</v>
      </c>
      <c r="C68" s="231"/>
      <c r="D68" s="22"/>
      <c r="E68" s="22" t="s">
        <v>300</v>
      </c>
    </row>
    <row r="69" spans="1:5">
      <c r="B69" s="231" t="s">
        <v>320</v>
      </c>
      <c r="C69" s="231"/>
      <c r="D69" s="22"/>
      <c r="E69" s="22" t="s">
        <v>302</v>
      </c>
    </row>
    <row r="70" spans="1:5">
      <c r="B70" s="231" t="s">
        <v>29</v>
      </c>
      <c r="C70" s="231"/>
      <c r="D70" s="22"/>
      <c r="E70" s="22" t="s">
        <v>300</v>
      </c>
    </row>
    <row r="71" spans="1:5">
      <c r="B71" s="231" t="s">
        <v>30</v>
      </c>
      <c r="C71" s="231"/>
      <c r="D71" s="22"/>
      <c r="E71" s="22" t="s">
        <v>300</v>
      </c>
    </row>
    <row r="72" spans="1:5">
      <c r="B72" s="231" t="s">
        <v>31</v>
      </c>
      <c r="C72" s="231"/>
      <c r="D72" s="22"/>
      <c r="E72" s="22" t="s">
        <v>302</v>
      </c>
    </row>
    <row r="73" spans="1:5" s="17" customFormat="1">
      <c r="A73" s="19"/>
      <c r="B73" s="231" t="s">
        <v>252</v>
      </c>
      <c r="C73" s="231"/>
      <c r="D73" s="21"/>
      <c r="E73" s="21" t="s">
        <v>302</v>
      </c>
    </row>
    <row r="74" spans="1:5">
      <c r="B74" s="231" t="s">
        <v>32</v>
      </c>
      <c r="C74" s="231"/>
      <c r="D74" s="22"/>
      <c r="E74" s="22" t="s">
        <v>300</v>
      </c>
    </row>
    <row r="75" spans="1:5">
      <c r="B75" s="231" t="s">
        <v>33</v>
      </c>
      <c r="C75" s="231"/>
      <c r="D75" s="22"/>
      <c r="E75" s="22" t="s">
        <v>302</v>
      </c>
    </row>
    <row r="76" spans="1:5">
      <c r="B76" s="231" t="s">
        <v>34</v>
      </c>
      <c r="C76" s="231"/>
      <c r="D76" s="22"/>
      <c r="E76" s="22" t="s">
        <v>302</v>
      </c>
    </row>
    <row r="77" spans="1:5">
      <c r="B77" s="231" t="s">
        <v>35</v>
      </c>
      <c r="C77" s="231"/>
      <c r="D77" s="22"/>
      <c r="E77" s="22" t="s">
        <v>302</v>
      </c>
    </row>
    <row r="78" spans="1:5">
      <c r="B78" s="231" t="s">
        <v>36</v>
      </c>
      <c r="C78" s="231"/>
      <c r="D78" s="22"/>
      <c r="E78" s="22" t="s">
        <v>302</v>
      </c>
    </row>
    <row r="79" spans="1:5">
      <c r="B79" s="231" t="s">
        <v>284</v>
      </c>
      <c r="C79" s="231"/>
      <c r="D79" s="22"/>
      <c r="E79" s="22" t="s">
        <v>300</v>
      </c>
    </row>
    <row r="80" spans="1:5">
      <c r="B80" s="231" t="s">
        <v>311</v>
      </c>
      <c r="C80" s="231"/>
      <c r="D80" s="22"/>
      <c r="E80" s="22" t="s">
        <v>302</v>
      </c>
    </row>
    <row r="81" spans="2:5">
      <c r="B81" s="231" t="s">
        <v>295</v>
      </c>
      <c r="C81" s="231"/>
      <c r="D81" s="22"/>
      <c r="E81" s="22" t="s">
        <v>302</v>
      </c>
    </row>
    <row r="82" spans="2:5">
      <c r="B82" s="231" t="s">
        <v>273</v>
      </c>
      <c r="C82" s="231"/>
      <c r="D82" s="22"/>
      <c r="E82" s="22" t="s">
        <v>300</v>
      </c>
    </row>
    <row r="83" spans="2:5">
      <c r="B83" s="230"/>
      <c r="C83" s="230"/>
    </row>
  </sheetData>
  <sheetProtection algorithmName="SHA-512" hashValue="LfVO6Q3Ieee6z09lE4BqkAaw5AMkazu3uaw6NOLi1d6ADXhhFvfplwrGPw7P2A1hr6gCszloxpGCzes7hz9++A==" saltValue="baPopn836uk41RaITjdVsg==" spinCount="100000" sheet="1" objects="1" scenarios="1"/>
  <dataConsolidate/>
  <mergeCells count="49">
    <mergeCell ref="B33:C33"/>
    <mergeCell ref="B1:J1"/>
    <mergeCell ref="D3:G3"/>
    <mergeCell ref="F9:F10"/>
    <mergeCell ref="B9:C10"/>
    <mergeCell ref="B41:C41"/>
    <mergeCell ref="B22:C23"/>
    <mergeCell ref="B19:C19"/>
    <mergeCell ref="B39:C39"/>
    <mergeCell ref="B3:C3"/>
    <mergeCell ref="B4:C4"/>
    <mergeCell ref="B5:C5"/>
    <mergeCell ref="B6:C6"/>
    <mergeCell ref="B34:C34"/>
    <mergeCell ref="B35:C35"/>
    <mergeCell ref="B36:C36"/>
    <mergeCell ref="B37:C37"/>
    <mergeCell ref="B46:J46"/>
    <mergeCell ref="D22:D23"/>
    <mergeCell ref="E22:E23"/>
    <mergeCell ref="F22:F23"/>
    <mergeCell ref="B45:J45"/>
    <mergeCell ref="J22:J23"/>
    <mergeCell ref="B25:C25"/>
    <mergeCell ref="B26:C26"/>
    <mergeCell ref="B27:C27"/>
    <mergeCell ref="B28:C28"/>
    <mergeCell ref="B29:C29"/>
    <mergeCell ref="B30:C30"/>
    <mergeCell ref="B31:C31"/>
    <mergeCell ref="B32:C32"/>
    <mergeCell ref="B24:C24"/>
    <mergeCell ref="B38:C38"/>
    <mergeCell ref="A4:A41"/>
    <mergeCell ref="D4:G4"/>
    <mergeCell ref="D6:G6"/>
    <mergeCell ref="D9:D10"/>
    <mergeCell ref="G22:I22"/>
    <mergeCell ref="E9:E10"/>
    <mergeCell ref="I13:J13"/>
    <mergeCell ref="D5:G5"/>
    <mergeCell ref="B11:C11"/>
    <mergeCell ref="B12:B13"/>
    <mergeCell ref="B14:C14"/>
    <mergeCell ref="B15:C15"/>
    <mergeCell ref="B16:C16"/>
    <mergeCell ref="B40:C40"/>
    <mergeCell ref="B17:C17"/>
    <mergeCell ref="B18:C18"/>
  </mergeCells>
  <phoneticPr fontId="1"/>
  <conditionalFormatting sqref="H30">
    <cfRule type="expression" dxfId="18" priority="18" stopIfTrue="1">
      <formula>G41*0.3&lt;H30</formula>
    </cfRule>
  </conditionalFormatting>
  <conditionalFormatting sqref="G41">
    <cfRule type="expression" dxfId="17" priority="11">
      <formula>AND(D4="新規会員獲得事業", G41&lt;400000)</formula>
    </cfRule>
    <cfRule type="expression" dxfId="16" priority="12" stopIfTrue="1">
      <formula>AND(OR(D4="スポーツ教室、スポーツ大会等開催（地方）", D4="スポーツ教室、スポーツ大会等開催（スポーツ）"), G41&lt;750000)</formula>
    </cfRule>
    <cfRule type="expression" dxfId="15" priority="13" stopIfTrue="1">
      <formula>AND(OR(D4="スポーツ指導者の養成・活用（地方）", D4="スポーツ指導者の養成・活用（スポーツ）", D4="スポーツ情報の提供（地方）", D4="スポーツ情報の提供（スポーツ）", D4="総合型地域スポーツクラブ創設支援", D4="総合型地域スポーツクラブ創設", D4="総合型地域スポーツクラブ自立支援"), G41&lt;400000)</formula>
    </cfRule>
  </conditionalFormatting>
  <conditionalFormatting sqref="H39">
    <cfRule type="expression" dxfId="14" priority="9">
      <formula>AND(G41*0.1&lt;H39,E47="○")</formula>
    </cfRule>
  </conditionalFormatting>
  <conditionalFormatting sqref="E39:J39">
    <cfRule type="expression" dxfId="13" priority="8">
      <formula>$E47="-"</formula>
    </cfRule>
  </conditionalFormatting>
  <conditionalFormatting sqref="D43">
    <cfRule type="expression" dxfId="12" priority="7">
      <formula>D43&lt;&gt;0</formula>
    </cfRule>
  </conditionalFormatting>
  <conditionalFormatting sqref="E43">
    <cfRule type="expression" dxfId="11" priority="6">
      <formula>E43&lt;&gt;0</formula>
    </cfRule>
  </conditionalFormatting>
  <conditionalFormatting sqref="F43">
    <cfRule type="expression" dxfId="10" priority="5">
      <formula>F43&lt;&gt;0</formula>
    </cfRule>
  </conditionalFormatting>
  <conditionalFormatting sqref="F18">
    <cfRule type="expression" dxfId="9" priority="2" stopIfTrue="1">
      <formula>F18&lt;0</formula>
    </cfRule>
  </conditionalFormatting>
  <conditionalFormatting sqref="F12">
    <cfRule type="expression" dxfId="8" priority="3" stopIfTrue="1">
      <formula>F12&gt;L11</formula>
    </cfRule>
    <cfRule type="expression" dxfId="7" priority="4" stopIfTrue="1">
      <formula>F12&gt;D12</formula>
    </cfRule>
  </conditionalFormatting>
  <conditionalFormatting sqref="B39:C39">
    <cfRule type="expression" dxfId="6" priority="1">
      <formula>$G$46="-"</formula>
    </cfRule>
  </conditionalFormatting>
  <dataValidations count="4">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F12">
      <formula1>AND(MOD(F12,1000)=0,IF(D12&lt;&gt;"",D12&gt;=F12))</formula1>
    </dataValidation>
    <dataValidation type="custom" imeMode="halfAlpha" allowBlank="1" showInputMessage="1" showErrorMessage="1" error="・くじ助成金額は、1,000円未満切り捨てとなります。" prompt="くじ助成金額は、1,000円未満切り捨てとなります。" sqref="D11">
      <formula1>MOD(D11,1000)=0</formula1>
    </dataValidation>
    <dataValidation imeMode="halfAlpha" allowBlank="1" showInputMessage="1" showErrorMessage="1" sqref="I11:J11 D24:D40 D12:D18"/>
    <dataValidation type="custom" allowBlank="1" showErrorMessage="1" error="・くじ助成金の確定額は、交付決定額が上限となります。_x000a_・くじ助成金額は、1,000円未満切り捨てとなります。" sqref="F11">
      <formula1>AND(MOD(F11,1000)=0,IF(D11&lt;&gt;"",D11&gt;=F11))</formula1>
    </dataValidation>
  </dataValidations>
  <printOptions horizontalCentered="1"/>
  <pageMargins left="0.39370078740157483" right="0.39370078740157483" top="0.59055118110236227" bottom="0.19685039370078741" header="0.23622047244094491" footer="0"/>
  <pageSetup paperSize="9"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
  <sheetViews>
    <sheetView showGridLines="0" view="pageBreakPreview" zoomScaleNormal="100" zoomScaleSheetLayoutView="100" workbookViewId="0">
      <selection activeCell="C1" sqref="C1:D1"/>
    </sheetView>
  </sheetViews>
  <sheetFormatPr defaultRowHeight="12"/>
  <cols>
    <col min="1" max="1" width="4.125" style="121" customWidth="1"/>
    <col min="2" max="2" width="9.375" style="121" customWidth="1"/>
    <col min="3" max="4" width="18.125" style="121" customWidth="1"/>
    <col min="5" max="6" width="8.5" style="121" customWidth="1"/>
    <col min="7" max="7" width="6.75" style="121" bestFit="1" customWidth="1"/>
    <col min="8" max="10" width="10.625" style="121" customWidth="1"/>
    <col min="11" max="11" width="10.5" style="121" customWidth="1"/>
    <col min="12" max="14" width="10.625" style="121" customWidth="1"/>
    <col min="15" max="15" width="6" style="121" customWidth="1"/>
    <col min="16" max="16" width="44.5" style="117" customWidth="1"/>
    <col min="17" max="17" width="38.625" style="117" customWidth="1"/>
    <col min="18" max="18" width="26" style="117" customWidth="1"/>
    <col min="19" max="23" width="11.125" style="121" customWidth="1"/>
    <col min="24" max="16384" width="9" style="121"/>
  </cols>
  <sheetData>
    <row r="1" spans="1:14" ht="32.1" customHeight="1">
      <c r="A1" s="131"/>
      <c r="B1" s="265" t="s">
        <v>317</v>
      </c>
      <c r="C1" s="338"/>
      <c r="D1" s="338"/>
      <c r="E1" s="131"/>
      <c r="F1" s="131"/>
      <c r="G1" s="131"/>
      <c r="H1" s="131"/>
      <c r="I1" s="131"/>
      <c r="J1" s="332" t="s">
        <v>318</v>
      </c>
      <c r="K1" s="332"/>
      <c r="L1" s="379"/>
      <c r="M1" s="379"/>
      <c r="N1" s="379"/>
    </row>
    <row r="2" spans="1:14" ht="32.1" customHeight="1">
      <c r="A2" s="131"/>
      <c r="B2" s="132" t="s">
        <v>38</v>
      </c>
      <c r="C2" s="380" t="s">
        <v>70</v>
      </c>
      <c r="D2" s="380"/>
      <c r="E2" s="249" t="s">
        <v>309</v>
      </c>
      <c r="F2" s="380" t="s">
        <v>311</v>
      </c>
      <c r="G2" s="380"/>
      <c r="H2" s="380"/>
      <c r="I2" s="380"/>
      <c r="J2" s="335" t="s">
        <v>319</v>
      </c>
      <c r="K2" s="336"/>
      <c r="L2" s="381"/>
      <c r="M2" s="381"/>
      <c r="N2" s="381"/>
    </row>
    <row r="3" spans="1:14" ht="6" customHeight="1">
      <c r="A3" s="131"/>
      <c r="B3" s="131"/>
      <c r="C3" s="131"/>
      <c r="D3" s="131"/>
      <c r="E3" s="131"/>
      <c r="F3" s="131"/>
      <c r="G3" s="131"/>
      <c r="H3" s="131"/>
      <c r="I3" s="131"/>
      <c r="J3" s="131"/>
      <c r="K3" s="131"/>
      <c r="L3" s="131"/>
      <c r="M3" s="131"/>
      <c r="N3" s="131"/>
    </row>
    <row r="4" spans="1:14">
      <c r="A4" s="388" t="s">
        <v>39</v>
      </c>
      <c r="B4" s="390" t="s">
        <v>40</v>
      </c>
      <c r="C4" s="392" t="s">
        <v>41</v>
      </c>
      <c r="D4" s="392" t="s">
        <v>42</v>
      </c>
      <c r="E4" s="394" t="s">
        <v>43</v>
      </c>
      <c r="F4" s="395"/>
      <c r="G4" s="398" t="s">
        <v>44</v>
      </c>
      <c r="H4" s="382" t="s">
        <v>45</v>
      </c>
      <c r="I4" s="384" t="s">
        <v>46</v>
      </c>
      <c r="J4" s="133"/>
      <c r="K4" s="133"/>
      <c r="L4" s="133"/>
      <c r="M4" s="203"/>
      <c r="N4" s="386" t="s">
        <v>47</v>
      </c>
    </row>
    <row r="5" spans="1:14" ht="12.75" thickBot="1">
      <c r="A5" s="389"/>
      <c r="B5" s="391"/>
      <c r="C5" s="393"/>
      <c r="D5" s="393"/>
      <c r="E5" s="396"/>
      <c r="F5" s="397"/>
      <c r="G5" s="399"/>
      <c r="H5" s="383"/>
      <c r="I5" s="385"/>
      <c r="J5" s="191" t="s">
        <v>48</v>
      </c>
      <c r="K5" s="197" t="s">
        <v>49</v>
      </c>
      <c r="L5" s="202" t="s">
        <v>285</v>
      </c>
      <c r="M5" s="204" t="s">
        <v>51</v>
      </c>
      <c r="N5" s="387"/>
    </row>
    <row r="6" spans="1:14" ht="12.75" thickTop="1">
      <c r="A6" s="135"/>
      <c r="B6" s="136"/>
      <c r="C6" s="183"/>
      <c r="D6" s="183"/>
      <c r="E6" s="193"/>
      <c r="F6" s="194"/>
      <c r="G6" s="184"/>
      <c r="H6" s="186"/>
      <c r="I6" s="188"/>
      <c r="J6" s="192"/>
      <c r="K6" s="198"/>
      <c r="L6" s="199"/>
      <c r="M6" s="135"/>
      <c r="N6" s="206"/>
    </row>
    <row r="7" spans="1:14" ht="24" customHeight="1">
      <c r="A7" s="144"/>
      <c r="B7" s="182"/>
      <c r="C7" s="160"/>
      <c r="D7" s="160"/>
      <c r="E7" s="195"/>
      <c r="F7" s="196"/>
      <c r="G7" s="185"/>
      <c r="H7" s="187"/>
      <c r="I7" s="189"/>
      <c r="J7" s="190"/>
      <c r="K7" s="200"/>
      <c r="L7" s="201">
        <f t="shared" ref="L7:L38" si="0">J7-K7</f>
        <v>0</v>
      </c>
      <c r="M7" s="205">
        <f t="shared" ref="M7:M38" si="1">I7-J7</f>
        <v>0</v>
      </c>
      <c r="N7" s="207">
        <f>H7-I7</f>
        <v>0</v>
      </c>
    </row>
    <row r="8" spans="1:14" ht="24" customHeight="1">
      <c r="A8" s="144"/>
      <c r="B8" s="182"/>
      <c r="C8" s="160"/>
      <c r="D8" s="160"/>
      <c r="E8" s="195"/>
      <c r="F8" s="196"/>
      <c r="G8" s="185"/>
      <c r="H8" s="187"/>
      <c r="I8" s="189"/>
      <c r="J8" s="190"/>
      <c r="K8" s="200"/>
      <c r="L8" s="201">
        <f t="shared" si="0"/>
        <v>0</v>
      </c>
      <c r="M8" s="205">
        <f t="shared" si="1"/>
        <v>0</v>
      </c>
      <c r="N8" s="207">
        <f t="shared" ref="N8:N39" si="2">N7+H8-I8</f>
        <v>0</v>
      </c>
    </row>
    <row r="9" spans="1:14" ht="24" customHeight="1">
      <c r="A9" s="144"/>
      <c r="B9" s="182"/>
      <c r="C9" s="160"/>
      <c r="D9" s="160"/>
      <c r="E9" s="195"/>
      <c r="F9" s="196"/>
      <c r="G9" s="185"/>
      <c r="H9" s="187"/>
      <c r="I9" s="189"/>
      <c r="J9" s="190"/>
      <c r="K9" s="200"/>
      <c r="L9" s="201">
        <f t="shared" si="0"/>
        <v>0</v>
      </c>
      <c r="M9" s="205">
        <f t="shared" si="1"/>
        <v>0</v>
      </c>
      <c r="N9" s="207">
        <f t="shared" si="2"/>
        <v>0</v>
      </c>
    </row>
    <row r="10" spans="1:14" ht="24" customHeight="1">
      <c r="A10" s="144"/>
      <c r="B10" s="182"/>
      <c r="C10" s="160"/>
      <c r="D10" s="160"/>
      <c r="E10" s="195"/>
      <c r="F10" s="196"/>
      <c r="G10" s="185"/>
      <c r="H10" s="187"/>
      <c r="I10" s="189"/>
      <c r="J10" s="190"/>
      <c r="K10" s="200"/>
      <c r="L10" s="201">
        <f t="shared" si="0"/>
        <v>0</v>
      </c>
      <c r="M10" s="205">
        <f t="shared" si="1"/>
        <v>0</v>
      </c>
      <c r="N10" s="207">
        <f t="shared" si="2"/>
        <v>0</v>
      </c>
    </row>
    <row r="11" spans="1:14" ht="24" customHeight="1">
      <c r="A11" s="144"/>
      <c r="B11" s="182"/>
      <c r="C11" s="160"/>
      <c r="D11" s="160"/>
      <c r="E11" s="195"/>
      <c r="F11" s="196"/>
      <c r="G11" s="185"/>
      <c r="H11" s="187"/>
      <c r="I11" s="189"/>
      <c r="J11" s="190"/>
      <c r="K11" s="200"/>
      <c r="L11" s="201">
        <f t="shared" si="0"/>
        <v>0</v>
      </c>
      <c r="M11" s="205">
        <f t="shared" si="1"/>
        <v>0</v>
      </c>
      <c r="N11" s="207">
        <f t="shared" si="2"/>
        <v>0</v>
      </c>
    </row>
    <row r="12" spans="1:14" ht="24" customHeight="1">
      <c r="A12" s="144"/>
      <c r="B12" s="182"/>
      <c r="C12" s="160"/>
      <c r="D12" s="160"/>
      <c r="E12" s="195"/>
      <c r="F12" s="196"/>
      <c r="G12" s="185"/>
      <c r="H12" s="187"/>
      <c r="I12" s="189"/>
      <c r="J12" s="190"/>
      <c r="K12" s="200"/>
      <c r="L12" s="201">
        <f t="shared" si="0"/>
        <v>0</v>
      </c>
      <c r="M12" s="205">
        <f t="shared" si="1"/>
        <v>0</v>
      </c>
      <c r="N12" s="207">
        <f t="shared" si="2"/>
        <v>0</v>
      </c>
    </row>
    <row r="13" spans="1:14" ht="24" customHeight="1">
      <c r="A13" s="144"/>
      <c r="B13" s="182"/>
      <c r="C13" s="160"/>
      <c r="D13" s="160"/>
      <c r="E13" s="195"/>
      <c r="F13" s="196"/>
      <c r="G13" s="185"/>
      <c r="H13" s="187"/>
      <c r="I13" s="189"/>
      <c r="J13" s="190"/>
      <c r="K13" s="200"/>
      <c r="L13" s="201">
        <f t="shared" si="0"/>
        <v>0</v>
      </c>
      <c r="M13" s="205">
        <f t="shared" si="1"/>
        <v>0</v>
      </c>
      <c r="N13" s="207">
        <f t="shared" si="2"/>
        <v>0</v>
      </c>
    </row>
    <row r="14" spans="1:14" ht="24" customHeight="1">
      <c r="A14" s="144"/>
      <c r="B14" s="182"/>
      <c r="C14" s="160"/>
      <c r="D14" s="160"/>
      <c r="E14" s="195"/>
      <c r="F14" s="196"/>
      <c r="G14" s="185"/>
      <c r="H14" s="187"/>
      <c r="I14" s="189"/>
      <c r="J14" s="190"/>
      <c r="K14" s="200"/>
      <c r="L14" s="201">
        <f t="shared" si="0"/>
        <v>0</v>
      </c>
      <c r="M14" s="205">
        <f t="shared" si="1"/>
        <v>0</v>
      </c>
      <c r="N14" s="207">
        <f t="shared" si="2"/>
        <v>0</v>
      </c>
    </row>
    <row r="15" spans="1:14" ht="24" customHeight="1">
      <c r="A15" s="144"/>
      <c r="B15" s="182"/>
      <c r="C15" s="160"/>
      <c r="D15" s="160"/>
      <c r="E15" s="195"/>
      <c r="F15" s="196"/>
      <c r="G15" s="185"/>
      <c r="H15" s="187"/>
      <c r="I15" s="189"/>
      <c r="J15" s="190"/>
      <c r="K15" s="200"/>
      <c r="L15" s="201">
        <f t="shared" si="0"/>
        <v>0</v>
      </c>
      <c r="M15" s="205">
        <f t="shared" si="1"/>
        <v>0</v>
      </c>
      <c r="N15" s="207">
        <f t="shared" si="2"/>
        <v>0</v>
      </c>
    </row>
    <row r="16" spans="1:14" ht="24" customHeight="1">
      <c r="A16" s="144"/>
      <c r="B16" s="182"/>
      <c r="C16" s="160"/>
      <c r="D16" s="160"/>
      <c r="E16" s="195"/>
      <c r="F16" s="196"/>
      <c r="G16" s="185"/>
      <c r="H16" s="187"/>
      <c r="I16" s="189"/>
      <c r="J16" s="190"/>
      <c r="K16" s="200"/>
      <c r="L16" s="201">
        <f t="shared" si="0"/>
        <v>0</v>
      </c>
      <c r="M16" s="205">
        <f t="shared" si="1"/>
        <v>0</v>
      </c>
      <c r="N16" s="207">
        <f t="shared" si="2"/>
        <v>0</v>
      </c>
    </row>
    <row r="17" spans="1:14" ht="24" customHeight="1">
      <c r="A17" s="144"/>
      <c r="B17" s="182"/>
      <c r="C17" s="160"/>
      <c r="D17" s="160"/>
      <c r="E17" s="195"/>
      <c r="F17" s="196"/>
      <c r="G17" s="185"/>
      <c r="H17" s="187"/>
      <c r="I17" s="189"/>
      <c r="J17" s="190"/>
      <c r="K17" s="200"/>
      <c r="L17" s="201">
        <f t="shared" si="0"/>
        <v>0</v>
      </c>
      <c r="M17" s="205">
        <f t="shared" si="1"/>
        <v>0</v>
      </c>
      <c r="N17" s="207">
        <f t="shared" si="2"/>
        <v>0</v>
      </c>
    </row>
    <row r="18" spans="1:14" ht="24" customHeight="1">
      <c r="A18" s="144"/>
      <c r="B18" s="182"/>
      <c r="C18" s="160"/>
      <c r="D18" s="160"/>
      <c r="E18" s="195"/>
      <c r="F18" s="196"/>
      <c r="G18" s="185"/>
      <c r="H18" s="187"/>
      <c r="I18" s="189"/>
      <c r="J18" s="190"/>
      <c r="K18" s="200"/>
      <c r="L18" s="201">
        <f t="shared" si="0"/>
        <v>0</v>
      </c>
      <c r="M18" s="205">
        <f t="shared" si="1"/>
        <v>0</v>
      </c>
      <c r="N18" s="207">
        <f t="shared" si="2"/>
        <v>0</v>
      </c>
    </row>
    <row r="19" spans="1:14" ht="24" customHeight="1">
      <c r="A19" s="144"/>
      <c r="B19" s="182"/>
      <c r="C19" s="160"/>
      <c r="D19" s="160"/>
      <c r="E19" s="195"/>
      <c r="F19" s="196"/>
      <c r="G19" s="185"/>
      <c r="H19" s="187"/>
      <c r="I19" s="189"/>
      <c r="J19" s="190"/>
      <c r="K19" s="200"/>
      <c r="L19" s="201">
        <f t="shared" si="0"/>
        <v>0</v>
      </c>
      <c r="M19" s="205">
        <f t="shared" si="1"/>
        <v>0</v>
      </c>
      <c r="N19" s="207">
        <f t="shared" si="2"/>
        <v>0</v>
      </c>
    </row>
    <row r="20" spans="1:14" ht="24" customHeight="1">
      <c r="A20" s="144"/>
      <c r="B20" s="182"/>
      <c r="C20" s="160"/>
      <c r="D20" s="160"/>
      <c r="E20" s="195"/>
      <c r="F20" s="196"/>
      <c r="G20" s="185"/>
      <c r="H20" s="187"/>
      <c r="I20" s="189"/>
      <c r="J20" s="190"/>
      <c r="K20" s="200"/>
      <c r="L20" s="201">
        <f t="shared" si="0"/>
        <v>0</v>
      </c>
      <c r="M20" s="205">
        <f t="shared" si="1"/>
        <v>0</v>
      </c>
      <c r="N20" s="207">
        <f t="shared" si="2"/>
        <v>0</v>
      </c>
    </row>
    <row r="21" spans="1:14" ht="24" customHeight="1">
      <c r="A21" s="144"/>
      <c r="B21" s="182"/>
      <c r="C21" s="160"/>
      <c r="D21" s="160"/>
      <c r="E21" s="195"/>
      <c r="F21" s="196"/>
      <c r="G21" s="185"/>
      <c r="H21" s="187"/>
      <c r="I21" s="189"/>
      <c r="J21" s="190"/>
      <c r="K21" s="200"/>
      <c r="L21" s="201">
        <f t="shared" si="0"/>
        <v>0</v>
      </c>
      <c r="M21" s="205">
        <f t="shared" si="1"/>
        <v>0</v>
      </c>
      <c r="N21" s="207">
        <f t="shared" si="2"/>
        <v>0</v>
      </c>
    </row>
    <row r="22" spans="1:14" ht="24" customHeight="1">
      <c r="A22" s="144"/>
      <c r="B22" s="182"/>
      <c r="C22" s="160"/>
      <c r="D22" s="160"/>
      <c r="E22" s="195"/>
      <c r="F22" s="196"/>
      <c r="G22" s="185"/>
      <c r="H22" s="187"/>
      <c r="I22" s="189"/>
      <c r="J22" s="190"/>
      <c r="K22" s="200"/>
      <c r="L22" s="201">
        <f t="shared" si="0"/>
        <v>0</v>
      </c>
      <c r="M22" s="205">
        <f t="shared" si="1"/>
        <v>0</v>
      </c>
      <c r="N22" s="207">
        <f t="shared" si="2"/>
        <v>0</v>
      </c>
    </row>
    <row r="23" spans="1:14" ht="24" customHeight="1">
      <c r="A23" s="144"/>
      <c r="B23" s="182"/>
      <c r="C23" s="160"/>
      <c r="D23" s="160"/>
      <c r="E23" s="195"/>
      <c r="F23" s="196"/>
      <c r="G23" s="185"/>
      <c r="H23" s="187"/>
      <c r="I23" s="189"/>
      <c r="J23" s="190"/>
      <c r="K23" s="200"/>
      <c r="L23" s="201">
        <f t="shared" si="0"/>
        <v>0</v>
      </c>
      <c r="M23" s="205">
        <f t="shared" si="1"/>
        <v>0</v>
      </c>
      <c r="N23" s="207">
        <f t="shared" si="2"/>
        <v>0</v>
      </c>
    </row>
    <row r="24" spans="1:14" ht="24" customHeight="1">
      <c r="A24" s="144"/>
      <c r="B24" s="182"/>
      <c r="C24" s="160"/>
      <c r="D24" s="160"/>
      <c r="E24" s="195"/>
      <c r="F24" s="196"/>
      <c r="G24" s="185"/>
      <c r="H24" s="187"/>
      <c r="I24" s="189"/>
      <c r="J24" s="190"/>
      <c r="K24" s="200"/>
      <c r="L24" s="201">
        <f t="shared" si="0"/>
        <v>0</v>
      </c>
      <c r="M24" s="205">
        <f t="shared" si="1"/>
        <v>0</v>
      </c>
      <c r="N24" s="207">
        <f t="shared" si="2"/>
        <v>0</v>
      </c>
    </row>
    <row r="25" spans="1:14" ht="24" customHeight="1">
      <c r="A25" s="144"/>
      <c r="B25" s="182"/>
      <c r="C25" s="160"/>
      <c r="D25" s="160"/>
      <c r="E25" s="195"/>
      <c r="F25" s="196"/>
      <c r="G25" s="185"/>
      <c r="H25" s="187"/>
      <c r="I25" s="189"/>
      <c r="J25" s="190"/>
      <c r="K25" s="200"/>
      <c r="L25" s="201">
        <f t="shared" si="0"/>
        <v>0</v>
      </c>
      <c r="M25" s="205">
        <f t="shared" si="1"/>
        <v>0</v>
      </c>
      <c r="N25" s="207">
        <f t="shared" si="2"/>
        <v>0</v>
      </c>
    </row>
    <row r="26" spans="1:14" ht="24" customHeight="1">
      <c r="A26" s="144"/>
      <c r="B26" s="182"/>
      <c r="C26" s="160"/>
      <c r="D26" s="160"/>
      <c r="E26" s="195"/>
      <c r="F26" s="196"/>
      <c r="G26" s="185"/>
      <c r="H26" s="187"/>
      <c r="I26" s="189"/>
      <c r="J26" s="190"/>
      <c r="K26" s="200"/>
      <c r="L26" s="201">
        <f t="shared" si="0"/>
        <v>0</v>
      </c>
      <c r="M26" s="205">
        <f t="shared" si="1"/>
        <v>0</v>
      </c>
      <c r="N26" s="207">
        <f t="shared" si="2"/>
        <v>0</v>
      </c>
    </row>
    <row r="27" spans="1:14" ht="24" customHeight="1">
      <c r="A27" s="144"/>
      <c r="B27" s="182"/>
      <c r="C27" s="160"/>
      <c r="D27" s="160"/>
      <c r="E27" s="195"/>
      <c r="F27" s="196"/>
      <c r="G27" s="185"/>
      <c r="H27" s="187"/>
      <c r="I27" s="189"/>
      <c r="J27" s="190"/>
      <c r="K27" s="200"/>
      <c r="L27" s="201">
        <f t="shared" si="0"/>
        <v>0</v>
      </c>
      <c r="M27" s="205">
        <f t="shared" si="1"/>
        <v>0</v>
      </c>
      <c r="N27" s="207">
        <f t="shared" si="2"/>
        <v>0</v>
      </c>
    </row>
    <row r="28" spans="1:14" ht="24" customHeight="1">
      <c r="A28" s="144"/>
      <c r="B28" s="182"/>
      <c r="C28" s="160"/>
      <c r="D28" s="160"/>
      <c r="E28" s="195"/>
      <c r="F28" s="196"/>
      <c r="G28" s="185"/>
      <c r="H28" s="187"/>
      <c r="I28" s="189"/>
      <c r="J28" s="190"/>
      <c r="K28" s="200"/>
      <c r="L28" s="201">
        <f t="shared" si="0"/>
        <v>0</v>
      </c>
      <c r="M28" s="205">
        <f t="shared" si="1"/>
        <v>0</v>
      </c>
      <c r="N28" s="207">
        <f t="shared" si="2"/>
        <v>0</v>
      </c>
    </row>
    <row r="29" spans="1:14" ht="24" customHeight="1">
      <c r="A29" s="144"/>
      <c r="B29" s="182"/>
      <c r="C29" s="160"/>
      <c r="D29" s="160"/>
      <c r="E29" s="195"/>
      <c r="F29" s="196"/>
      <c r="G29" s="185"/>
      <c r="H29" s="187"/>
      <c r="I29" s="189"/>
      <c r="J29" s="190"/>
      <c r="K29" s="200"/>
      <c r="L29" s="201">
        <f t="shared" si="0"/>
        <v>0</v>
      </c>
      <c r="M29" s="205">
        <f t="shared" si="1"/>
        <v>0</v>
      </c>
      <c r="N29" s="207">
        <f t="shared" si="2"/>
        <v>0</v>
      </c>
    </row>
    <row r="30" spans="1:14" ht="24" customHeight="1">
      <c r="A30" s="144"/>
      <c r="B30" s="182"/>
      <c r="C30" s="160"/>
      <c r="D30" s="160"/>
      <c r="E30" s="195"/>
      <c r="F30" s="196"/>
      <c r="G30" s="185"/>
      <c r="H30" s="187"/>
      <c r="I30" s="189"/>
      <c r="J30" s="190"/>
      <c r="K30" s="200"/>
      <c r="L30" s="201">
        <f t="shared" si="0"/>
        <v>0</v>
      </c>
      <c r="M30" s="205">
        <f t="shared" si="1"/>
        <v>0</v>
      </c>
      <c r="N30" s="207">
        <f t="shared" si="2"/>
        <v>0</v>
      </c>
    </row>
    <row r="31" spans="1:14" ht="24" customHeight="1">
      <c r="A31" s="144"/>
      <c r="B31" s="182"/>
      <c r="C31" s="160"/>
      <c r="D31" s="160"/>
      <c r="E31" s="195"/>
      <c r="F31" s="196"/>
      <c r="G31" s="185"/>
      <c r="H31" s="187"/>
      <c r="I31" s="189"/>
      <c r="J31" s="190"/>
      <c r="K31" s="200"/>
      <c r="L31" s="201">
        <f t="shared" si="0"/>
        <v>0</v>
      </c>
      <c r="M31" s="205">
        <f t="shared" si="1"/>
        <v>0</v>
      </c>
      <c r="N31" s="207">
        <f t="shared" si="2"/>
        <v>0</v>
      </c>
    </row>
    <row r="32" spans="1:14" ht="24" customHeight="1">
      <c r="A32" s="144"/>
      <c r="B32" s="182"/>
      <c r="C32" s="160"/>
      <c r="D32" s="160"/>
      <c r="E32" s="195"/>
      <c r="F32" s="196"/>
      <c r="G32" s="185"/>
      <c r="H32" s="187"/>
      <c r="I32" s="189"/>
      <c r="J32" s="190"/>
      <c r="K32" s="200"/>
      <c r="L32" s="201">
        <f t="shared" si="0"/>
        <v>0</v>
      </c>
      <c r="M32" s="205">
        <f t="shared" si="1"/>
        <v>0</v>
      </c>
      <c r="N32" s="207">
        <f t="shared" si="2"/>
        <v>0</v>
      </c>
    </row>
    <row r="33" spans="1:14" ht="24" customHeight="1">
      <c r="A33" s="144"/>
      <c r="B33" s="182"/>
      <c r="C33" s="160"/>
      <c r="D33" s="160"/>
      <c r="E33" s="195"/>
      <c r="F33" s="196"/>
      <c r="G33" s="185"/>
      <c r="H33" s="187"/>
      <c r="I33" s="189"/>
      <c r="J33" s="190"/>
      <c r="K33" s="200"/>
      <c r="L33" s="201">
        <f t="shared" si="0"/>
        <v>0</v>
      </c>
      <c r="M33" s="205">
        <f t="shared" si="1"/>
        <v>0</v>
      </c>
      <c r="N33" s="207">
        <f t="shared" si="2"/>
        <v>0</v>
      </c>
    </row>
    <row r="34" spans="1:14" ht="24" customHeight="1">
      <c r="A34" s="144"/>
      <c r="B34" s="182"/>
      <c r="C34" s="160"/>
      <c r="D34" s="160"/>
      <c r="E34" s="195"/>
      <c r="F34" s="196"/>
      <c r="G34" s="185"/>
      <c r="H34" s="187"/>
      <c r="I34" s="189"/>
      <c r="J34" s="190"/>
      <c r="K34" s="200"/>
      <c r="L34" s="201">
        <f t="shared" si="0"/>
        <v>0</v>
      </c>
      <c r="M34" s="205">
        <f t="shared" si="1"/>
        <v>0</v>
      </c>
      <c r="N34" s="207">
        <f t="shared" si="2"/>
        <v>0</v>
      </c>
    </row>
    <row r="35" spans="1:14" ht="24" customHeight="1">
      <c r="A35" s="144"/>
      <c r="B35" s="182"/>
      <c r="C35" s="160"/>
      <c r="D35" s="160"/>
      <c r="E35" s="195"/>
      <c r="F35" s="196"/>
      <c r="G35" s="185"/>
      <c r="H35" s="187"/>
      <c r="I35" s="189"/>
      <c r="J35" s="190"/>
      <c r="K35" s="200"/>
      <c r="L35" s="201">
        <f t="shared" si="0"/>
        <v>0</v>
      </c>
      <c r="M35" s="205">
        <f t="shared" si="1"/>
        <v>0</v>
      </c>
      <c r="N35" s="207">
        <f t="shared" si="2"/>
        <v>0</v>
      </c>
    </row>
    <row r="36" spans="1:14" ht="24" customHeight="1">
      <c r="A36" s="144"/>
      <c r="B36" s="182"/>
      <c r="C36" s="160"/>
      <c r="D36" s="160"/>
      <c r="E36" s="195"/>
      <c r="F36" s="196"/>
      <c r="G36" s="185"/>
      <c r="H36" s="187"/>
      <c r="I36" s="189"/>
      <c r="J36" s="190"/>
      <c r="K36" s="200"/>
      <c r="L36" s="201">
        <f t="shared" si="0"/>
        <v>0</v>
      </c>
      <c r="M36" s="205">
        <f t="shared" si="1"/>
        <v>0</v>
      </c>
      <c r="N36" s="207">
        <f t="shared" si="2"/>
        <v>0</v>
      </c>
    </row>
    <row r="37" spans="1:14" ht="24" customHeight="1">
      <c r="A37" s="144"/>
      <c r="B37" s="182"/>
      <c r="C37" s="160"/>
      <c r="D37" s="160"/>
      <c r="E37" s="195"/>
      <c r="F37" s="196"/>
      <c r="G37" s="185"/>
      <c r="H37" s="187"/>
      <c r="I37" s="189"/>
      <c r="J37" s="190"/>
      <c r="K37" s="200"/>
      <c r="L37" s="201">
        <f t="shared" si="0"/>
        <v>0</v>
      </c>
      <c r="M37" s="205">
        <f t="shared" si="1"/>
        <v>0</v>
      </c>
      <c r="N37" s="207">
        <f t="shared" si="2"/>
        <v>0</v>
      </c>
    </row>
    <row r="38" spans="1:14" ht="24" customHeight="1">
      <c r="A38" s="144"/>
      <c r="B38" s="182"/>
      <c r="C38" s="160"/>
      <c r="D38" s="160"/>
      <c r="E38" s="195"/>
      <c r="F38" s="196"/>
      <c r="G38" s="185"/>
      <c r="H38" s="187"/>
      <c r="I38" s="189"/>
      <c r="J38" s="190"/>
      <c r="K38" s="200"/>
      <c r="L38" s="201">
        <f t="shared" si="0"/>
        <v>0</v>
      </c>
      <c r="M38" s="205">
        <f t="shared" si="1"/>
        <v>0</v>
      </c>
      <c r="N38" s="207">
        <f t="shared" si="2"/>
        <v>0</v>
      </c>
    </row>
    <row r="39" spans="1:14" ht="24" customHeight="1">
      <c r="A39" s="144"/>
      <c r="B39" s="182"/>
      <c r="C39" s="160"/>
      <c r="D39" s="160"/>
      <c r="E39" s="195"/>
      <c r="F39" s="196"/>
      <c r="G39" s="185"/>
      <c r="H39" s="187"/>
      <c r="I39" s="189"/>
      <c r="J39" s="190"/>
      <c r="K39" s="200"/>
      <c r="L39" s="201">
        <f t="shared" ref="L39:L70" si="3">J39-K39</f>
        <v>0</v>
      </c>
      <c r="M39" s="205">
        <f t="shared" ref="M39:M70" si="4">I39-J39</f>
        <v>0</v>
      </c>
      <c r="N39" s="207">
        <f t="shared" si="2"/>
        <v>0</v>
      </c>
    </row>
    <row r="40" spans="1:14" ht="24" customHeight="1">
      <c r="A40" s="144"/>
      <c r="B40" s="182"/>
      <c r="C40" s="160"/>
      <c r="D40" s="160"/>
      <c r="E40" s="195"/>
      <c r="F40" s="196"/>
      <c r="G40" s="185"/>
      <c r="H40" s="187"/>
      <c r="I40" s="189"/>
      <c r="J40" s="190"/>
      <c r="K40" s="200"/>
      <c r="L40" s="201">
        <f t="shared" si="3"/>
        <v>0</v>
      </c>
      <c r="M40" s="205">
        <f t="shared" si="4"/>
        <v>0</v>
      </c>
      <c r="N40" s="207">
        <f t="shared" ref="N40:N71" si="5">N39+H40-I40</f>
        <v>0</v>
      </c>
    </row>
    <row r="41" spans="1:14" ht="24" customHeight="1">
      <c r="A41" s="144"/>
      <c r="B41" s="182"/>
      <c r="C41" s="160"/>
      <c r="D41" s="160"/>
      <c r="E41" s="195"/>
      <c r="F41" s="196"/>
      <c r="G41" s="185"/>
      <c r="H41" s="187"/>
      <c r="I41" s="189"/>
      <c r="J41" s="190"/>
      <c r="K41" s="200"/>
      <c r="L41" s="201">
        <f t="shared" si="3"/>
        <v>0</v>
      </c>
      <c r="M41" s="205">
        <f t="shared" si="4"/>
        <v>0</v>
      </c>
      <c r="N41" s="207">
        <f t="shared" si="5"/>
        <v>0</v>
      </c>
    </row>
    <row r="42" spans="1:14" ht="24" customHeight="1">
      <c r="A42" s="144"/>
      <c r="B42" s="182"/>
      <c r="C42" s="160"/>
      <c r="D42" s="160"/>
      <c r="E42" s="195"/>
      <c r="F42" s="196"/>
      <c r="G42" s="185"/>
      <c r="H42" s="187"/>
      <c r="I42" s="189"/>
      <c r="J42" s="190"/>
      <c r="K42" s="200"/>
      <c r="L42" s="201">
        <f t="shared" si="3"/>
        <v>0</v>
      </c>
      <c r="M42" s="205">
        <f t="shared" si="4"/>
        <v>0</v>
      </c>
      <c r="N42" s="207">
        <f t="shared" si="5"/>
        <v>0</v>
      </c>
    </row>
    <row r="43" spans="1:14" ht="24" customHeight="1">
      <c r="A43" s="144"/>
      <c r="B43" s="182"/>
      <c r="C43" s="160"/>
      <c r="D43" s="160"/>
      <c r="E43" s="195"/>
      <c r="F43" s="196"/>
      <c r="G43" s="185"/>
      <c r="H43" s="187"/>
      <c r="I43" s="189"/>
      <c r="J43" s="190"/>
      <c r="K43" s="200"/>
      <c r="L43" s="201">
        <f t="shared" si="3"/>
        <v>0</v>
      </c>
      <c r="M43" s="205">
        <f t="shared" si="4"/>
        <v>0</v>
      </c>
      <c r="N43" s="207">
        <f t="shared" si="5"/>
        <v>0</v>
      </c>
    </row>
    <row r="44" spans="1:14" ht="24" customHeight="1">
      <c r="A44" s="144"/>
      <c r="B44" s="182"/>
      <c r="C44" s="160"/>
      <c r="D44" s="160"/>
      <c r="E44" s="195"/>
      <c r="F44" s="196"/>
      <c r="G44" s="185"/>
      <c r="H44" s="187"/>
      <c r="I44" s="189"/>
      <c r="J44" s="190"/>
      <c r="K44" s="200"/>
      <c r="L44" s="201">
        <f t="shared" si="3"/>
        <v>0</v>
      </c>
      <c r="M44" s="205">
        <f t="shared" si="4"/>
        <v>0</v>
      </c>
      <c r="N44" s="207">
        <f t="shared" si="5"/>
        <v>0</v>
      </c>
    </row>
    <row r="45" spans="1:14" ht="24" customHeight="1">
      <c r="A45" s="144"/>
      <c r="B45" s="182"/>
      <c r="C45" s="160"/>
      <c r="D45" s="160"/>
      <c r="E45" s="195"/>
      <c r="F45" s="196"/>
      <c r="G45" s="185"/>
      <c r="H45" s="187"/>
      <c r="I45" s="189"/>
      <c r="J45" s="190"/>
      <c r="K45" s="200"/>
      <c r="L45" s="201">
        <f t="shared" si="3"/>
        <v>0</v>
      </c>
      <c r="M45" s="205">
        <f t="shared" si="4"/>
        <v>0</v>
      </c>
      <c r="N45" s="207">
        <f t="shared" si="5"/>
        <v>0</v>
      </c>
    </row>
    <row r="46" spans="1:14" ht="24" customHeight="1">
      <c r="A46" s="144"/>
      <c r="B46" s="182"/>
      <c r="C46" s="160"/>
      <c r="D46" s="160"/>
      <c r="E46" s="195"/>
      <c r="F46" s="196"/>
      <c r="G46" s="185"/>
      <c r="H46" s="187"/>
      <c r="I46" s="189"/>
      <c r="J46" s="190"/>
      <c r="K46" s="200"/>
      <c r="L46" s="201">
        <f t="shared" si="3"/>
        <v>0</v>
      </c>
      <c r="M46" s="205">
        <f t="shared" si="4"/>
        <v>0</v>
      </c>
      <c r="N46" s="207">
        <f t="shared" si="5"/>
        <v>0</v>
      </c>
    </row>
    <row r="47" spans="1:14" ht="24" customHeight="1">
      <c r="A47" s="144"/>
      <c r="B47" s="182"/>
      <c r="C47" s="160"/>
      <c r="D47" s="160"/>
      <c r="E47" s="195"/>
      <c r="F47" s="196"/>
      <c r="G47" s="185"/>
      <c r="H47" s="187"/>
      <c r="I47" s="189"/>
      <c r="J47" s="190"/>
      <c r="K47" s="200"/>
      <c r="L47" s="201">
        <f t="shared" si="3"/>
        <v>0</v>
      </c>
      <c r="M47" s="205">
        <f t="shared" si="4"/>
        <v>0</v>
      </c>
      <c r="N47" s="207">
        <f t="shared" si="5"/>
        <v>0</v>
      </c>
    </row>
    <row r="48" spans="1:14" ht="24" customHeight="1">
      <c r="A48" s="144"/>
      <c r="B48" s="182"/>
      <c r="C48" s="160"/>
      <c r="D48" s="160"/>
      <c r="E48" s="195"/>
      <c r="F48" s="196"/>
      <c r="G48" s="185"/>
      <c r="H48" s="187"/>
      <c r="I48" s="189"/>
      <c r="J48" s="190"/>
      <c r="K48" s="200"/>
      <c r="L48" s="201">
        <f t="shared" si="3"/>
        <v>0</v>
      </c>
      <c r="M48" s="205">
        <f t="shared" si="4"/>
        <v>0</v>
      </c>
      <c r="N48" s="207">
        <f t="shared" si="5"/>
        <v>0</v>
      </c>
    </row>
    <row r="49" spans="1:14" ht="24" customHeight="1">
      <c r="A49" s="144"/>
      <c r="B49" s="182"/>
      <c r="C49" s="160"/>
      <c r="D49" s="160"/>
      <c r="E49" s="195"/>
      <c r="F49" s="196"/>
      <c r="G49" s="185"/>
      <c r="H49" s="187"/>
      <c r="I49" s="189"/>
      <c r="J49" s="190"/>
      <c r="K49" s="200"/>
      <c r="L49" s="201">
        <f t="shared" si="3"/>
        <v>0</v>
      </c>
      <c r="M49" s="205">
        <f t="shared" si="4"/>
        <v>0</v>
      </c>
      <c r="N49" s="207">
        <f t="shared" si="5"/>
        <v>0</v>
      </c>
    </row>
    <row r="50" spans="1:14" ht="24" customHeight="1">
      <c r="A50" s="144"/>
      <c r="B50" s="182"/>
      <c r="C50" s="160"/>
      <c r="D50" s="160"/>
      <c r="E50" s="195"/>
      <c r="F50" s="196"/>
      <c r="G50" s="185"/>
      <c r="H50" s="187"/>
      <c r="I50" s="189"/>
      <c r="J50" s="190"/>
      <c r="K50" s="200"/>
      <c r="L50" s="201">
        <f t="shared" si="3"/>
        <v>0</v>
      </c>
      <c r="M50" s="205">
        <f t="shared" si="4"/>
        <v>0</v>
      </c>
      <c r="N50" s="207">
        <f t="shared" si="5"/>
        <v>0</v>
      </c>
    </row>
    <row r="51" spans="1:14" ht="24" customHeight="1">
      <c r="A51" s="144"/>
      <c r="B51" s="182"/>
      <c r="C51" s="160"/>
      <c r="D51" s="160"/>
      <c r="E51" s="195"/>
      <c r="F51" s="196"/>
      <c r="G51" s="185"/>
      <c r="H51" s="187"/>
      <c r="I51" s="189"/>
      <c r="J51" s="190"/>
      <c r="K51" s="200"/>
      <c r="L51" s="201">
        <f t="shared" si="3"/>
        <v>0</v>
      </c>
      <c r="M51" s="205">
        <f t="shared" si="4"/>
        <v>0</v>
      </c>
      <c r="N51" s="207">
        <f t="shared" si="5"/>
        <v>0</v>
      </c>
    </row>
    <row r="52" spans="1:14" ht="24" customHeight="1">
      <c r="A52" s="144"/>
      <c r="B52" s="182"/>
      <c r="C52" s="160"/>
      <c r="D52" s="160"/>
      <c r="E52" s="195"/>
      <c r="F52" s="196"/>
      <c r="G52" s="185"/>
      <c r="H52" s="187"/>
      <c r="I52" s="189"/>
      <c r="J52" s="190"/>
      <c r="K52" s="200"/>
      <c r="L52" s="201">
        <f t="shared" si="3"/>
        <v>0</v>
      </c>
      <c r="M52" s="205">
        <f t="shared" si="4"/>
        <v>0</v>
      </c>
      <c r="N52" s="207">
        <f t="shared" si="5"/>
        <v>0</v>
      </c>
    </row>
    <row r="53" spans="1:14" ht="24" customHeight="1">
      <c r="A53" s="144"/>
      <c r="B53" s="182"/>
      <c r="C53" s="160"/>
      <c r="D53" s="160"/>
      <c r="E53" s="195"/>
      <c r="F53" s="196"/>
      <c r="G53" s="185"/>
      <c r="H53" s="187"/>
      <c r="I53" s="189"/>
      <c r="J53" s="190"/>
      <c r="K53" s="200"/>
      <c r="L53" s="201">
        <f t="shared" si="3"/>
        <v>0</v>
      </c>
      <c r="M53" s="205">
        <f t="shared" si="4"/>
        <v>0</v>
      </c>
      <c r="N53" s="207">
        <f t="shared" si="5"/>
        <v>0</v>
      </c>
    </row>
    <row r="54" spans="1:14" ht="24" customHeight="1">
      <c r="A54" s="144"/>
      <c r="B54" s="182"/>
      <c r="C54" s="160"/>
      <c r="D54" s="160"/>
      <c r="E54" s="195"/>
      <c r="F54" s="196"/>
      <c r="G54" s="185"/>
      <c r="H54" s="187"/>
      <c r="I54" s="189"/>
      <c r="J54" s="190"/>
      <c r="K54" s="200"/>
      <c r="L54" s="201">
        <f t="shared" si="3"/>
        <v>0</v>
      </c>
      <c r="M54" s="205">
        <f t="shared" si="4"/>
        <v>0</v>
      </c>
      <c r="N54" s="207">
        <f t="shared" si="5"/>
        <v>0</v>
      </c>
    </row>
    <row r="55" spans="1:14" ht="24" customHeight="1">
      <c r="A55" s="144"/>
      <c r="B55" s="182"/>
      <c r="C55" s="160"/>
      <c r="D55" s="160"/>
      <c r="E55" s="195"/>
      <c r="F55" s="196"/>
      <c r="G55" s="185"/>
      <c r="H55" s="187"/>
      <c r="I55" s="189"/>
      <c r="J55" s="190"/>
      <c r="K55" s="200"/>
      <c r="L55" s="201">
        <f t="shared" si="3"/>
        <v>0</v>
      </c>
      <c r="M55" s="205">
        <f t="shared" si="4"/>
        <v>0</v>
      </c>
      <c r="N55" s="207">
        <f t="shared" si="5"/>
        <v>0</v>
      </c>
    </row>
    <row r="56" spans="1:14" ht="24" customHeight="1">
      <c r="A56" s="144"/>
      <c r="B56" s="182"/>
      <c r="C56" s="160"/>
      <c r="D56" s="160"/>
      <c r="E56" s="195"/>
      <c r="F56" s="196"/>
      <c r="G56" s="185"/>
      <c r="H56" s="187"/>
      <c r="I56" s="189"/>
      <c r="J56" s="190"/>
      <c r="K56" s="200"/>
      <c r="L56" s="201">
        <f t="shared" si="3"/>
        <v>0</v>
      </c>
      <c r="M56" s="205">
        <f t="shared" si="4"/>
        <v>0</v>
      </c>
      <c r="N56" s="207">
        <f t="shared" si="5"/>
        <v>0</v>
      </c>
    </row>
    <row r="57" spans="1:14" ht="24" customHeight="1">
      <c r="A57" s="144"/>
      <c r="B57" s="182"/>
      <c r="C57" s="160"/>
      <c r="D57" s="160"/>
      <c r="E57" s="195"/>
      <c r="F57" s="196"/>
      <c r="G57" s="185"/>
      <c r="H57" s="187"/>
      <c r="I57" s="189"/>
      <c r="J57" s="190"/>
      <c r="K57" s="200"/>
      <c r="L57" s="201">
        <f t="shared" si="3"/>
        <v>0</v>
      </c>
      <c r="M57" s="205">
        <f t="shared" si="4"/>
        <v>0</v>
      </c>
      <c r="N57" s="207">
        <f t="shared" si="5"/>
        <v>0</v>
      </c>
    </row>
    <row r="58" spans="1:14" ht="24" customHeight="1">
      <c r="A58" s="144"/>
      <c r="B58" s="182"/>
      <c r="C58" s="160"/>
      <c r="D58" s="160"/>
      <c r="E58" s="195"/>
      <c r="F58" s="196"/>
      <c r="G58" s="185"/>
      <c r="H58" s="187"/>
      <c r="I58" s="189"/>
      <c r="J58" s="190"/>
      <c r="K58" s="200"/>
      <c r="L58" s="201">
        <f t="shared" si="3"/>
        <v>0</v>
      </c>
      <c r="M58" s="205">
        <f t="shared" si="4"/>
        <v>0</v>
      </c>
      <c r="N58" s="207">
        <f t="shared" si="5"/>
        <v>0</v>
      </c>
    </row>
    <row r="59" spans="1:14" ht="24" customHeight="1">
      <c r="A59" s="144"/>
      <c r="B59" s="182"/>
      <c r="C59" s="160"/>
      <c r="D59" s="160"/>
      <c r="E59" s="195"/>
      <c r="F59" s="196"/>
      <c r="G59" s="185"/>
      <c r="H59" s="187"/>
      <c r="I59" s="189"/>
      <c r="J59" s="190"/>
      <c r="K59" s="200"/>
      <c r="L59" s="201">
        <f t="shared" si="3"/>
        <v>0</v>
      </c>
      <c r="M59" s="205">
        <f t="shared" si="4"/>
        <v>0</v>
      </c>
      <c r="N59" s="207">
        <f t="shared" si="5"/>
        <v>0</v>
      </c>
    </row>
    <row r="60" spans="1:14" ht="24" customHeight="1">
      <c r="A60" s="144"/>
      <c r="B60" s="182"/>
      <c r="C60" s="160"/>
      <c r="D60" s="160"/>
      <c r="E60" s="195"/>
      <c r="F60" s="196"/>
      <c r="G60" s="185"/>
      <c r="H60" s="187"/>
      <c r="I60" s="189"/>
      <c r="J60" s="190"/>
      <c r="K60" s="200"/>
      <c r="L60" s="201">
        <f t="shared" si="3"/>
        <v>0</v>
      </c>
      <c r="M60" s="205">
        <f t="shared" si="4"/>
        <v>0</v>
      </c>
      <c r="N60" s="207">
        <f t="shared" si="5"/>
        <v>0</v>
      </c>
    </row>
    <row r="61" spans="1:14" ht="24" customHeight="1">
      <c r="A61" s="144"/>
      <c r="B61" s="182"/>
      <c r="C61" s="160"/>
      <c r="D61" s="160"/>
      <c r="E61" s="195"/>
      <c r="F61" s="196"/>
      <c r="G61" s="185"/>
      <c r="H61" s="187"/>
      <c r="I61" s="189"/>
      <c r="J61" s="190"/>
      <c r="K61" s="200"/>
      <c r="L61" s="201">
        <f t="shared" si="3"/>
        <v>0</v>
      </c>
      <c r="M61" s="205">
        <f t="shared" si="4"/>
        <v>0</v>
      </c>
      <c r="N61" s="207">
        <f t="shared" si="5"/>
        <v>0</v>
      </c>
    </row>
    <row r="62" spans="1:14" ht="24" customHeight="1">
      <c r="A62" s="144"/>
      <c r="B62" s="182"/>
      <c r="C62" s="160"/>
      <c r="D62" s="160"/>
      <c r="E62" s="195"/>
      <c r="F62" s="196"/>
      <c r="G62" s="185"/>
      <c r="H62" s="187"/>
      <c r="I62" s="189"/>
      <c r="J62" s="190"/>
      <c r="K62" s="200"/>
      <c r="L62" s="201">
        <f t="shared" si="3"/>
        <v>0</v>
      </c>
      <c r="M62" s="205">
        <f t="shared" si="4"/>
        <v>0</v>
      </c>
      <c r="N62" s="207">
        <f t="shared" si="5"/>
        <v>0</v>
      </c>
    </row>
    <row r="63" spans="1:14" ht="24" customHeight="1">
      <c r="A63" s="144"/>
      <c r="B63" s="182"/>
      <c r="C63" s="160"/>
      <c r="D63" s="160"/>
      <c r="E63" s="195"/>
      <c r="F63" s="196"/>
      <c r="G63" s="185"/>
      <c r="H63" s="187"/>
      <c r="I63" s="189"/>
      <c r="J63" s="190"/>
      <c r="K63" s="200"/>
      <c r="L63" s="201">
        <f t="shared" si="3"/>
        <v>0</v>
      </c>
      <c r="M63" s="205">
        <f t="shared" si="4"/>
        <v>0</v>
      </c>
      <c r="N63" s="207">
        <f t="shared" si="5"/>
        <v>0</v>
      </c>
    </row>
    <row r="64" spans="1:14" ht="24" customHeight="1">
      <c r="A64" s="144"/>
      <c r="B64" s="182"/>
      <c r="C64" s="160"/>
      <c r="D64" s="160"/>
      <c r="E64" s="195"/>
      <c r="F64" s="196"/>
      <c r="G64" s="185"/>
      <c r="H64" s="187"/>
      <c r="I64" s="189"/>
      <c r="J64" s="190"/>
      <c r="K64" s="200"/>
      <c r="L64" s="201">
        <f t="shared" si="3"/>
        <v>0</v>
      </c>
      <c r="M64" s="205">
        <f t="shared" si="4"/>
        <v>0</v>
      </c>
      <c r="N64" s="207">
        <f t="shared" si="5"/>
        <v>0</v>
      </c>
    </row>
    <row r="65" spans="1:14" ht="24" customHeight="1">
      <c r="A65" s="144"/>
      <c r="B65" s="182"/>
      <c r="C65" s="160"/>
      <c r="D65" s="160"/>
      <c r="E65" s="195"/>
      <c r="F65" s="196"/>
      <c r="G65" s="185"/>
      <c r="H65" s="187"/>
      <c r="I65" s="189"/>
      <c r="J65" s="190"/>
      <c r="K65" s="200"/>
      <c r="L65" s="201">
        <f t="shared" si="3"/>
        <v>0</v>
      </c>
      <c r="M65" s="205">
        <f t="shared" si="4"/>
        <v>0</v>
      </c>
      <c r="N65" s="207">
        <f t="shared" si="5"/>
        <v>0</v>
      </c>
    </row>
    <row r="66" spans="1:14" ht="24" customHeight="1">
      <c r="A66" s="144"/>
      <c r="B66" s="182"/>
      <c r="C66" s="160"/>
      <c r="D66" s="160"/>
      <c r="E66" s="195"/>
      <c r="F66" s="196"/>
      <c r="G66" s="185"/>
      <c r="H66" s="187"/>
      <c r="I66" s="189"/>
      <c r="J66" s="190"/>
      <c r="K66" s="200"/>
      <c r="L66" s="201">
        <f t="shared" si="3"/>
        <v>0</v>
      </c>
      <c r="M66" s="205">
        <f t="shared" si="4"/>
        <v>0</v>
      </c>
      <c r="N66" s="207">
        <f t="shared" si="5"/>
        <v>0</v>
      </c>
    </row>
    <row r="67" spans="1:14" ht="24" customHeight="1">
      <c r="A67" s="144"/>
      <c r="B67" s="182"/>
      <c r="C67" s="160"/>
      <c r="D67" s="160"/>
      <c r="E67" s="195"/>
      <c r="F67" s="196"/>
      <c r="G67" s="185"/>
      <c r="H67" s="187"/>
      <c r="I67" s="189"/>
      <c r="J67" s="190"/>
      <c r="K67" s="200"/>
      <c r="L67" s="201">
        <f t="shared" si="3"/>
        <v>0</v>
      </c>
      <c r="M67" s="205">
        <f t="shared" si="4"/>
        <v>0</v>
      </c>
      <c r="N67" s="207">
        <f t="shared" si="5"/>
        <v>0</v>
      </c>
    </row>
    <row r="68" spans="1:14" ht="24" customHeight="1">
      <c r="A68" s="144"/>
      <c r="B68" s="182"/>
      <c r="C68" s="160"/>
      <c r="D68" s="160"/>
      <c r="E68" s="195"/>
      <c r="F68" s="196"/>
      <c r="G68" s="185"/>
      <c r="H68" s="187"/>
      <c r="I68" s="189"/>
      <c r="J68" s="190"/>
      <c r="K68" s="200"/>
      <c r="L68" s="201">
        <f t="shared" si="3"/>
        <v>0</v>
      </c>
      <c r="M68" s="205">
        <f t="shared" si="4"/>
        <v>0</v>
      </c>
      <c r="N68" s="207">
        <f t="shared" si="5"/>
        <v>0</v>
      </c>
    </row>
    <row r="69" spans="1:14" ht="24" customHeight="1">
      <c r="A69" s="144"/>
      <c r="B69" s="182"/>
      <c r="C69" s="160"/>
      <c r="D69" s="160"/>
      <c r="E69" s="195"/>
      <c r="F69" s="196"/>
      <c r="G69" s="185"/>
      <c r="H69" s="187"/>
      <c r="I69" s="189"/>
      <c r="J69" s="190"/>
      <c r="K69" s="200"/>
      <c r="L69" s="201">
        <f t="shared" si="3"/>
        <v>0</v>
      </c>
      <c r="M69" s="205">
        <f t="shared" si="4"/>
        <v>0</v>
      </c>
      <c r="N69" s="207">
        <f t="shared" si="5"/>
        <v>0</v>
      </c>
    </row>
    <row r="70" spans="1:14" ht="24" customHeight="1">
      <c r="A70" s="144"/>
      <c r="B70" s="182"/>
      <c r="C70" s="160"/>
      <c r="D70" s="160"/>
      <c r="E70" s="195"/>
      <c r="F70" s="196"/>
      <c r="G70" s="185"/>
      <c r="H70" s="187"/>
      <c r="I70" s="189"/>
      <c r="J70" s="190"/>
      <c r="K70" s="200"/>
      <c r="L70" s="201">
        <f t="shared" si="3"/>
        <v>0</v>
      </c>
      <c r="M70" s="205">
        <f t="shared" si="4"/>
        <v>0</v>
      </c>
      <c r="N70" s="207">
        <f t="shared" si="5"/>
        <v>0</v>
      </c>
    </row>
    <row r="71" spans="1:14" ht="24" customHeight="1">
      <c r="A71" s="144"/>
      <c r="B71" s="182"/>
      <c r="C71" s="160"/>
      <c r="D71" s="160"/>
      <c r="E71" s="195"/>
      <c r="F71" s="196"/>
      <c r="G71" s="185"/>
      <c r="H71" s="187"/>
      <c r="I71" s="189"/>
      <c r="J71" s="190"/>
      <c r="K71" s="200"/>
      <c r="L71" s="201">
        <f t="shared" ref="L71:L99" si="6">J71-K71</f>
        <v>0</v>
      </c>
      <c r="M71" s="205">
        <f t="shared" ref="M71:M99" si="7">I71-J71</f>
        <v>0</v>
      </c>
      <c r="N71" s="207">
        <f t="shared" si="5"/>
        <v>0</v>
      </c>
    </row>
    <row r="72" spans="1:14" ht="24" customHeight="1">
      <c r="A72" s="144"/>
      <c r="B72" s="182"/>
      <c r="C72" s="160"/>
      <c r="D72" s="160"/>
      <c r="E72" s="195"/>
      <c r="F72" s="196"/>
      <c r="G72" s="185"/>
      <c r="H72" s="187"/>
      <c r="I72" s="189"/>
      <c r="J72" s="190"/>
      <c r="K72" s="200"/>
      <c r="L72" s="201">
        <f t="shared" si="6"/>
        <v>0</v>
      </c>
      <c r="M72" s="205">
        <f t="shared" si="7"/>
        <v>0</v>
      </c>
      <c r="N72" s="207">
        <f t="shared" ref="N72:N99" si="8">N71+H72-I72</f>
        <v>0</v>
      </c>
    </row>
    <row r="73" spans="1:14" ht="24" customHeight="1">
      <c r="A73" s="144"/>
      <c r="B73" s="182"/>
      <c r="C73" s="160"/>
      <c r="D73" s="160"/>
      <c r="E73" s="195"/>
      <c r="F73" s="196"/>
      <c r="G73" s="185"/>
      <c r="H73" s="187"/>
      <c r="I73" s="189"/>
      <c r="J73" s="190"/>
      <c r="K73" s="200"/>
      <c r="L73" s="201">
        <f t="shared" si="6"/>
        <v>0</v>
      </c>
      <c r="M73" s="205">
        <f t="shared" si="7"/>
        <v>0</v>
      </c>
      <c r="N73" s="207">
        <f t="shared" si="8"/>
        <v>0</v>
      </c>
    </row>
    <row r="74" spans="1:14" ht="24" customHeight="1">
      <c r="A74" s="144"/>
      <c r="B74" s="182"/>
      <c r="C74" s="160"/>
      <c r="D74" s="160"/>
      <c r="E74" s="195"/>
      <c r="F74" s="196"/>
      <c r="G74" s="185"/>
      <c r="H74" s="187"/>
      <c r="I74" s="189"/>
      <c r="J74" s="190"/>
      <c r="K74" s="200"/>
      <c r="L74" s="201">
        <f t="shared" si="6"/>
        <v>0</v>
      </c>
      <c r="M74" s="205">
        <f t="shared" si="7"/>
        <v>0</v>
      </c>
      <c r="N74" s="207">
        <f t="shared" si="8"/>
        <v>0</v>
      </c>
    </row>
    <row r="75" spans="1:14" ht="24" customHeight="1">
      <c r="A75" s="144"/>
      <c r="B75" s="182"/>
      <c r="C75" s="160"/>
      <c r="D75" s="160"/>
      <c r="E75" s="195"/>
      <c r="F75" s="196"/>
      <c r="G75" s="185"/>
      <c r="H75" s="187"/>
      <c r="I75" s="189"/>
      <c r="J75" s="190"/>
      <c r="K75" s="200"/>
      <c r="L75" s="201">
        <f t="shared" si="6"/>
        <v>0</v>
      </c>
      <c r="M75" s="205">
        <f t="shared" si="7"/>
        <v>0</v>
      </c>
      <c r="N75" s="207">
        <f t="shared" si="8"/>
        <v>0</v>
      </c>
    </row>
    <row r="76" spans="1:14" ht="24" customHeight="1">
      <c r="A76" s="144"/>
      <c r="B76" s="182"/>
      <c r="C76" s="160"/>
      <c r="D76" s="160"/>
      <c r="E76" s="195"/>
      <c r="F76" s="196"/>
      <c r="G76" s="185"/>
      <c r="H76" s="187"/>
      <c r="I76" s="189"/>
      <c r="J76" s="190"/>
      <c r="K76" s="200"/>
      <c r="L76" s="201">
        <f t="shared" si="6"/>
        <v>0</v>
      </c>
      <c r="M76" s="205">
        <f t="shared" si="7"/>
        <v>0</v>
      </c>
      <c r="N76" s="207">
        <f t="shared" si="8"/>
        <v>0</v>
      </c>
    </row>
    <row r="77" spans="1:14" ht="24" customHeight="1">
      <c r="A77" s="144"/>
      <c r="B77" s="182"/>
      <c r="C77" s="160"/>
      <c r="D77" s="160"/>
      <c r="E77" s="195"/>
      <c r="F77" s="196"/>
      <c r="G77" s="185"/>
      <c r="H77" s="187"/>
      <c r="I77" s="189"/>
      <c r="J77" s="190"/>
      <c r="K77" s="200"/>
      <c r="L77" s="201">
        <f t="shared" si="6"/>
        <v>0</v>
      </c>
      <c r="M77" s="205">
        <f t="shared" si="7"/>
        <v>0</v>
      </c>
      <c r="N77" s="207">
        <f t="shared" si="8"/>
        <v>0</v>
      </c>
    </row>
    <row r="78" spans="1:14" ht="24" customHeight="1">
      <c r="A78" s="144"/>
      <c r="B78" s="182"/>
      <c r="C78" s="160"/>
      <c r="D78" s="160"/>
      <c r="E78" s="195"/>
      <c r="F78" s="196"/>
      <c r="G78" s="185"/>
      <c r="H78" s="187"/>
      <c r="I78" s="189"/>
      <c r="J78" s="190"/>
      <c r="K78" s="200"/>
      <c r="L78" s="201">
        <f t="shared" si="6"/>
        <v>0</v>
      </c>
      <c r="M78" s="205">
        <f t="shared" si="7"/>
        <v>0</v>
      </c>
      <c r="N78" s="207">
        <f t="shared" si="8"/>
        <v>0</v>
      </c>
    </row>
    <row r="79" spans="1:14" ht="24" customHeight="1">
      <c r="A79" s="144"/>
      <c r="B79" s="182"/>
      <c r="C79" s="160"/>
      <c r="D79" s="160"/>
      <c r="E79" s="195"/>
      <c r="F79" s="196"/>
      <c r="G79" s="185"/>
      <c r="H79" s="187"/>
      <c r="I79" s="189"/>
      <c r="J79" s="190"/>
      <c r="K79" s="200"/>
      <c r="L79" s="201">
        <f t="shared" si="6"/>
        <v>0</v>
      </c>
      <c r="M79" s="205">
        <f t="shared" si="7"/>
        <v>0</v>
      </c>
      <c r="N79" s="207">
        <f t="shared" si="8"/>
        <v>0</v>
      </c>
    </row>
    <row r="80" spans="1:14" ht="24" customHeight="1">
      <c r="A80" s="144"/>
      <c r="B80" s="182"/>
      <c r="C80" s="160"/>
      <c r="D80" s="160"/>
      <c r="E80" s="195"/>
      <c r="F80" s="196"/>
      <c r="G80" s="185"/>
      <c r="H80" s="187"/>
      <c r="I80" s="189"/>
      <c r="J80" s="190"/>
      <c r="K80" s="200"/>
      <c r="L80" s="201">
        <f t="shared" si="6"/>
        <v>0</v>
      </c>
      <c r="M80" s="205">
        <f t="shared" si="7"/>
        <v>0</v>
      </c>
      <c r="N80" s="207">
        <f t="shared" si="8"/>
        <v>0</v>
      </c>
    </row>
    <row r="81" spans="1:14" ht="24" customHeight="1">
      <c r="A81" s="144"/>
      <c r="B81" s="182"/>
      <c r="C81" s="160"/>
      <c r="D81" s="160"/>
      <c r="E81" s="195"/>
      <c r="F81" s="196"/>
      <c r="G81" s="185"/>
      <c r="H81" s="187"/>
      <c r="I81" s="189"/>
      <c r="J81" s="190"/>
      <c r="K81" s="200"/>
      <c r="L81" s="201">
        <f t="shared" si="6"/>
        <v>0</v>
      </c>
      <c r="M81" s="205">
        <f t="shared" si="7"/>
        <v>0</v>
      </c>
      <c r="N81" s="207">
        <f t="shared" si="8"/>
        <v>0</v>
      </c>
    </row>
    <row r="82" spans="1:14" ht="24" customHeight="1">
      <c r="A82" s="144"/>
      <c r="B82" s="182"/>
      <c r="C82" s="160"/>
      <c r="D82" s="160"/>
      <c r="E82" s="195"/>
      <c r="F82" s="196"/>
      <c r="G82" s="185"/>
      <c r="H82" s="187"/>
      <c r="I82" s="189"/>
      <c r="J82" s="190"/>
      <c r="K82" s="200"/>
      <c r="L82" s="201">
        <f t="shared" si="6"/>
        <v>0</v>
      </c>
      <c r="M82" s="205">
        <f t="shared" si="7"/>
        <v>0</v>
      </c>
      <c r="N82" s="207">
        <f t="shared" si="8"/>
        <v>0</v>
      </c>
    </row>
    <row r="83" spans="1:14" ht="24" customHeight="1">
      <c r="A83" s="144"/>
      <c r="B83" s="182"/>
      <c r="C83" s="160"/>
      <c r="D83" s="160"/>
      <c r="E83" s="195"/>
      <c r="F83" s="196"/>
      <c r="G83" s="185"/>
      <c r="H83" s="187"/>
      <c r="I83" s="189"/>
      <c r="J83" s="190"/>
      <c r="K83" s="200"/>
      <c r="L83" s="201">
        <f t="shared" si="6"/>
        <v>0</v>
      </c>
      <c r="M83" s="205">
        <f t="shared" si="7"/>
        <v>0</v>
      </c>
      <c r="N83" s="207">
        <f t="shared" si="8"/>
        <v>0</v>
      </c>
    </row>
    <row r="84" spans="1:14" ht="24" customHeight="1">
      <c r="A84" s="144"/>
      <c r="B84" s="182"/>
      <c r="C84" s="160"/>
      <c r="D84" s="160"/>
      <c r="E84" s="195"/>
      <c r="F84" s="196"/>
      <c r="G84" s="185"/>
      <c r="H84" s="187"/>
      <c r="I84" s="189"/>
      <c r="J84" s="190"/>
      <c r="K84" s="200"/>
      <c r="L84" s="201">
        <f t="shared" si="6"/>
        <v>0</v>
      </c>
      <c r="M84" s="205">
        <f t="shared" si="7"/>
        <v>0</v>
      </c>
      <c r="N84" s="207">
        <f t="shared" si="8"/>
        <v>0</v>
      </c>
    </row>
    <row r="85" spans="1:14" ht="24" customHeight="1">
      <c r="A85" s="144"/>
      <c r="B85" s="182"/>
      <c r="C85" s="160"/>
      <c r="D85" s="160"/>
      <c r="E85" s="195"/>
      <c r="F85" s="196"/>
      <c r="G85" s="185"/>
      <c r="H85" s="187"/>
      <c r="I85" s="189"/>
      <c r="J85" s="190"/>
      <c r="K85" s="200"/>
      <c r="L85" s="201">
        <f t="shared" si="6"/>
        <v>0</v>
      </c>
      <c r="M85" s="205">
        <f t="shared" si="7"/>
        <v>0</v>
      </c>
      <c r="N85" s="207">
        <f t="shared" si="8"/>
        <v>0</v>
      </c>
    </row>
    <row r="86" spans="1:14" ht="24" customHeight="1">
      <c r="A86" s="144"/>
      <c r="B86" s="182"/>
      <c r="C86" s="160"/>
      <c r="D86" s="160"/>
      <c r="E86" s="195"/>
      <c r="F86" s="196"/>
      <c r="G86" s="185"/>
      <c r="H86" s="187"/>
      <c r="I86" s="189"/>
      <c r="J86" s="190"/>
      <c r="K86" s="200"/>
      <c r="L86" s="201">
        <f t="shared" si="6"/>
        <v>0</v>
      </c>
      <c r="M86" s="205">
        <f t="shared" si="7"/>
        <v>0</v>
      </c>
      <c r="N86" s="207">
        <f t="shared" si="8"/>
        <v>0</v>
      </c>
    </row>
    <row r="87" spans="1:14" ht="24" customHeight="1">
      <c r="A87" s="144"/>
      <c r="B87" s="182"/>
      <c r="C87" s="160"/>
      <c r="D87" s="160"/>
      <c r="E87" s="195"/>
      <c r="F87" s="196"/>
      <c r="G87" s="185"/>
      <c r="H87" s="187"/>
      <c r="I87" s="189"/>
      <c r="J87" s="190"/>
      <c r="K87" s="200"/>
      <c r="L87" s="201">
        <f t="shared" si="6"/>
        <v>0</v>
      </c>
      <c r="M87" s="205">
        <f t="shared" si="7"/>
        <v>0</v>
      </c>
      <c r="N87" s="207">
        <f t="shared" si="8"/>
        <v>0</v>
      </c>
    </row>
    <row r="88" spans="1:14" ht="24" customHeight="1">
      <c r="A88" s="144"/>
      <c r="B88" s="182"/>
      <c r="C88" s="160"/>
      <c r="D88" s="160"/>
      <c r="E88" s="195"/>
      <c r="F88" s="196"/>
      <c r="G88" s="185"/>
      <c r="H88" s="187"/>
      <c r="I88" s="189"/>
      <c r="J88" s="190"/>
      <c r="K88" s="200"/>
      <c r="L88" s="201">
        <f t="shared" si="6"/>
        <v>0</v>
      </c>
      <c r="M88" s="205">
        <f t="shared" si="7"/>
        <v>0</v>
      </c>
      <c r="N88" s="207">
        <f t="shared" si="8"/>
        <v>0</v>
      </c>
    </row>
    <row r="89" spans="1:14" ht="24" customHeight="1">
      <c r="A89" s="144"/>
      <c r="B89" s="182"/>
      <c r="C89" s="160"/>
      <c r="D89" s="160"/>
      <c r="E89" s="195"/>
      <c r="F89" s="196"/>
      <c r="G89" s="185"/>
      <c r="H89" s="187"/>
      <c r="I89" s="189"/>
      <c r="J89" s="190"/>
      <c r="K89" s="200"/>
      <c r="L89" s="201">
        <f t="shared" si="6"/>
        <v>0</v>
      </c>
      <c r="M89" s="205">
        <f t="shared" si="7"/>
        <v>0</v>
      </c>
      <c r="N89" s="207">
        <f t="shared" si="8"/>
        <v>0</v>
      </c>
    </row>
    <row r="90" spans="1:14" ht="24" customHeight="1">
      <c r="A90" s="144"/>
      <c r="B90" s="182"/>
      <c r="C90" s="160"/>
      <c r="D90" s="160"/>
      <c r="E90" s="195"/>
      <c r="F90" s="196"/>
      <c r="G90" s="185"/>
      <c r="H90" s="187"/>
      <c r="I90" s="189"/>
      <c r="J90" s="190"/>
      <c r="K90" s="200"/>
      <c r="L90" s="201">
        <f t="shared" si="6"/>
        <v>0</v>
      </c>
      <c r="M90" s="205">
        <f t="shared" si="7"/>
        <v>0</v>
      </c>
      <c r="N90" s="207">
        <f t="shared" si="8"/>
        <v>0</v>
      </c>
    </row>
    <row r="91" spans="1:14" ht="24" customHeight="1">
      <c r="A91" s="144"/>
      <c r="B91" s="182"/>
      <c r="C91" s="160"/>
      <c r="D91" s="160"/>
      <c r="E91" s="195"/>
      <c r="F91" s="196"/>
      <c r="G91" s="185"/>
      <c r="H91" s="187"/>
      <c r="I91" s="189"/>
      <c r="J91" s="190"/>
      <c r="K91" s="200"/>
      <c r="L91" s="201">
        <f t="shared" si="6"/>
        <v>0</v>
      </c>
      <c r="M91" s="205">
        <f t="shared" si="7"/>
        <v>0</v>
      </c>
      <c r="N91" s="207">
        <f t="shared" si="8"/>
        <v>0</v>
      </c>
    </row>
    <row r="92" spans="1:14" ht="24" customHeight="1">
      <c r="A92" s="144"/>
      <c r="B92" s="182"/>
      <c r="C92" s="160"/>
      <c r="D92" s="160"/>
      <c r="E92" s="195"/>
      <c r="F92" s="196"/>
      <c r="G92" s="185"/>
      <c r="H92" s="187"/>
      <c r="I92" s="189"/>
      <c r="J92" s="190"/>
      <c r="K92" s="200"/>
      <c r="L92" s="201">
        <f t="shared" si="6"/>
        <v>0</v>
      </c>
      <c r="M92" s="205">
        <f t="shared" si="7"/>
        <v>0</v>
      </c>
      <c r="N92" s="207">
        <f t="shared" si="8"/>
        <v>0</v>
      </c>
    </row>
    <row r="93" spans="1:14" ht="24" customHeight="1">
      <c r="A93" s="144"/>
      <c r="B93" s="182"/>
      <c r="C93" s="160"/>
      <c r="D93" s="160"/>
      <c r="E93" s="195"/>
      <c r="F93" s="196"/>
      <c r="G93" s="185"/>
      <c r="H93" s="187"/>
      <c r="I93" s="189"/>
      <c r="J93" s="190"/>
      <c r="K93" s="200"/>
      <c r="L93" s="201">
        <f t="shared" si="6"/>
        <v>0</v>
      </c>
      <c r="M93" s="205">
        <f t="shared" si="7"/>
        <v>0</v>
      </c>
      <c r="N93" s="207">
        <f t="shared" si="8"/>
        <v>0</v>
      </c>
    </row>
    <row r="94" spans="1:14" ht="24" customHeight="1">
      <c r="A94" s="144"/>
      <c r="B94" s="182"/>
      <c r="C94" s="160"/>
      <c r="D94" s="160"/>
      <c r="E94" s="195"/>
      <c r="F94" s="196"/>
      <c r="G94" s="185"/>
      <c r="H94" s="187"/>
      <c r="I94" s="189"/>
      <c r="J94" s="190"/>
      <c r="K94" s="200"/>
      <c r="L94" s="201">
        <f t="shared" si="6"/>
        <v>0</v>
      </c>
      <c r="M94" s="205">
        <f t="shared" si="7"/>
        <v>0</v>
      </c>
      <c r="N94" s="207">
        <f t="shared" si="8"/>
        <v>0</v>
      </c>
    </row>
    <row r="95" spans="1:14" ht="24" customHeight="1">
      <c r="A95" s="144"/>
      <c r="B95" s="182"/>
      <c r="C95" s="160"/>
      <c r="D95" s="160"/>
      <c r="E95" s="195"/>
      <c r="F95" s="196"/>
      <c r="G95" s="185"/>
      <c r="H95" s="187"/>
      <c r="I95" s="189"/>
      <c r="J95" s="190"/>
      <c r="K95" s="200"/>
      <c r="L95" s="201">
        <f t="shared" si="6"/>
        <v>0</v>
      </c>
      <c r="M95" s="205">
        <f t="shared" si="7"/>
        <v>0</v>
      </c>
      <c r="N95" s="207">
        <f t="shared" si="8"/>
        <v>0</v>
      </c>
    </row>
    <row r="96" spans="1:14" ht="24.75" customHeight="1">
      <c r="A96" s="144"/>
      <c r="B96" s="182"/>
      <c r="C96" s="160"/>
      <c r="D96" s="160"/>
      <c r="E96" s="195"/>
      <c r="F96" s="196"/>
      <c r="G96" s="185"/>
      <c r="H96" s="187"/>
      <c r="I96" s="189"/>
      <c r="J96" s="190"/>
      <c r="K96" s="200"/>
      <c r="L96" s="201">
        <f t="shared" si="6"/>
        <v>0</v>
      </c>
      <c r="M96" s="205">
        <f t="shared" si="7"/>
        <v>0</v>
      </c>
      <c r="N96" s="207">
        <f t="shared" si="8"/>
        <v>0</v>
      </c>
    </row>
    <row r="97" spans="1:18" ht="25.5" customHeight="1">
      <c r="A97" s="144"/>
      <c r="B97" s="182"/>
      <c r="C97" s="160"/>
      <c r="D97" s="160"/>
      <c r="E97" s="195"/>
      <c r="F97" s="196"/>
      <c r="G97" s="185"/>
      <c r="H97" s="187"/>
      <c r="I97" s="189"/>
      <c r="J97" s="190"/>
      <c r="K97" s="200"/>
      <c r="L97" s="201">
        <f t="shared" si="6"/>
        <v>0</v>
      </c>
      <c r="M97" s="205">
        <f t="shared" si="7"/>
        <v>0</v>
      </c>
      <c r="N97" s="207">
        <f t="shared" si="8"/>
        <v>0</v>
      </c>
    </row>
    <row r="98" spans="1:18" ht="25.5" customHeight="1">
      <c r="A98" s="144"/>
      <c r="B98" s="182"/>
      <c r="C98" s="160"/>
      <c r="D98" s="160"/>
      <c r="E98" s="195"/>
      <c r="F98" s="196"/>
      <c r="G98" s="185"/>
      <c r="H98" s="187"/>
      <c r="I98" s="189"/>
      <c r="J98" s="190"/>
      <c r="K98" s="200"/>
      <c r="L98" s="201">
        <f t="shared" si="6"/>
        <v>0</v>
      </c>
      <c r="M98" s="205">
        <f t="shared" si="7"/>
        <v>0</v>
      </c>
      <c r="N98" s="207">
        <f t="shared" si="8"/>
        <v>0</v>
      </c>
    </row>
    <row r="99" spans="1:18" ht="25.5" customHeight="1" thickBot="1">
      <c r="A99" s="144"/>
      <c r="B99" s="182"/>
      <c r="C99" s="160"/>
      <c r="D99" s="160"/>
      <c r="E99" s="195"/>
      <c r="F99" s="196"/>
      <c r="G99" s="185"/>
      <c r="H99" s="187"/>
      <c r="I99" s="189"/>
      <c r="J99" s="190"/>
      <c r="K99" s="200"/>
      <c r="L99" s="201">
        <f t="shared" si="6"/>
        <v>0</v>
      </c>
      <c r="M99" s="205">
        <f t="shared" si="7"/>
        <v>0</v>
      </c>
      <c r="N99" s="207">
        <f t="shared" si="8"/>
        <v>0</v>
      </c>
    </row>
    <row r="100" spans="1:18" s="137" customFormat="1" ht="25.5" customHeight="1">
      <c r="A100" s="208"/>
      <c r="B100" s="209"/>
      <c r="C100" s="210"/>
      <c r="D100" s="210"/>
      <c r="E100" s="211"/>
      <c r="F100" s="212"/>
      <c r="G100" s="213"/>
      <c r="H100" s="214">
        <f t="shared" ref="H100:M100" si="9">SUBTOTAL(9,H7:H99)</f>
        <v>0</v>
      </c>
      <c r="I100" s="214">
        <f t="shared" si="9"/>
        <v>0</v>
      </c>
      <c r="J100" s="215">
        <f t="shared" si="9"/>
        <v>0</v>
      </c>
      <c r="K100" s="216">
        <f t="shared" si="9"/>
        <v>0</v>
      </c>
      <c r="L100" s="217">
        <f t="shared" si="9"/>
        <v>0</v>
      </c>
      <c r="M100" s="214">
        <f t="shared" si="9"/>
        <v>0</v>
      </c>
      <c r="N100" s="214"/>
      <c r="P100" s="117"/>
      <c r="Q100" s="117"/>
      <c r="R100" s="117"/>
    </row>
  </sheetData>
  <sheetProtection algorithmName="SHA-512" hashValue="m+Pb/YlueOcOzBr4LY45GiewB7m9FAzkgUmIXhPTx1I8PaDHAdoLSGB/gtmzCy57F3czyTPnIUFmMGTMYqgKSg==" saltValue="A5mO9CcvBYEQt0gvd6AuSA==" spinCount="100000" sheet="1" formatCells="0" formatRows="0" insertRows="0" deleteRows="0" autoFilter="0"/>
  <autoFilter ref="B6:M100"/>
  <mergeCells count="16">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 ref="C1:D1"/>
  </mergeCells>
  <phoneticPr fontId="1"/>
  <dataValidations count="7">
    <dataValidation type="list" allowBlank="1" showInputMessage="1" showErrorMessage="1" sqref="G7:G100">
      <formula1>種別</formula1>
    </dataValidation>
    <dataValidation type="list" allowBlank="1" showInputMessage="1" showErrorMessage="1" sqref="E8:E100">
      <formula1>経理区分</formula1>
    </dataValidation>
    <dataValidation type="list" allowBlank="1" showInputMessage="1" showErrorMessage="1" sqref="F7:F100">
      <formula1>INDIRECT($E7)</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 type="list" allowBlank="1" showInputMessage="1" showErrorMessage="1" sqref="E7">
      <formula1>経理区分</formula1>
    </dataValidation>
  </dataValidations>
  <printOptions horizontalCentered="1"/>
  <pageMargins left="0.39370078740157483" right="0.39370078740157483" top="0.78740157480314965" bottom="0.39370078740157483" header="0.51181102362204722" footer="0.19685039370078741"/>
  <pageSetup paperSize="9" scale="96" fitToHeight="0" orientation="landscape" horizontalDpi="1200" verticalDpi="1200" r:id="rId1"/>
  <headerFooter>
    <oddHeader>&amp;C&amp;"ＭＳ ゴシック,太字"&amp;16令和４年度　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9"/>
  <sheetViews>
    <sheetView view="pageBreakPreview" zoomScaleNormal="100" zoomScaleSheetLayoutView="100" workbookViewId="0">
      <selection activeCell="C10" sqref="C10"/>
    </sheetView>
  </sheetViews>
  <sheetFormatPr defaultRowHeight="11.25"/>
  <cols>
    <col min="1" max="1" width="0.875" style="22" customWidth="1"/>
    <col min="2" max="2" width="17.5" style="22" customWidth="1"/>
    <col min="3" max="5" width="10.125" style="22" customWidth="1"/>
    <col min="6" max="9" width="11" style="22" customWidth="1"/>
    <col min="10" max="10" width="0.875" style="22" customWidth="1"/>
    <col min="11" max="16384" width="9" style="22"/>
  </cols>
  <sheetData>
    <row r="1" spans="1:10" ht="18.75" customHeight="1">
      <c r="A1" s="67"/>
      <c r="B1" s="400" t="s">
        <v>245</v>
      </c>
      <c r="C1" s="400"/>
      <c r="D1" s="400"/>
      <c r="E1" s="400"/>
      <c r="F1" s="400"/>
      <c r="G1" s="400"/>
      <c r="H1" s="400"/>
      <c r="I1" s="400"/>
      <c r="J1" s="67"/>
    </row>
    <row r="2" spans="1:10" ht="18.75" customHeight="1">
      <c r="A2" s="66"/>
      <c r="B2" s="66"/>
      <c r="C2" s="66"/>
      <c r="D2" s="66"/>
      <c r="E2" s="66"/>
      <c r="F2" s="67"/>
      <c r="G2" s="67"/>
      <c r="H2" s="67"/>
      <c r="I2" s="67"/>
      <c r="J2" s="67"/>
    </row>
    <row r="3" spans="1:10" ht="20.25" customHeight="1">
      <c r="A3" s="66"/>
      <c r="B3" s="257" t="s">
        <v>0</v>
      </c>
      <c r="C3" s="358" t="str">
        <f>IF(収支簿_委任先用!L1="","",収支簿_委任先用!L1)</f>
        <v/>
      </c>
      <c r="D3" s="359"/>
      <c r="E3" s="359"/>
      <c r="F3" s="360"/>
      <c r="G3" s="68"/>
      <c r="H3" s="68"/>
      <c r="I3" s="66"/>
      <c r="J3" s="67"/>
    </row>
    <row r="4" spans="1:10" ht="20.25" customHeight="1">
      <c r="A4" s="401"/>
      <c r="B4" s="257" t="s">
        <v>54</v>
      </c>
      <c r="C4" s="358" t="str">
        <f>IF(収支簿_委任先用!F2="","",収支簿_委任先用!F2)</f>
        <v>スポーツ国際貢献・協力活動</v>
      </c>
      <c r="D4" s="359"/>
      <c r="E4" s="359"/>
      <c r="F4" s="360"/>
      <c r="G4" s="68"/>
      <c r="H4" s="68"/>
      <c r="I4" s="69"/>
      <c r="J4" s="67"/>
    </row>
    <row r="5" spans="1:10" ht="20.25" customHeight="1">
      <c r="A5" s="401"/>
      <c r="B5" s="257" t="s">
        <v>237</v>
      </c>
      <c r="C5" s="358" t="str">
        <f>IF(収支簿_委任先用!L2="","",収支簿_委任先用!L2)</f>
        <v/>
      </c>
      <c r="D5" s="359"/>
      <c r="E5" s="359"/>
      <c r="F5" s="360"/>
      <c r="G5" s="68"/>
      <c r="H5" s="68"/>
      <c r="I5" s="69"/>
      <c r="J5" s="67"/>
    </row>
    <row r="6" spans="1:10" ht="18.75" customHeight="1">
      <c r="A6" s="401"/>
      <c r="B6" s="69"/>
      <c r="C6" s="66"/>
      <c r="D6" s="66"/>
      <c r="E6" s="66"/>
      <c r="F6" s="67"/>
      <c r="G6" s="67"/>
      <c r="H6" s="67"/>
      <c r="I6" s="67"/>
      <c r="J6" s="67"/>
    </row>
    <row r="7" spans="1:10" ht="18.95" customHeight="1" thickBot="1">
      <c r="A7" s="401"/>
      <c r="B7" s="70" t="s">
        <v>1</v>
      </c>
      <c r="C7" s="66"/>
      <c r="D7" s="66"/>
      <c r="E7" s="71" t="s">
        <v>2</v>
      </c>
      <c r="F7" s="66"/>
      <c r="G7" s="66"/>
      <c r="H7" s="66"/>
      <c r="I7" s="71"/>
      <c r="J7" s="67"/>
    </row>
    <row r="8" spans="1:10" ht="24.75" customHeight="1">
      <c r="A8" s="401"/>
      <c r="B8" s="306" t="s">
        <v>3</v>
      </c>
      <c r="C8" s="361" t="s">
        <v>22</v>
      </c>
      <c r="D8" s="365" t="s">
        <v>201</v>
      </c>
      <c r="E8" s="377" t="s">
        <v>23</v>
      </c>
      <c r="F8" s="98"/>
      <c r="G8" s="99"/>
      <c r="H8" s="99"/>
      <c r="I8" s="99"/>
      <c r="J8" s="67"/>
    </row>
    <row r="9" spans="1:10">
      <c r="A9" s="401"/>
      <c r="B9" s="308"/>
      <c r="C9" s="362"/>
      <c r="D9" s="366"/>
      <c r="E9" s="378"/>
      <c r="F9" s="98"/>
      <c r="G9" s="99"/>
      <c r="H9" s="99"/>
      <c r="I9" s="99"/>
      <c r="J9" s="67"/>
    </row>
    <row r="10" spans="1:10" ht="23.45" customHeight="1">
      <c r="A10" s="401"/>
      <c r="B10" s="258" t="s">
        <v>232</v>
      </c>
      <c r="C10" s="73"/>
      <c r="D10" s="74">
        <f t="shared" ref="D10:D15" si="0">E10-C10</f>
        <v>0</v>
      </c>
      <c r="E10" s="143">
        <f>SUMIF(収支簿_委任先用!$E$7:$E$3093,$B10,収支簿_委任先用!$H$7:$H$3093)</f>
        <v>0</v>
      </c>
      <c r="F10" s="80"/>
      <c r="G10" s="100"/>
      <c r="H10" s="101"/>
      <c r="I10" s="102"/>
      <c r="J10" s="67"/>
    </row>
    <row r="11" spans="1:10" ht="23.45" customHeight="1">
      <c r="A11" s="401"/>
      <c r="B11" s="258" t="s">
        <v>203</v>
      </c>
      <c r="C11" s="73"/>
      <c r="D11" s="74">
        <f t="shared" si="0"/>
        <v>0</v>
      </c>
      <c r="E11" s="87">
        <f>SUMIF(収支簿_委任先用!$E$7:$E$3094,$B11,収支簿_委任先用!$H$7:$H$3094)</f>
        <v>0</v>
      </c>
      <c r="F11" s="80"/>
      <c r="G11" s="103"/>
      <c r="H11" s="76"/>
      <c r="I11" s="77"/>
      <c r="J11" s="67"/>
    </row>
    <row r="12" spans="1:10" ht="23.45" customHeight="1">
      <c r="A12" s="401"/>
      <c r="B12" s="258" t="s">
        <v>204</v>
      </c>
      <c r="C12" s="73"/>
      <c r="D12" s="74">
        <f t="shared" si="0"/>
        <v>0</v>
      </c>
      <c r="E12" s="87">
        <f>SUMIF(収支簿_委任先用!$E$7:$E$3094,$B12,収支簿_委任先用!$H$7:$H$3094)</f>
        <v>0</v>
      </c>
      <c r="F12" s="80"/>
      <c r="G12" s="103"/>
      <c r="H12" s="76"/>
      <c r="I12" s="77"/>
      <c r="J12" s="67"/>
    </row>
    <row r="13" spans="1:10" ht="23.45" customHeight="1">
      <c r="A13" s="401"/>
      <c r="B13" s="258" t="s">
        <v>205</v>
      </c>
      <c r="C13" s="73"/>
      <c r="D13" s="74">
        <f t="shared" si="0"/>
        <v>0</v>
      </c>
      <c r="E13" s="87">
        <f>SUMIF(収支簿_委任先用!$E$7:$E$3094,$B13,収支簿_委任先用!$H$7:$H$3094)</f>
        <v>0</v>
      </c>
      <c r="F13" s="80"/>
      <c r="G13" s="103"/>
      <c r="H13" s="76"/>
      <c r="I13" s="77"/>
      <c r="J13" s="67"/>
    </row>
    <row r="14" spans="1:10" ht="23.45" customHeight="1">
      <c r="A14" s="401"/>
      <c r="B14" s="258" t="s">
        <v>206</v>
      </c>
      <c r="C14" s="73"/>
      <c r="D14" s="74">
        <f t="shared" si="0"/>
        <v>0</v>
      </c>
      <c r="E14" s="87">
        <f>SUMIF(収支簿_委任先用!$E$7:$E$3094,$B14,収支簿_委任先用!$H$7:$H$3094)</f>
        <v>0</v>
      </c>
      <c r="F14" s="80"/>
      <c r="G14" s="80"/>
      <c r="H14" s="80"/>
      <c r="I14" s="80"/>
      <c r="J14" s="67"/>
    </row>
    <row r="15" spans="1:10" ht="23.45" customHeight="1">
      <c r="A15" s="401"/>
      <c r="B15" s="259" t="s">
        <v>21</v>
      </c>
      <c r="C15" s="81"/>
      <c r="D15" s="82">
        <f t="shared" si="0"/>
        <v>0</v>
      </c>
      <c r="E15" s="91">
        <f>IF(E38-SUM(E10:E14)&gt;0,E38-SUM(E10:E14),0)</f>
        <v>0</v>
      </c>
      <c r="F15" s="80"/>
      <c r="G15" s="103"/>
      <c r="H15" s="76"/>
      <c r="I15" s="77"/>
      <c r="J15" s="67"/>
    </row>
    <row r="16" spans="1:10" ht="23.45" customHeight="1" thickBot="1">
      <c r="A16" s="401"/>
      <c r="B16" s="260" t="s">
        <v>4</v>
      </c>
      <c r="C16" s="83">
        <f>SUM(C10:C15)</f>
        <v>0</v>
      </c>
      <c r="D16" s="84">
        <f>SUM(D10:D15)</f>
        <v>0</v>
      </c>
      <c r="E16" s="85">
        <f>SUM(E10:E15)</f>
        <v>0</v>
      </c>
      <c r="F16" s="80"/>
      <c r="G16" s="103"/>
      <c r="H16" s="76"/>
      <c r="I16" s="77"/>
      <c r="J16" s="67"/>
    </row>
    <row r="17" spans="1:10" ht="23.25" customHeight="1">
      <c r="A17" s="401"/>
      <c r="B17" s="69"/>
      <c r="C17" s="66"/>
      <c r="D17" s="66"/>
      <c r="E17" s="66"/>
      <c r="F17" s="67"/>
      <c r="G17" s="67"/>
      <c r="H17" s="67"/>
      <c r="I17" s="67"/>
      <c r="J17" s="67"/>
    </row>
    <row r="18" spans="1:10" ht="18.95" customHeight="1" thickBot="1">
      <c r="A18" s="401"/>
      <c r="B18" s="70" t="s">
        <v>5</v>
      </c>
      <c r="C18" s="66"/>
      <c r="D18" s="66"/>
      <c r="E18" s="66"/>
      <c r="F18" s="67"/>
      <c r="G18" s="67"/>
      <c r="H18" s="67"/>
      <c r="I18" s="86" t="s">
        <v>2</v>
      </c>
      <c r="J18" s="67"/>
    </row>
    <row r="19" spans="1:10" ht="18.95" customHeight="1">
      <c r="A19" s="401"/>
      <c r="B19" s="306" t="s">
        <v>3</v>
      </c>
      <c r="C19" s="368" t="s">
        <v>22</v>
      </c>
      <c r="D19" s="370" t="s">
        <v>202</v>
      </c>
      <c r="E19" s="372" t="s">
        <v>23</v>
      </c>
      <c r="F19" s="363" t="s">
        <v>6</v>
      </c>
      <c r="G19" s="364"/>
      <c r="H19" s="402"/>
      <c r="I19" s="374" t="s">
        <v>246</v>
      </c>
      <c r="J19" s="67"/>
    </row>
    <row r="20" spans="1:10" ht="24" customHeight="1">
      <c r="A20" s="401"/>
      <c r="B20" s="404"/>
      <c r="C20" s="369"/>
      <c r="D20" s="371"/>
      <c r="E20" s="373"/>
      <c r="F20" s="261" t="s">
        <v>249</v>
      </c>
      <c r="G20" s="262" t="s">
        <v>250</v>
      </c>
      <c r="H20" s="262" t="s">
        <v>251</v>
      </c>
      <c r="I20" s="403"/>
      <c r="J20" s="67"/>
    </row>
    <row r="21" spans="1:10" ht="23.45" customHeight="1">
      <c r="A21" s="401"/>
      <c r="B21" s="258" t="s">
        <v>7</v>
      </c>
      <c r="C21" s="73"/>
      <c r="D21" s="74">
        <f>E21-C21</f>
        <v>0</v>
      </c>
      <c r="E21" s="87">
        <f>SUMIF(収支簿_委任先用!$E$7:$E$3094,$B21,収支簿_委任先用!$I$7:$I$3094)</f>
        <v>0</v>
      </c>
      <c r="F21" s="88">
        <f>SUMIF(収支簿_委任先用!$E$7:$E$3094,$B21,収支簿_委任先用!$J$7:$J$3094)</f>
        <v>0</v>
      </c>
      <c r="G21" s="89">
        <f>SUMIF(収支簿_委任先用!$E$7:$E$3094,$B21,収支簿_委任先用!$K$7:$K$3094)</f>
        <v>0</v>
      </c>
      <c r="H21" s="104">
        <f>SUMIF(収支簿_委任先用!$E$7:$E$3094,$B21,収支簿_委任先用!$L$7:$L$3094)</f>
        <v>0</v>
      </c>
      <c r="I21" s="105">
        <f>SUMIF(収支簿_委任先用!$E$7:$E$3094,$B21,収支簿_委任先用!$M$7:$M$3094)</f>
        <v>0</v>
      </c>
      <c r="J21" s="67"/>
    </row>
    <row r="22" spans="1:10" ht="23.45" customHeight="1">
      <c r="A22" s="401"/>
      <c r="B22" s="258" t="s">
        <v>8</v>
      </c>
      <c r="C22" s="73"/>
      <c r="D22" s="74">
        <f t="shared" ref="D22:D37" si="1">E22-C22</f>
        <v>0</v>
      </c>
      <c r="E22" s="87">
        <f>SUMIF(収支簿_委任先用!$E$7:$E$3094,$B22,収支簿_委任先用!$I$7:$I$3094)</f>
        <v>0</v>
      </c>
      <c r="F22" s="88">
        <f>SUMIF(収支簿_委任先用!$E$7:$E$3094,$B22,収支簿_委任先用!$J$7:$J$3094)</f>
        <v>0</v>
      </c>
      <c r="G22" s="89">
        <f>SUMIF(収支簿_委任先用!$E$7:$E$3094,$B22,収支簿_委任先用!$K$7:$K$3094)</f>
        <v>0</v>
      </c>
      <c r="H22" s="104">
        <f>SUMIF(収支簿_委任先用!$E$7:$E$3094,$B22,収支簿_委任先用!$L$7:$L$3094)</f>
        <v>0</v>
      </c>
      <c r="I22" s="105">
        <f>SUMIF(収支簿_委任先用!$E$7:$E$3094,$B22,収支簿_委任先用!$M$7:$M$3094)</f>
        <v>0</v>
      </c>
      <c r="J22" s="67"/>
    </row>
    <row r="23" spans="1:10" ht="23.45" customHeight="1">
      <c r="A23" s="401"/>
      <c r="B23" s="258" t="s">
        <v>9</v>
      </c>
      <c r="C23" s="73"/>
      <c r="D23" s="74">
        <f t="shared" si="1"/>
        <v>0</v>
      </c>
      <c r="E23" s="87">
        <f>SUMIF(収支簿_委任先用!$E$7:$E$3094,$B23,収支簿_委任先用!$I$7:$I$3094)</f>
        <v>0</v>
      </c>
      <c r="F23" s="88">
        <f>SUMIF(収支簿_委任先用!$E$7:$E$3094,$B23,収支簿_委任先用!$J$7:$J$3094)</f>
        <v>0</v>
      </c>
      <c r="G23" s="89">
        <f>SUMIF(収支簿_委任先用!$E$7:$E$3094,$B23,収支簿_委任先用!$K$7:$K$3094)</f>
        <v>0</v>
      </c>
      <c r="H23" s="104">
        <f>SUMIF(収支簿_委任先用!$E$7:$E$3094,$B23,収支簿_委任先用!$L$7:$L$3094)</f>
        <v>0</v>
      </c>
      <c r="I23" s="105">
        <f>SUMIF(収支簿_委任先用!$E$7:$E$3094,$B23,収支簿_委任先用!$M$7:$M$3094)</f>
        <v>0</v>
      </c>
      <c r="J23" s="67"/>
    </row>
    <row r="24" spans="1:10" ht="23.45" customHeight="1">
      <c r="A24" s="401"/>
      <c r="B24" s="258" t="s">
        <v>10</v>
      </c>
      <c r="C24" s="73"/>
      <c r="D24" s="74">
        <f t="shared" si="1"/>
        <v>0</v>
      </c>
      <c r="E24" s="87">
        <f>SUMIF(収支簿_委任先用!$E$7:$E$3094,$B24,収支簿_委任先用!$I$7:$I$3094)</f>
        <v>0</v>
      </c>
      <c r="F24" s="88">
        <f>SUMIF(収支簿_委任先用!$E$7:$E$3094,$B24,収支簿_委任先用!$J$7:$J$3094)</f>
        <v>0</v>
      </c>
      <c r="G24" s="89">
        <f>SUMIF(収支簿_委任先用!$E$7:$E$3094,$B24,収支簿_委任先用!$K$7:$K$3094)</f>
        <v>0</v>
      </c>
      <c r="H24" s="104">
        <f>SUMIF(収支簿_委任先用!$E$7:$E$3094,$B24,収支簿_委任先用!$L$7:$L$3094)</f>
        <v>0</v>
      </c>
      <c r="I24" s="105">
        <f>SUMIF(収支簿_委任先用!$E$7:$E$3094,$B24,収支簿_委任先用!$M$7:$M$3094)</f>
        <v>0</v>
      </c>
      <c r="J24" s="67"/>
    </row>
    <row r="25" spans="1:10" ht="23.45" customHeight="1">
      <c r="A25" s="401"/>
      <c r="B25" s="258" t="s">
        <v>11</v>
      </c>
      <c r="C25" s="73"/>
      <c r="D25" s="74">
        <f t="shared" si="1"/>
        <v>0</v>
      </c>
      <c r="E25" s="87">
        <f>SUMIF(収支簿_委任先用!$E$7:$E$3094,$B25,収支簿_委任先用!$I$7:$I$3094)</f>
        <v>0</v>
      </c>
      <c r="F25" s="88">
        <f>SUMIF(収支簿_委任先用!$E$7:$E$3094,$B25,収支簿_委任先用!$J$7:$J$3094)</f>
        <v>0</v>
      </c>
      <c r="G25" s="89">
        <f>SUMIF(収支簿_委任先用!$E$7:$E$3094,$B25,収支簿_委任先用!$K$7:$K$3094)</f>
        <v>0</v>
      </c>
      <c r="H25" s="104">
        <f>SUMIF(収支簿_委任先用!$E$7:$E$3094,$B25,収支簿_委任先用!$L$7:$L$3094)</f>
        <v>0</v>
      </c>
      <c r="I25" s="105">
        <f>SUMIF(収支簿_委任先用!$E$7:$E$3094,$B25,収支簿_委任先用!$M$7:$M$3094)</f>
        <v>0</v>
      </c>
      <c r="J25" s="67"/>
    </row>
    <row r="26" spans="1:10" ht="23.45" customHeight="1">
      <c r="A26" s="401"/>
      <c r="B26" s="258" t="s">
        <v>12</v>
      </c>
      <c r="C26" s="73"/>
      <c r="D26" s="74">
        <f t="shared" si="1"/>
        <v>0</v>
      </c>
      <c r="E26" s="87">
        <f>SUMIF(収支簿_委任先用!$E$7:$E$3094,$B26,収支簿_委任先用!$I$7:$I$3094)</f>
        <v>0</v>
      </c>
      <c r="F26" s="88">
        <f>SUMIF(収支簿_委任先用!$E$7:$E$3094,$B26,収支簿_委任先用!$J$7:$J$3094)</f>
        <v>0</v>
      </c>
      <c r="G26" s="89">
        <f>SUMIF(収支簿_委任先用!$E$7:$E$3094,$B26,収支簿_委任先用!$K$7:$K$3094)</f>
        <v>0</v>
      </c>
      <c r="H26" s="104">
        <f>SUMIF(収支簿_委任先用!$E$7:$E$3094,$B26,収支簿_委任先用!$L$7:$L$3094)</f>
        <v>0</v>
      </c>
      <c r="I26" s="105">
        <f>SUMIF(収支簿_委任先用!$E$7:$E$3094,$B26,収支簿_委任先用!$M$7:$M$3094)</f>
        <v>0</v>
      </c>
      <c r="J26" s="67"/>
    </row>
    <row r="27" spans="1:10" ht="23.45" customHeight="1">
      <c r="A27" s="401"/>
      <c r="B27" s="258" t="s">
        <v>13</v>
      </c>
      <c r="C27" s="73"/>
      <c r="D27" s="74">
        <f t="shared" si="1"/>
        <v>0</v>
      </c>
      <c r="E27" s="87">
        <f>SUMIF(収支簿_委任先用!$E$7:$E$3094,$B27,収支簿_委任先用!$I$7:$I$3094)</f>
        <v>0</v>
      </c>
      <c r="F27" s="88">
        <f>SUMIF(収支簿_委任先用!$E$7:$E$3094,$B27,収支簿_委任先用!$J$7:$J$3094)</f>
        <v>0</v>
      </c>
      <c r="G27" s="89">
        <f>SUMIF(収支簿_委任先用!$E$7:$E$3093,$B27,収支簿_委任先用!$K$7:$K$3093)</f>
        <v>0</v>
      </c>
      <c r="H27" s="104">
        <f>SUMIF(収支簿_委任先用!$E$7:$E$3094,$B27,収支簿_委任先用!$L$7:$L$3094)</f>
        <v>0</v>
      </c>
      <c r="I27" s="105">
        <f>SUMIF(収支簿_委任先用!$E$7:$E$3094,$B27,収支簿_委任先用!$M$7:$M$3094)</f>
        <v>0</v>
      </c>
      <c r="J27" s="67"/>
    </row>
    <row r="28" spans="1:10" ht="23.45" customHeight="1">
      <c r="A28" s="401"/>
      <c r="B28" s="258" t="s">
        <v>14</v>
      </c>
      <c r="C28" s="73"/>
      <c r="D28" s="74">
        <f t="shared" si="1"/>
        <v>0</v>
      </c>
      <c r="E28" s="87">
        <f>SUMIF(収支簿_委任先用!$E$7:$E$3094,$B28,収支簿_委任先用!$I$7:$I$3094)</f>
        <v>0</v>
      </c>
      <c r="F28" s="88">
        <f>SUMIF(収支簿_委任先用!$E$7:$E$3094,$B28,収支簿_委任先用!$J$7:$J$3094)</f>
        <v>0</v>
      </c>
      <c r="G28" s="89">
        <f>SUMIF(収支簿_委任先用!$E$7:$E$3094,$B28,収支簿_委任先用!$K$7:$K$3094)</f>
        <v>0</v>
      </c>
      <c r="H28" s="104">
        <f>SUMIF(収支簿_委任先用!$E$7:$E$3094,$B28,収支簿_委任先用!$L$7:$L$3094)</f>
        <v>0</v>
      </c>
      <c r="I28" s="105">
        <f>SUMIF(収支簿_委任先用!$E$7:$E$3094,$B28,収支簿_委任先用!$M$7:$M$3094)</f>
        <v>0</v>
      </c>
      <c r="J28" s="67"/>
    </row>
    <row r="29" spans="1:10" ht="23.45" customHeight="1">
      <c r="A29" s="401"/>
      <c r="B29" s="258" t="s">
        <v>15</v>
      </c>
      <c r="C29" s="73"/>
      <c r="D29" s="74">
        <f t="shared" si="1"/>
        <v>0</v>
      </c>
      <c r="E29" s="87">
        <f>SUMIF(収支簿_委任先用!$E$7:$E$3094,$B29,収支簿_委任先用!$I$7:$I$3094)</f>
        <v>0</v>
      </c>
      <c r="F29" s="88">
        <f>SUMIF(収支簿_委任先用!$E$7:$E$3094,$B29,収支簿_委任先用!$J$7:$J$3094)</f>
        <v>0</v>
      </c>
      <c r="G29" s="89">
        <f>SUMIF(収支簿_委任先用!$E$7:$E$3094,$B29,収支簿_委任先用!$K$7:$K$3094)</f>
        <v>0</v>
      </c>
      <c r="H29" s="104">
        <f>SUMIF(収支簿_委任先用!$E$7:$E$3094,$B29,収支簿_委任先用!$L$7:$L$3094)</f>
        <v>0</v>
      </c>
      <c r="I29" s="105">
        <f>SUMIF(収支簿_委任先用!$E$7:$E$3094,$B29,収支簿_委任先用!$M$7:$M$3094)</f>
        <v>0</v>
      </c>
      <c r="J29" s="67"/>
    </row>
    <row r="30" spans="1:10" ht="23.45" customHeight="1">
      <c r="A30" s="401"/>
      <c r="B30" s="258" t="s">
        <v>16</v>
      </c>
      <c r="C30" s="73"/>
      <c r="D30" s="74">
        <f t="shared" si="1"/>
        <v>0</v>
      </c>
      <c r="E30" s="87">
        <f>SUMIF(収支簿_委任先用!$E$7:$E$3094,$B30,収支簿_委任先用!$I$7:$I$3094)</f>
        <v>0</v>
      </c>
      <c r="F30" s="88">
        <f>SUMIF(収支簿_委任先用!$E$7:$E$3094,$B30,収支簿_委任先用!$J$7:$J$3094)</f>
        <v>0</v>
      </c>
      <c r="G30" s="89">
        <f>SUMIF(収支簿_委任先用!$E$7:$E$3094,$B30,収支簿_委任先用!$K$7:$K$3094)</f>
        <v>0</v>
      </c>
      <c r="H30" s="104">
        <f>SUMIF(収支簿_委任先用!$E$7:$E$3094,$B30,収支簿_委任先用!$L$7:$L$3094)</f>
        <v>0</v>
      </c>
      <c r="I30" s="105">
        <f>SUMIF(収支簿_委任先用!$E$7:$E$3094,$B30,収支簿_委任先用!$M$7:$M$3094)</f>
        <v>0</v>
      </c>
      <c r="J30" s="67"/>
    </row>
    <row r="31" spans="1:10" ht="23.45" customHeight="1">
      <c r="A31" s="401"/>
      <c r="B31" s="258" t="s">
        <v>17</v>
      </c>
      <c r="C31" s="73"/>
      <c r="D31" s="74">
        <f t="shared" si="1"/>
        <v>0</v>
      </c>
      <c r="E31" s="87">
        <f>SUMIF(収支簿_委任先用!$E$7:$E$3094,$B31,収支簿_委任先用!$I$7:$I$3094)</f>
        <v>0</v>
      </c>
      <c r="F31" s="88">
        <f>SUMIF(収支簿_委任先用!$E$7:$E$3094,$B31,収支簿_委任先用!$J$7:$J$3094)</f>
        <v>0</v>
      </c>
      <c r="G31" s="89">
        <f>SUMIF(収支簿_委任先用!$E$7:$E$3094,$B31,収支簿_委任先用!$K$7:$K$3094)</f>
        <v>0</v>
      </c>
      <c r="H31" s="104">
        <f>SUMIF(収支簿_委任先用!$E$7:$E$3094,$B31,収支簿_委任先用!$L$7:$L$3094)</f>
        <v>0</v>
      </c>
      <c r="I31" s="105">
        <f>SUMIF(収支簿_委任先用!$E$7:$E$3094,$B31,収支簿_委任先用!$M$7:$M$3094)</f>
        <v>0</v>
      </c>
      <c r="J31" s="67"/>
    </row>
    <row r="32" spans="1:10" ht="23.45" customHeight="1">
      <c r="A32" s="401"/>
      <c r="B32" s="258" t="s">
        <v>18</v>
      </c>
      <c r="C32" s="73"/>
      <c r="D32" s="74">
        <f t="shared" si="1"/>
        <v>0</v>
      </c>
      <c r="E32" s="87">
        <f>SUMIF(収支簿_委任先用!$E$7:$E$3094,$B32,収支簿_委任先用!$I$7:$I$3094)</f>
        <v>0</v>
      </c>
      <c r="F32" s="88">
        <f>SUMIF(収支簿_委任先用!$E$7:$E$3094,$B32,収支簿_委任先用!$J$7:$J$3094)</f>
        <v>0</v>
      </c>
      <c r="G32" s="89">
        <f>SUMIF(収支簿_委任先用!$E$7:$E$3094,$B32,収支簿_委任先用!$K$7:$K$3094)</f>
        <v>0</v>
      </c>
      <c r="H32" s="104">
        <f>SUMIF(収支簿_委任先用!$E$7:$E$3094,$B32,収支簿_委任先用!$L$7:$L$3094)</f>
        <v>0</v>
      </c>
      <c r="I32" s="105">
        <f>SUMIF(収支簿_委任先用!$E$7:$E$3094,$B32,収支簿_委任先用!$M$7:$M$3094)</f>
        <v>0</v>
      </c>
      <c r="J32" s="67"/>
    </row>
    <row r="33" spans="1:10" ht="23.45" customHeight="1">
      <c r="A33" s="401"/>
      <c r="B33" s="258" t="s">
        <v>19</v>
      </c>
      <c r="C33" s="73"/>
      <c r="D33" s="74">
        <f t="shared" si="1"/>
        <v>0</v>
      </c>
      <c r="E33" s="87">
        <f>SUMIF(収支簿_委任先用!$E$7:$E$3094,$B33,収支簿_委任先用!$I$7:$I$3094)</f>
        <v>0</v>
      </c>
      <c r="F33" s="88">
        <f>SUMIF(収支簿_委任先用!$E$7:$E$3094,$B33,収支簿_委任先用!$J$7:$J$3094)</f>
        <v>0</v>
      </c>
      <c r="G33" s="89">
        <f>SUMIF(収支簿_委任先用!$E$7:$E$3094,$B33,収支簿_委任先用!$K$7:$K$3094)</f>
        <v>0</v>
      </c>
      <c r="H33" s="104">
        <f>SUMIF(収支簿_委任先用!$E$7:$E$3094,$B33,収支簿_委任先用!$L$7:$L$3094)</f>
        <v>0</v>
      </c>
      <c r="I33" s="105">
        <f>SUMIF(収支簿_委任先用!$E$7:$E$3094,$B33,収支簿_委任先用!$M$7:$M$3094)</f>
        <v>0</v>
      </c>
      <c r="J33" s="67"/>
    </row>
    <row r="34" spans="1:10" ht="23.45" customHeight="1">
      <c r="A34" s="401"/>
      <c r="B34" s="258" t="s">
        <v>20</v>
      </c>
      <c r="C34" s="73"/>
      <c r="D34" s="74">
        <f t="shared" si="1"/>
        <v>0</v>
      </c>
      <c r="E34" s="87">
        <f>SUMIF(収支簿_委任先用!$E$7:$E$3094,$B34,収支簿_委任先用!$I$7:$I$3094)</f>
        <v>0</v>
      </c>
      <c r="F34" s="88">
        <f>SUMIF(収支簿_委任先用!$E$7:$E$3094,$B34,収支簿_委任先用!$J$7:$J$3094)</f>
        <v>0</v>
      </c>
      <c r="G34" s="89">
        <f>SUMIF(収支簿_委任先用!$E$7:$E$3094,$B34,収支簿_委任先用!$K$7:$K$3094)</f>
        <v>0</v>
      </c>
      <c r="H34" s="104">
        <f>SUMIF(収支簿_委任先用!$E$7:$E$3094,$B34,収支簿_委任先用!$L$7:$L$3094)</f>
        <v>0</v>
      </c>
      <c r="I34" s="105">
        <f>SUMIF(収支簿_委任先用!$E$7:$E$3094,$B34,収支簿_委任先用!$M$7:$M$3094)</f>
        <v>0</v>
      </c>
      <c r="J34" s="67"/>
    </row>
    <row r="35" spans="1:10" ht="23.45" customHeight="1">
      <c r="A35" s="401"/>
      <c r="B35" s="258" t="s">
        <v>37</v>
      </c>
      <c r="C35" s="73"/>
      <c r="D35" s="74">
        <f t="shared" si="1"/>
        <v>0</v>
      </c>
      <c r="E35" s="87">
        <f>SUMIF(収支簿_委任先用!$E$7:$E$3094,$B35,収支簿_委任先用!$I$7:$I$3094)</f>
        <v>0</v>
      </c>
      <c r="F35" s="88">
        <f>SUMIF(収支簿_委任先用!$E$7:$E$3094,$B35,収支簿_委任先用!$J$7:$J$3094)</f>
        <v>0</v>
      </c>
      <c r="G35" s="89">
        <f>SUMIF(収支簿_委任先用!$E$7:$E$3094,$B35,収支簿_委任先用!$K$7:$K$3094)</f>
        <v>0</v>
      </c>
      <c r="H35" s="104">
        <f>SUMIF(収支簿_委任先用!$E$7:$E$3094,$B35,収支簿_委任先用!$L$7:$L$3094)</f>
        <v>0</v>
      </c>
      <c r="I35" s="105">
        <f>SUMIF(収支簿_委任先用!$E$7:$E$3094,$B35,収支簿_委任先用!$M$7:$M$3094)</f>
        <v>0</v>
      </c>
      <c r="J35" s="67"/>
    </row>
    <row r="36" spans="1:10" ht="23.45" customHeight="1">
      <c r="A36" s="401"/>
      <c r="B36" s="218" t="s">
        <v>278</v>
      </c>
      <c r="C36" s="73"/>
      <c r="D36" s="74">
        <f t="shared" ref="D36" si="2">E36-C36</f>
        <v>0</v>
      </c>
      <c r="E36" s="87">
        <f>SUMIF(収支簿_委任先用!$E$7:$E$3094,$B36,収支簿_委任先用!$I$7:$I$3094)</f>
        <v>0</v>
      </c>
      <c r="F36" s="88">
        <f>SUMIF(収支簿_委任先用!$E$7:$E$3094,$B36,収支簿_委任先用!$J$7:$J$3094)</f>
        <v>0</v>
      </c>
      <c r="G36" s="89">
        <f>SUMIF(収支簿_委任先用!$E$7:$E$3094,$B36,収支簿_委任先用!$K$7:$K$3094)</f>
        <v>0</v>
      </c>
      <c r="H36" s="104">
        <f>SUMIF(収支簿_委任先用!$E$7:$E$3094,$B36,収支簿_委任先用!$L$7:$L$3094)</f>
        <v>0</v>
      </c>
      <c r="I36" s="105">
        <f>SUMIF(収支簿_委任先用!$E$7:$E$3094,$B36,収支簿_委任先用!$M$7:$M$3094)</f>
        <v>0</v>
      </c>
      <c r="J36" s="67"/>
    </row>
    <row r="37" spans="1:10" ht="23.45" customHeight="1">
      <c r="A37" s="401"/>
      <c r="B37" s="259" t="s">
        <v>207</v>
      </c>
      <c r="C37" s="81"/>
      <c r="D37" s="82">
        <f t="shared" si="1"/>
        <v>0</v>
      </c>
      <c r="E37" s="91">
        <f>SUMIF(収支簿_委任先用!$E$7:$E$3094,$B37,収支簿_委任先用!$I$7:$I$3094)</f>
        <v>0</v>
      </c>
      <c r="F37" s="92">
        <f>SUMIF(収支簿_委任先用!$E$7:$E$3094,$B37,収支簿_委任先用!$J$7:$J$3094)</f>
        <v>0</v>
      </c>
      <c r="G37" s="93">
        <f>SUMIF(収支簿_委任先用!$E$7:$E$3094,$B37,収支簿_委任先用!$K$7:$K$3094)</f>
        <v>0</v>
      </c>
      <c r="H37" s="106">
        <f>SUMIF(収支簿_委任先用!$E$7:$E$3094,$B37,収支簿_委任先用!$L$7:$L$3094)</f>
        <v>0</v>
      </c>
      <c r="I37" s="107">
        <f>SUMIF(収支簿_委任先用!$E$7:$E$3094,$B37,収支簿_委任先用!$M$7:$M$3094)</f>
        <v>0</v>
      </c>
      <c r="J37" s="67"/>
    </row>
    <row r="38" spans="1:10" ht="23.45" customHeight="1" thickBot="1">
      <c r="A38" s="401"/>
      <c r="B38" s="260" t="s">
        <v>4</v>
      </c>
      <c r="C38" s="83">
        <f t="shared" ref="C38:I38" si="3">SUM(C21:C37)</f>
        <v>0</v>
      </c>
      <c r="D38" s="84">
        <f t="shared" si="3"/>
        <v>0</v>
      </c>
      <c r="E38" s="85">
        <f t="shared" si="3"/>
        <v>0</v>
      </c>
      <c r="F38" s="95">
        <f t="shared" si="3"/>
        <v>0</v>
      </c>
      <c r="G38" s="108">
        <f t="shared" si="3"/>
        <v>0</v>
      </c>
      <c r="H38" s="95">
        <f t="shared" si="3"/>
        <v>0</v>
      </c>
      <c r="I38" s="109">
        <f t="shared" si="3"/>
        <v>0</v>
      </c>
      <c r="J38" s="67"/>
    </row>
    <row r="39" spans="1:10" ht="3.95" customHeight="1">
      <c r="G39" s="24"/>
    </row>
    <row r="41" spans="1:10">
      <c r="B41" s="24" t="s">
        <v>313</v>
      </c>
      <c r="C41" s="263">
        <f>C16-C38</f>
        <v>0</v>
      </c>
      <c r="D41" s="263">
        <f t="shared" ref="D41:E41" si="4">D16-D38</f>
        <v>0</v>
      </c>
      <c r="E41" s="263">
        <f t="shared" si="4"/>
        <v>0</v>
      </c>
    </row>
    <row r="42" spans="1:10">
      <c r="B42" s="405"/>
      <c r="C42" s="405"/>
      <c r="D42" s="405"/>
      <c r="E42" s="405"/>
      <c r="F42" s="405"/>
      <c r="G42" s="405"/>
      <c r="H42" s="405"/>
      <c r="I42" s="405"/>
    </row>
    <row r="43" spans="1:10">
      <c r="B43" s="405"/>
      <c r="C43" s="405"/>
      <c r="D43" s="405"/>
      <c r="E43" s="405"/>
      <c r="F43" s="405"/>
      <c r="G43" s="405"/>
      <c r="H43" s="405"/>
      <c r="I43" s="405"/>
    </row>
    <row r="45" spans="1:10">
      <c r="C45" s="24" t="s">
        <v>303</v>
      </c>
      <c r="D45" s="22" t="str">
        <f>VLOOKUP($C$4,$B$48:$D$79,3,FALSE)</f>
        <v>○</v>
      </c>
    </row>
    <row r="47" spans="1:10">
      <c r="B47" s="22" t="s">
        <v>297</v>
      </c>
      <c r="D47" s="22" t="s">
        <v>298</v>
      </c>
    </row>
    <row r="48" spans="1:10">
      <c r="B48" s="231" t="s">
        <v>78</v>
      </c>
      <c r="D48" s="22" t="s">
        <v>299</v>
      </c>
    </row>
    <row r="49" spans="2:4">
      <c r="B49" s="231" t="s">
        <v>288</v>
      </c>
      <c r="D49" s="22" t="s">
        <v>301</v>
      </c>
    </row>
    <row r="50" spans="2:4">
      <c r="B50" s="231" t="s">
        <v>289</v>
      </c>
      <c r="D50" s="22" t="s">
        <v>301</v>
      </c>
    </row>
    <row r="51" spans="2:4">
      <c r="B51" s="231" t="s">
        <v>290</v>
      </c>
      <c r="D51" s="22" t="s">
        <v>301</v>
      </c>
    </row>
    <row r="52" spans="2:4">
      <c r="B52" s="231" t="s">
        <v>24</v>
      </c>
      <c r="D52" s="22" t="s">
        <v>299</v>
      </c>
    </row>
    <row r="53" spans="2:4">
      <c r="B53" s="231" t="s">
        <v>25</v>
      </c>
      <c r="D53" s="22" t="s">
        <v>299</v>
      </c>
    </row>
    <row r="54" spans="2:4">
      <c r="B54" s="231" t="s">
        <v>98</v>
      </c>
      <c r="D54" s="22" t="s">
        <v>299</v>
      </c>
    </row>
    <row r="55" spans="2:4">
      <c r="B55" s="231" t="s">
        <v>306</v>
      </c>
      <c r="D55" s="22" t="s">
        <v>301</v>
      </c>
    </row>
    <row r="56" spans="2:4">
      <c r="B56" s="231" t="s">
        <v>291</v>
      </c>
      <c r="D56" s="22" t="s">
        <v>301</v>
      </c>
    </row>
    <row r="57" spans="2:4">
      <c r="B57" s="231" t="s">
        <v>292</v>
      </c>
      <c r="D57" s="22" t="s">
        <v>299</v>
      </c>
    </row>
    <row r="58" spans="2:4">
      <c r="B58" s="231" t="s">
        <v>26</v>
      </c>
      <c r="D58" s="22" t="s">
        <v>301</v>
      </c>
    </row>
    <row r="59" spans="2:4">
      <c r="B59" s="231" t="s">
        <v>27</v>
      </c>
      <c r="D59" s="22" t="s">
        <v>310</v>
      </c>
    </row>
    <row r="60" spans="2:4">
      <c r="B60" s="231" t="s">
        <v>283</v>
      </c>
      <c r="D60" s="22" t="s">
        <v>310</v>
      </c>
    </row>
    <row r="61" spans="2:4">
      <c r="B61" s="231" t="s">
        <v>287</v>
      </c>
      <c r="D61" s="22" t="s">
        <v>310</v>
      </c>
    </row>
    <row r="62" spans="2:4">
      <c r="B62" s="231" t="s">
        <v>307</v>
      </c>
      <c r="D62" s="22" t="s">
        <v>301</v>
      </c>
    </row>
    <row r="63" spans="2:4">
      <c r="B63" s="231" t="s">
        <v>293</v>
      </c>
      <c r="D63" s="22" t="s">
        <v>301</v>
      </c>
    </row>
    <row r="64" spans="2:4">
      <c r="B64" s="231" t="s">
        <v>294</v>
      </c>
      <c r="D64" s="22" t="s">
        <v>299</v>
      </c>
    </row>
    <row r="65" spans="1:5">
      <c r="B65" s="231" t="s">
        <v>272</v>
      </c>
      <c r="D65" s="22" t="s">
        <v>301</v>
      </c>
    </row>
    <row r="66" spans="1:5">
      <c r="B66" s="231" t="s">
        <v>28</v>
      </c>
      <c r="D66" s="22" t="s">
        <v>299</v>
      </c>
    </row>
    <row r="67" spans="1:5">
      <c r="B67" s="231" t="s">
        <v>29</v>
      </c>
      <c r="D67" s="22" t="s">
        <v>299</v>
      </c>
    </row>
    <row r="68" spans="1:5">
      <c r="B68" s="231" t="s">
        <v>30</v>
      </c>
      <c r="D68" s="22" t="s">
        <v>299</v>
      </c>
    </row>
    <row r="69" spans="1:5" s="21" customFormat="1">
      <c r="A69" s="264"/>
      <c r="B69" s="231" t="s">
        <v>31</v>
      </c>
      <c r="D69" s="21" t="s">
        <v>301</v>
      </c>
    </row>
    <row r="70" spans="1:5">
      <c r="B70" s="231" t="s">
        <v>252</v>
      </c>
      <c r="D70" s="22" t="s">
        <v>301</v>
      </c>
    </row>
    <row r="71" spans="1:5">
      <c r="B71" s="231" t="s">
        <v>32</v>
      </c>
      <c r="D71" s="22" t="s">
        <v>299</v>
      </c>
    </row>
    <row r="72" spans="1:5">
      <c r="B72" s="231" t="s">
        <v>33</v>
      </c>
      <c r="D72" s="22" t="s">
        <v>301</v>
      </c>
    </row>
    <row r="73" spans="1:5">
      <c r="B73" s="231" t="s">
        <v>34</v>
      </c>
      <c r="D73" s="22" t="s">
        <v>301</v>
      </c>
    </row>
    <row r="74" spans="1:5">
      <c r="B74" s="231" t="s">
        <v>35</v>
      </c>
      <c r="D74" s="22" t="s">
        <v>301</v>
      </c>
    </row>
    <row r="75" spans="1:5">
      <c r="B75" s="231" t="s">
        <v>36</v>
      </c>
      <c r="D75" s="22" t="s">
        <v>301</v>
      </c>
    </row>
    <row r="76" spans="1:5">
      <c r="B76" s="231" t="s">
        <v>284</v>
      </c>
      <c r="D76" s="22" t="s">
        <v>299</v>
      </c>
    </row>
    <row r="77" spans="1:5" s="16" customFormat="1">
      <c r="B77" s="231" t="s">
        <v>311</v>
      </c>
      <c r="C77" s="231"/>
      <c r="D77" s="22" t="s">
        <v>301</v>
      </c>
      <c r="E77" s="22"/>
    </row>
    <row r="78" spans="1:5">
      <c r="B78" s="231" t="s">
        <v>295</v>
      </c>
      <c r="D78" s="22" t="s">
        <v>301</v>
      </c>
    </row>
    <row r="79" spans="1:5">
      <c r="B79" s="231" t="s">
        <v>273</v>
      </c>
      <c r="D79" s="22" t="s">
        <v>299</v>
      </c>
    </row>
  </sheetData>
  <sheetProtection algorithmName="SHA-512" hashValue="dripWgL0WYzrGlAZZIc6IRWfil7zy0HvrKHmKr9bivDoHNKOJZfo+XbK1CGVUk7gak/kutXViYtnq9616uJbHw==" saltValue="3Pf5qaIRIpViA8NAAe4Jng==" spinCount="100000" sheet="1" objects="1" scenarios="1"/>
  <dataConsolidate/>
  <mergeCells count="17">
    <mergeCell ref="B43:I43"/>
    <mergeCell ref="B42:I42"/>
    <mergeCell ref="E8:E9"/>
    <mergeCell ref="D19:D20"/>
    <mergeCell ref="E19:E20"/>
    <mergeCell ref="D8:D9"/>
    <mergeCell ref="C19:C20"/>
    <mergeCell ref="B1:I1"/>
    <mergeCell ref="C3:F3"/>
    <mergeCell ref="A4:A38"/>
    <mergeCell ref="C4:F4"/>
    <mergeCell ref="B8:B9"/>
    <mergeCell ref="C8:C9"/>
    <mergeCell ref="C5:F5"/>
    <mergeCell ref="F19:H19"/>
    <mergeCell ref="I19:I20"/>
    <mergeCell ref="B19:B20"/>
  </mergeCells>
  <phoneticPr fontId="1"/>
  <conditionalFormatting sqref="G27">
    <cfRule type="expression" dxfId="5" priority="8" stopIfTrue="1">
      <formula>F38*0.3&lt;G27</formula>
    </cfRule>
  </conditionalFormatting>
  <conditionalFormatting sqref="G36">
    <cfRule type="expression" dxfId="4" priority="4">
      <formula>AND(F38*0.1&lt;G36,D45="○")</formula>
    </cfRule>
  </conditionalFormatting>
  <conditionalFormatting sqref="B36 D36:I36">
    <cfRule type="expression" dxfId="3" priority="3">
      <formula>$D45="-"</formula>
    </cfRule>
  </conditionalFormatting>
  <conditionalFormatting sqref="C41">
    <cfRule type="expression" dxfId="2" priority="2">
      <formula>C41&lt;&gt;0</formula>
    </cfRule>
  </conditionalFormatting>
  <conditionalFormatting sqref="D41:E41">
    <cfRule type="expression" dxfId="1" priority="1">
      <formula>D41&lt;&gt;0</formula>
    </cfRule>
  </conditionalFormatting>
  <dataValidations count="1">
    <dataValidation imeMode="halfAlpha" allowBlank="1" showInputMessage="1" showErrorMessage="1" sqref="C10:C15 C21:C37"/>
  </dataValidations>
  <printOptions horizontalCentered="1"/>
  <pageMargins left="0.39370078740157483" right="0.39370078740157483" top="0.59055118110236227" bottom="0.19685039370078741" header="0.23622047244094491" footer="0"/>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
  <sheetViews>
    <sheetView showGridLines="0" view="pageBreakPreview" zoomScaleNormal="100" zoomScaleSheetLayoutView="100" workbookViewId="0">
      <selection activeCell="L1" sqref="L1:N1"/>
    </sheetView>
  </sheetViews>
  <sheetFormatPr defaultRowHeight="12"/>
  <cols>
    <col min="1" max="1" width="4.125" style="121" customWidth="1"/>
    <col min="2" max="2" width="10.25" style="121" bestFit="1" customWidth="1"/>
    <col min="3" max="4" width="18.125" style="121" customWidth="1"/>
    <col min="5" max="6" width="8.5" style="121" customWidth="1"/>
    <col min="7" max="7" width="6.75" style="121" bestFit="1" customWidth="1"/>
    <col min="8" max="14" width="10.625" style="121" customWidth="1"/>
    <col min="15" max="15" width="6" style="121" customWidth="1"/>
    <col min="16" max="16" width="44.5" style="117" customWidth="1"/>
    <col min="17" max="17" width="38.625" style="117" customWidth="1"/>
    <col min="18" max="18" width="26" style="117" customWidth="1"/>
    <col min="19" max="23" width="11.125" style="121" customWidth="1"/>
    <col min="24" max="16384" width="9" style="121"/>
  </cols>
  <sheetData>
    <row r="1" spans="1:14" ht="32.1" customHeight="1">
      <c r="A1" s="131"/>
      <c r="B1" s="131"/>
      <c r="C1" s="131"/>
      <c r="D1" s="131"/>
      <c r="E1" s="131"/>
      <c r="F1" s="131"/>
      <c r="G1" s="131"/>
      <c r="H1" s="131"/>
      <c r="I1" s="131"/>
      <c r="J1" s="335" t="s">
        <v>236</v>
      </c>
      <c r="K1" s="335"/>
      <c r="L1" s="406"/>
      <c r="M1" s="406"/>
      <c r="N1" s="406"/>
    </row>
    <row r="2" spans="1:14" ht="32.1" customHeight="1">
      <c r="A2" s="131"/>
      <c r="B2" s="132" t="s">
        <v>38</v>
      </c>
      <c r="C2" s="380" t="s">
        <v>70</v>
      </c>
      <c r="D2" s="380"/>
      <c r="E2" s="249" t="s">
        <v>309</v>
      </c>
      <c r="F2" s="380" t="s">
        <v>311</v>
      </c>
      <c r="G2" s="380"/>
      <c r="H2" s="380"/>
      <c r="I2" s="380"/>
      <c r="J2" s="335" t="s">
        <v>235</v>
      </c>
      <c r="K2" s="335"/>
      <c r="L2" s="407"/>
      <c r="M2" s="407"/>
      <c r="N2" s="407"/>
    </row>
    <row r="3" spans="1:14" ht="6" customHeight="1">
      <c r="A3" s="131"/>
      <c r="B3" s="131"/>
      <c r="C3" s="131"/>
      <c r="D3" s="131"/>
      <c r="E3" s="131"/>
      <c r="F3" s="131"/>
      <c r="G3" s="131"/>
      <c r="H3" s="131"/>
      <c r="I3" s="131"/>
      <c r="J3" s="131"/>
      <c r="K3" s="131"/>
      <c r="L3" s="131"/>
      <c r="M3" s="131"/>
      <c r="N3" s="131"/>
    </row>
    <row r="4" spans="1:14">
      <c r="A4" s="388" t="s">
        <v>39</v>
      </c>
      <c r="B4" s="388" t="s">
        <v>40</v>
      </c>
      <c r="C4" s="392" t="s">
        <v>41</v>
      </c>
      <c r="D4" s="392" t="s">
        <v>42</v>
      </c>
      <c r="E4" s="392" t="s">
        <v>43</v>
      </c>
      <c r="F4" s="394"/>
      <c r="G4" s="398" t="s">
        <v>44</v>
      </c>
      <c r="H4" s="382" t="s">
        <v>45</v>
      </c>
      <c r="I4" s="408" t="s">
        <v>46</v>
      </c>
      <c r="J4" s="133"/>
      <c r="K4" s="133"/>
      <c r="L4" s="133"/>
      <c r="M4" s="203"/>
      <c r="N4" s="386" t="s">
        <v>47</v>
      </c>
    </row>
    <row r="5" spans="1:14" ht="12.75" thickBot="1">
      <c r="A5" s="389"/>
      <c r="B5" s="389"/>
      <c r="C5" s="393"/>
      <c r="D5" s="393"/>
      <c r="E5" s="393"/>
      <c r="F5" s="396"/>
      <c r="G5" s="399"/>
      <c r="H5" s="383"/>
      <c r="I5" s="409"/>
      <c r="J5" s="191" t="s">
        <v>48</v>
      </c>
      <c r="K5" s="197" t="s">
        <v>49</v>
      </c>
      <c r="L5" s="245" t="s">
        <v>308</v>
      </c>
      <c r="M5" s="134" t="s">
        <v>51</v>
      </c>
      <c r="N5" s="387"/>
    </row>
    <row r="6" spans="1:14" ht="12.75" thickTop="1">
      <c r="A6" s="135"/>
      <c r="B6" s="135"/>
      <c r="C6" s="183"/>
      <c r="D6" s="183"/>
      <c r="E6" s="241"/>
      <c r="F6" s="194"/>
      <c r="G6" s="184"/>
      <c r="H6" s="186"/>
      <c r="I6" s="238"/>
      <c r="J6" s="239"/>
      <c r="K6" s="198"/>
      <c r="L6" s="198"/>
      <c r="M6" s="136"/>
      <c r="N6" s="206"/>
    </row>
    <row r="7" spans="1:14" ht="24" customHeight="1">
      <c r="A7" s="144"/>
      <c r="B7" s="232"/>
      <c r="C7" s="160"/>
      <c r="D7" s="160"/>
      <c r="E7" s="195"/>
      <c r="F7" s="196"/>
      <c r="G7" s="185"/>
      <c r="H7" s="187"/>
      <c r="I7" s="189"/>
      <c r="J7" s="190"/>
      <c r="K7" s="200"/>
      <c r="L7" s="200">
        <f t="shared" ref="L7:L38" si="0">J7-K7</f>
        <v>0</v>
      </c>
      <c r="M7" s="246">
        <f t="shared" ref="M7:M38" si="1">I7-J7</f>
        <v>0</v>
      </c>
      <c r="N7" s="207">
        <f>H7-I7</f>
        <v>0</v>
      </c>
    </row>
    <row r="8" spans="1:14" ht="24" customHeight="1">
      <c r="A8" s="144"/>
      <c r="B8" s="232"/>
      <c r="C8" s="160"/>
      <c r="D8" s="160"/>
      <c r="E8" s="195"/>
      <c r="F8" s="196"/>
      <c r="G8" s="185"/>
      <c r="H8" s="187"/>
      <c r="I8" s="189"/>
      <c r="J8" s="190"/>
      <c r="K8" s="200"/>
      <c r="L8" s="200">
        <f t="shared" si="0"/>
        <v>0</v>
      </c>
      <c r="M8" s="246">
        <f t="shared" si="1"/>
        <v>0</v>
      </c>
      <c r="N8" s="207">
        <f t="shared" ref="N8:N39" si="2">N7+H8-I8</f>
        <v>0</v>
      </c>
    </row>
    <row r="9" spans="1:14" ht="24" customHeight="1">
      <c r="A9" s="144"/>
      <c r="B9" s="232"/>
      <c r="C9" s="160"/>
      <c r="D9" s="160"/>
      <c r="E9" s="195"/>
      <c r="F9" s="196"/>
      <c r="G9" s="185"/>
      <c r="H9" s="187"/>
      <c r="I9" s="189"/>
      <c r="J9" s="190"/>
      <c r="K9" s="200"/>
      <c r="L9" s="200">
        <f t="shared" si="0"/>
        <v>0</v>
      </c>
      <c r="M9" s="246">
        <f t="shared" si="1"/>
        <v>0</v>
      </c>
      <c r="N9" s="207">
        <f t="shared" si="2"/>
        <v>0</v>
      </c>
    </row>
    <row r="10" spans="1:14" ht="24" customHeight="1">
      <c r="A10" s="144"/>
      <c r="B10" s="232"/>
      <c r="C10" s="160"/>
      <c r="D10" s="160"/>
      <c r="E10" s="195"/>
      <c r="F10" s="196"/>
      <c r="G10" s="185"/>
      <c r="H10" s="187"/>
      <c r="I10" s="189"/>
      <c r="J10" s="190"/>
      <c r="K10" s="200"/>
      <c r="L10" s="200">
        <f t="shared" si="0"/>
        <v>0</v>
      </c>
      <c r="M10" s="246">
        <f t="shared" si="1"/>
        <v>0</v>
      </c>
      <c r="N10" s="207">
        <f t="shared" si="2"/>
        <v>0</v>
      </c>
    </row>
    <row r="11" spans="1:14" ht="24" customHeight="1">
      <c r="A11" s="144"/>
      <c r="B11" s="232"/>
      <c r="C11" s="160"/>
      <c r="D11" s="160"/>
      <c r="E11" s="195"/>
      <c r="F11" s="196"/>
      <c r="G11" s="185"/>
      <c r="H11" s="187"/>
      <c r="I11" s="189"/>
      <c r="J11" s="190"/>
      <c r="K11" s="200"/>
      <c r="L11" s="200">
        <f t="shared" si="0"/>
        <v>0</v>
      </c>
      <c r="M11" s="246">
        <f t="shared" si="1"/>
        <v>0</v>
      </c>
      <c r="N11" s="207">
        <f t="shared" si="2"/>
        <v>0</v>
      </c>
    </row>
    <row r="12" spans="1:14" ht="24" customHeight="1">
      <c r="A12" s="144"/>
      <c r="B12" s="232"/>
      <c r="C12" s="160"/>
      <c r="D12" s="160"/>
      <c r="E12" s="195"/>
      <c r="F12" s="196"/>
      <c r="G12" s="185"/>
      <c r="H12" s="187"/>
      <c r="I12" s="189"/>
      <c r="J12" s="190"/>
      <c r="K12" s="200"/>
      <c r="L12" s="200">
        <f t="shared" si="0"/>
        <v>0</v>
      </c>
      <c r="M12" s="246">
        <f t="shared" si="1"/>
        <v>0</v>
      </c>
      <c r="N12" s="207">
        <f t="shared" si="2"/>
        <v>0</v>
      </c>
    </row>
    <row r="13" spans="1:14" ht="24" customHeight="1">
      <c r="A13" s="144"/>
      <c r="B13" s="232"/>
      <c r="C13" s="160"/>
      <c r="D13" s="160"/>
      <c r="E13" s="195"/>
      <c r="F13" s="196"/>
      <c r="G13" s="185"/>
      <c r="H13" s="187"/>
      <c r="I13" s="189"/>
      <c r="J13" s="190"/>
      <c r="K13" s="200"/>
      <c r="L13" s="200">
        <f t="shared" si="0"/>
        <v>0</v>
      </c>
      <c r="M13" s="246">
        <f t="shared" si="1"/>
        <v>0</v>
      </c>
      <c r="N13" s="207">
        <f t="shared" si="2"/>
        <v>0</v>
      </c>
    </row>
    <row r="14" spans="1:14" ht="24" customHeight="1">
      <c r="A14" s="144"/>
      <c r="B14" s="232"/>
      <c r="C14" s="160"/>
      <c r="D14" s="160"/>
      <c r="E14" s="195"/>
      <c r="F14" s="196"/>
      <c r="G14" s="185"/>
      <c r="H14" s="187"/>
      <c r="I14" s="189"/>
      <c r="J14" s="190"/>
      <c r="K14" s="200"/>
      <c r="L14" s="200">
        <f t="shared" si="0"/>
        <v>0</v>
      </c>
      <c r="M14" s="246">
        <f t="shared" si="1"/>
        <v>0</v>
      </c>
      <c r="N14" s="207">
        <f t="shared" si="2"/>
        <v>0</v>
      </c>
    </row>
    <row r="15" spans="1:14" ht="24" customHeight="1">
      <c r="A15" s="144"/>
      <c r="B15" s="232"/>
      <c r="C15" s="160"/>
      <c r="D15" s="160"/>
      <c r="E15" s="195"/>
      <c r="F15" s="196"/>
      <c r="G15" s="185"/>
      <c r="H15" s="187"/>
      <c r="I15" s="189"/>
      <c r="J15" s="190"/>
      <c r="K15" s="200"/>
      <c r="L15" s="200">
        <f t="shared" si="0"/>
        <v>0</v>
      </c>
      <c r="M15" s="246">
        <f t="shared" si="1"/>
        <v>0</v>
      </c>
      <c r="N15" s="207">
        <f t="shared" si="2"/>
        <v>0</v>
      </c>
    </row>
    <row r="16" spans="1:14" ht="24" customHeight="1">
      <c r="A16" s="144"/>
      <c r="B16" s="232"/>
      <c r="C16" s="160"/>
      <c r="D16" s="160"/>
      <c r="E16" s="195"/>
      <c r="F16" s="196"/>
      <c r="G16" s="185"/>
      <c r="H16" s="187"/>
      <c r="I16" s="189"/>
      <c r="J16" s="190"/>
      <c r="K16" s="200"/>
      <c r="L16" s="200">
        <f t="shared" si="0"/>
        <v>0</v>
      </c>
      <c r="M16" s="246">
        <f t="shared" si="1"/>
        <v>0</v>
      </c>
      <c r="N16" s="207">
        <f t="shared" si="2"/>
        <v>0</v>
      </c>
    </row>
    <row r="17" spans="1:14" ht="24" customHeight="1">
      <c r="A17" s="144"/>
      <c r="B17" s="232"/>
      <c r="C17" s="160"/>
      <c r="D17" s="160"/>
      <c r="E17" s="195"/>
      <c r="F17" s="196"/>
      <c r="G17" s="185"/>
      <c r="H17" s="187"/>
      <c r="I17" s="189"/>
      <c r="J17" s="190"/>
      <c r="K17" s="200"/>
      <c r="L17" s="200">
        <f t="shared" si="0"/>
        <v>0</v>
      </c>
      <c r="M17" s="246">
        <f t="shared" si="1"/>
        <v>0</v>
      </c>
      <c r="N17" s="207">
        <f t="shared" si="2"/>
        <v>0</v>
      </c>
    </row>
    <row r="18" spans="1:14" ht="24" customHeight="1">
      <c r="A18" s="144"/>
      <c r="B18" s="232"/>
      <c r="C18" s="160"/>
      <c r="D18" s="160"/>
      <c r="E18" s="195"/>
      <c r="F18" s="196"/>
      <c r="G18" s="185"/>
      <c r="H18" s="187"/>
      <c r="I18" s="189"/>
      <c r="J18" s="190"/>
      <c r="K18" s="200"/>
      <c r="L18" s="200">
        <f t="shared" si="0"/>
        <v>0</v>
      </c>
      <c r="M18" s="246">
        <f t="shared" si="1"/>
        <v>0</v>
      </c>
      <c r="N18" s="207">
        <f t="shared" si="2"/>
        <v>0</v>
      </c>
    </row>
    <row r="19" spans="1:14" ht="24" customHeight="1">
      <c r="A19" s="144"/>
      <c r="B19" s="232"/>
      <c r="C19" s="160"/>
      <c r="D19" s="160"/>
      <c r="E19" s="195"/>
      <c r="F19" s="196"/>
      <c r="G19" s="185"/>
      <c r="H19" s="187"/>
      <c r="I19" s="189"/>
      <c r="J19" s="190"/>
      <c r="K19" s="200"/>
      <c r="L19" s="200">
        <f t="shared" si="0"/>
        <v>0</v>
      </c>
      <c r="M19" s="246">
        <f t="shared" si="1"/>
        <v>0</v>
      </c>
      <c r="N19" s="207">
        <f t="shared" si="2"/>
        <v>0</v>
      </c>
    </row>
    <row r="20" spans="1:14" ht="24" customHeight="1">
      <c r="A20" s="144"/>
      <c r="B20" s="232"/>
      <c r="C20" s="160"/>
      <c r="D20" s="160"/>
      <c r="E20" s="195"/>
      <c r="F20" s="196"/>
      <c r="G20" s="185"/>
      <c r="H20" s="187"/>
      <c r="I20" s="189"/>
      <c r="J20" s="190"/>
      <c r="K20" s="200"/>
      <c r="L20" s="200">
        <f t="shared" si="0"/>
        <v>0</v>
      </c>
      <c r="M20" s="246">
        <f t="shared" si="1"/>
        <v>0</v>
      </c>
      <c r="N20" s="207">
        <f t="shared" si="2"/>
        <v>0</v>
      </c>
    </row>
    <row r="21" spans="1:14" ht="24" customHeight="1">
      <c r="A21" s="144"/>
      <c r="B21" s="232"/>
      <c r="C21" s="160"/>
      <c r="D21" s="160"/>
      <c r="E21" s="195"/>
      <c r="F21" s="196"/>
      <c r="G21" s="185"/>
      <c r="H21" s="187"/>
      <c r="I21" s="189"/>
      <c r="J21" s="190"/>
      <c r="K21" s="200"/>
      <c r="L21" s="200">
        <f t="shared" si="0"/>
        <v>0</v>
      </c>
      <c r="M21" s="246">
        <f t="shared" si="1"/>
        <v>0</v>
      </c>
      <c r="N21" s="207">
        <f t="shared" si="2"/>
        <v>0</v>
      </c>
    </row>
    <row r="22" spans="1:14" ht="24" customHeight="1">
      <c r="A22" s="144"/>
      <c r="B22" s="232"/>
      <c r="C22" s="160"/>
      <c r="D22" s="160"/>
      <c r="E22" s="195"/>
      <c r="F22" s="196"/>
      <c r="G22" s="185"/>
      <c r="H22" s="187"/>
      <c r="I22" s="189"/>
      <c r="J22" s="190"/>
      <c r="K22" s="200"/>
      <c r="L22" s="200">
        <f t="shared" si="0"/>
        <v>0</v>
      </c>
      <c r="M22" s="246">
        <f t="shared" si="1"/>
        <v>0</v>
      </c>
      <c r="N22" s="207">
        <f t="shared" si="2"/>
        <v>0</v>
      </c>
    </row>
    <row r="23" spans="1:14" ht="24" customHeight="1">
      <c r="A23" s="144"/>
      <c r="B23" s="232"/>
      <c r="C23" s="160"/>
      <c r="D23" s="160"/>
      <c r="E23" s="195"/>
      <c r="F23" s="196"/>
      <c r="G23" s="185"/>
      <c r="H23" s="187"/>
      <c r="I23" s="189"/>
      <c r="J23" s="190"/>
      <c r="K23" s="200"/>
      <c r="L23" s="200">
        <f t="shared" si="0"/>
        <v>0</v>
      </c>
      <c r="M23" s="246">
        <f t="shared" si="1"/>
        <v>0</v>
      </c>
      <c r="N23" s="207">
        <f t="shared" si="2"/>
        <v>0</v>
      </c>
    </row>
    <row r="24" spans="1:14" ht="24" customHeight="1">
      <c r="A24" s="144"/>
      <c r="B24" s="232"/>
      <c r="C24" s="160"/>
      <c r="D24" s="160"/>
      <c r="E24" s="195"/>
      <c r="F24" s="196"/>
      <c r="G24" s="185"/>
      <c r="H24" s="187"/>
      <c r="I24" s="189"/>
      <c r="J24" s="190"/>
      <c r="K24" s="200"/>
      <c r="L24" s="200">
        <f t="shared" si="0"/>
        <v>0</v>
      </c>
      <c r="M24" s="246">
        <f t="shared" si="1"/>
        <v>0</v>
      </c>
      <c r="N24" s="207">
        <f t="shared" si="2"/>
        <v>0</v>
      </c>
    </row>
    <row r="25" spans="1:14" ht="24" customHeight="1">
      <c r="A25" s="144"/>
      <c r="B25" s="232"/>
      <c r="C25" s="160"/>
      <c r="D25" s="160"/>
      <c r="E25" s="195"/>
      <c r="F25" s="196"/>
      <c r="G25" s="185"/>
      <c r="H25" s="187"/>
      <c r="I25" s="189"/>
      <c r="J25" s="190"/>
      <c r="K25" s="200"/>
      <c r="L25" s="200">
        <f t="shared" si="0"/>
        <v>0</v>
      </c>
      <c r="M25" s="246">
        <f t="shared" si="1"/>
        <v>0</v>
      </c>
      <c r="N25" s="207">
        <f t="shared" si="2"/>
        <v>0</v>
      </c>
    </row>
    <row r="26" spans="1:14" ht="24" customHeight="1">
      <c r="A26" s="144"/>
      <c r="B26" s="233"/>
      <c r="C26" s="161"/>
      <c r="D26" s="161"/>
      <c r="E26" s="195"/>
      <c r="F26" s="196"/>
      <c r="G26" s="185"/>
      <c r="H26" s="187"/>
      <c r="I26" s="189"/>
      <c r="J26" s="190"/>
      <c r="K26" s="200"/>
      <c r="L26" s="200">
        <f t="shared" si="0"/>
        <v>0</v>
      </c>
      <c r="M26" s="246">
        <f t="shared" si="1"/>
        <v>0</v>
      </c>
      <c r="N26" s="207">
        <f t="shared" si="2"/>
        <v>0</v>
      </c>
    </row>
    <row r="27" spans="1:14" ht="24" customHeight="1">
      <c r="A27" s="144"/>
      <c r="B27" s="232"/>
      <c r="C27" s="160"/>
      <c r="D27" s="160"/>
      <c r="E27" s="195"/>
      <c r="F27" s="196"/>
      <c r="G27" s="185"/>
      <c r="H27" s="187"/>
      <c r="I27" s="189"/>
      <c r="J27" s="190"/>
      <c r="K27" s="200"/>
      <c r="L27" s="200">
        <f t="shared" si="0"/>
        <v>0</v>
      </c>
      <c r="M27" s="246">
        <f t="shared" si="1"/>
        <v>0</v>
      </c>
      <c r="N27" s="207">
        <f t="shared" si="2"/>
        <v>0</v>
      </c>
    </row>
    <row r="28" spans="1:14" ht="24" customHeight="1">
      <c r="A28" s="144"/>
      <c r="B28" s="232"/>
      <c r="C28" s="160"/>
      <c r="D28" s="160"/>
      <c r="E28" s="195"/>
      <c r="F28" s="196"/>
      <c r="G28" s="185"/>
      <c r="H28" s="187"/>
      <c r="I28" s="189"/>
      <c r="J28" s="190"/>
      <c r="K28" s="200"/>
      <c r="L28" s="200">
        <f t="shared" si="0"/>
        <v>0</v>
      </c>
      <c r="M28" s="246">
        <f t="shared" si="1"/>
        <v>0</v>
      </c>
      <c r="N28" s="207">
        <f t="shared" si="2"/>
        <v>0</v>
      </c>
    </row>
    <row r="29" spans="1:14" ht="24" customHeight="1">
      <c r="A29" s="144"/>
      <c r="B29" s="232"/>
      <c r="C29" s="160"/>
      <c r="D29" s="160"/>
      <c r="E29" s="195"/>
      <c r="F29" s="196"/>
      <c r="G29" s="185"/>
      <c r="H29" s="187"/>
      <c r="I29" s="189"/>
      <c r="J29" s="190"/>
      <c r="K29" s="200"/>
      <c r="L29" s="200">
        <f t="shared" si="0"/>
        <v>0</v>
      </c>
      <c r="M29" s="246">
        <f t="shared" si="1"/>
        <v>0</v>
      </c>
      <c r="N29" s="207">
        <f t="shared" si="2"/>
        <v>0</v>
      </c>
    </row>
    <row r="30" spans="1:14" ht="24" customHeight="1">
      <c r="A30" s="144"/>
      <c r="B30" s="232"/>
      <c r="C30" s="160"/>
      <c r="D30" s="160"/>
      <c r="E30" s="195"/>
      <c r="F30" s="196"/>
      <c r="G30" s="185"/>
      <c r="H30" s="187"/>
      <c r="I30" s="189"/>
      <c r="J30" s="190"/>
      <c r="K30" s="200"/>
      <c r="L30" s="200">
        <f t="shared" si="0"/>
        <v>0</v>
      </c>
      <c r="M30" s="246">
        <f t="shared" si="1"/>
        <v>0</v>
      </c>
      <c r="N30" s="207">
        <f t="shared" si="2"/>
        <v>0</v>
      </c>
    </row>
    <row r="31" spans="1:14" ht="24" customHeight="1">
      <c r="A31" s="144"/>
      <c r="B31" s="232"/>
      <c r="C31" s="160"/>
      <c r="D31" s="160"/>
      <c r="E31" s="195"/>
      <c r="F31" s="196"/>
      <c r="G31" s="185"/>
      <c r="H31" s="187"/>
      <c r="I31" s="189"/>
      <c r="J31" s="190"/>
      <c r="K31" s="200"/>
      <c r="L31" s="200">
        <f t="shared" si="0"/>
        <v>0</v>
      </c>
      <c r="M31" s="246">
        <f t="shared" si="1"/>
        <v>0</v>
      </c>
      <c r="N31" s="207">
        <f t="shared" si="2"/>
        <v>0</v>
      </c>
    </row>
    <row r="32" spans="1:14" ht="24" customHeight="1">
      <c r="A32" s="144"/>
      <c r="B32" s="232"/>
      <c r="C32" s="160"/>
      <c r="D32" s="160"/>
      <c r="E32" s="195"/>
      <c r="F32" s="196"/>
      <c r="G32" s="185"/>
      <c r="H32" s="187"/>
      <c r="I32" s="189"/>
      <c r="J32" s="190"/>
      <c r="K32" s="200"/>
      <c r="L32" s="200">
        <f t="shared" si="0"/>
        <v>0</v>
      </c>
      <c r="M32" s="246">
        <f t="shared" si="1"/>
        <v>0</v>
      </c>
      <c r="N32" s="207">
        <f t="shared" si="2"/>
        <v>0</v>
      </c>
    </row>
    <row r="33" spans="1:14" ht="24" customHeight="1">
      <c r="A33" s="144"/>
      <c r="B33" s="232"/>
      <c r="C33" s="160"/>
      <c r="D33" s="160"/>
      <c r="E33" s="195"/>
      <c r="F33" s="196"/>
      <c r="G33" s="185"/>
      <c r="H33" s="187"/>
      <c r="I33" s="189"/>
      <c r="J33" s="190"/>
      <c r="K33" s="200"/>
      <c r="L33" s="200">
        <f t="shared" si="0"/>
        <v>0</v>
      </c>
      <c r="M33" s="246">
        <f t="shared" si="1"/>
        <v>0</v>
      </c>
      <c r="N33" s="207">
        <f t="shared" si="2"/>
        <v>0</v>
      </c>
    </row>
    <row r="34" spans="1:14" ht="24" customHeight="1">
      <c r="A34" s="144"/>
      <c r="B34" s="232"/>
      <c r="C34" s="160"/>
      <c r="D34" s="160"/>
      <c r="E34" s="195"/>
      <c r="F34" s="196"/>
      <c r="G34" s="185"/>
      <c r="H34" s="187"/>
      <c r="I34" s="189"/>
      <c r="J34" s="190"/>
      <c r="K34" s="200"/>
      <c r="L34" s="200">
        <f t="shared" si="0"/>
        <v>0</v>
      </c>
      <c r="M34" s="246">
        <f t="shared" si="1"/>
        <v>0</v>
      </c>
      <c r="N34" s="207">
        <f t="shared" si="2"/>
        <v>0</v>
      </c>
    </row>
    <row r="35" spans="1:14" ht="24" customHeight="1">
      <c r="A35" s="144"/>
      <c r="B35" s="232"/>
      <c r="C35" s="160"/>
      <c r="D35" s="160"/>
      <c r="E35" s="195"/>
      <c r="F35" s="196"/>
      <c r="G35" s="185"/>
      <c r="H35" s="187"/>
      <c r="I35" s="189"/>
      <c r="J35" s="190"/>
      <c r="K35" s="200"/>
      <c r="L35" s="200">
        <f t="shared" si="0"/>
        <v>0</v>
      </c>
      <c r="M35" s="246">
        <f t="shared" si="1"/>
        <v>0</v>
      </c>
      <c r="N35" s="207">
        <f t="shared" si="2"/>
        <v>0</v>
      </c>
    </row>
    <row r="36" spans="1:14" ht="24" customHeight="1">
      <c r="A36" s="144"/>
      <c r="B36" s="232"/>
      <c r="C36" s="160"/>
      <c r="D36" s="160"/>
      <c r="E36" s="195"/>
      <c r="F36" s="196"/>
      <c r="G36" s="185"/>
      <c r="H36" s="187"/>
      <c r="I36" s="189"/>
      <c r="J36" s="190"/>
      <c r="K36" s="200"/>
      <c r="L36" s="200">
        <f t="shared" si="0"/>
        <v>0</v>
      </c>
      <c r="M36" s="246">
        <f t="shared" si="1"/>
        <v>0</v>
      </c>
      <c r="N36" s="207">
        <f t="shared" si="2"/>
        <v>0</v>
      </c>
    </row>
    <row r="37" spans="1:14" ht="24" customHeight="1">
      <c r="A37" s="144"/>
      <c r="B37" s="232"/>
      <c r="C37" s="160"/>
      <c r="D37" s="160"/>
      <c r="E37" s="195"/>
      <c r="F37" s="196"/>
      <c r="G37" s="185"/>
      <c r="H37" s="187"/>
      <c r="I37" s="189"/>
      <c r="J37" s="190"/>
      <c r="K37" s="200"/>
      <c r="L37" s="200">
        <f t="shared" si="0"/>
        <v>0</v>
      </c>
      <c r="M37" s="246">
        <f t="shared" si="1"/>
        <v>0</v>
      </c>
      <c r="N37" s="207">
        <f t="shared" si="2"/>
        <v>0</v>
      </c>
    </row>
    <row r="38" spans="1:14" ht="24" customHeight="1">
      <c r="A38" s="144"/>
      <c r="B38" s="232"/>
      <c r="C38" s="160"/>
      <c r="D38" s="160"/>
      <c r="E38" s="195"/>
      <c r="F38" s="196"/>
      <c r="G38" s="185"/>
      <c r="H38" s="187"/>
      <c r="I38" s="189"/>
      <c r="J38" s="190"/>
      <c r="K38" s="200"/>
      <c r="L38" s="200">
        <f t="shared" si="0"/>
        <v>0</v>
      </c>
      <c r="M38" s="246">
        <f t="shared" si="1"/>
        <v>0</v>
      </c>
      <c r="N38" s="207">
        <f t="shared" si="2"/>
        <v>0</v>
      </c>
    </row>
    <row r="39" spans="1:14" ht="24" customHeight="1">
      <c r="A39" s="144"/>
      <c r="B39" s="232"/>
      <c r="C39" s="160"/>
      <c r="D39" s="160"/>
      <c r="E39" s="195"/>
      <c r="F39" s="196"/>
      <c r="G39" s="185"/>
      <c r="H39" s="187"/>
      <c r="I39" s="189"/>
      <c r="J39" s="190"/>
      <c r="K39" s="200"/>
      <c r="L39" s="200">
        <f t="shared" ref="L39:L70" si="3">J39-K39</f>
        <v>0</v>
      </c>
      <c r="M39" s="246">
        <f t="shared" ref="M39:M70" si="4">I39-J39</f>
        <v>0</v>
      </c>
      <c r="N39" s="207">
        <f t="shared" si="2"/>
        <v>0</v>
      </c>
    </row>
    <row r="40" spans="1:14" ht="24" customHeight="1">
      <c r="A40" s="144"/>
      <c r="B40" s="232"/>
      <c r="C40" s="160"/>
      <c r="D40" s="160"/>
      <c r="E40" s="195"/>
      <c r="F40" s="196"/>
      <c r="G40" s="185"/>
      <c r="H40" s="187"/>
      <c r="I40" s="189"/>
      <c r="J40" s="190"/>
      <c r="K40" s="200"/>
      <c r="L40" s="200">
        <f t="shared" si="3"/>
        <v>0</v>
      </c>
      <c r="M40" s="246">
        <f t="shared" si="4"/>
        <v>0</v>
      </c>
      <c r="N40" s="207">
        <f t="shared" ref="N40:N71" si="5">N39+H40-I40</f>
        <v>0</v>
      </c>
    </row>
    <row r="41" spans="1:14" ht="24" customHeight="1">
      <c r="A41" s="144"/>
      <c r="B41" s="232"/>
      <c r="C41" s="160"/>
      <c r="D41" s="160"/>
      <c r="E41" s="195"/>
      <c r="F41" s="196"/>
      <c r="G41" s="185"/>
      <c r="H41" s="187"/>
      <c r="I41" s="189"/>
      <c r="J41" s="190"/>
      <c r="K41" s="200"/>
      <c r="L41" s="200">
        <f t="shared" si="3"/>
        <v>0</v>
      </c>
      <c r="M41" s="246">
        <f t="shared" si="4"/>
        <v>0</v>
      </c>
      <c r="N41" s="207">
        <f t="shared" si="5"/>
        <v>0</v>
      </c>
    </row>
    <row r="42" spans="1:14" ht="24" customHeight="1">
      <c r="A42" s="144"/>
      <c r="B42" s="232"/>
      <c r="C42" s="160"/>
      <c r="D42" s="160"/>
      <c r="E42" s="195"/>
      <c r="F42" s="196"/>
      <c r="G42" s="185"/>
      <c r="H42" s="187"/>
      <c r="I42" s="189"/>
      <c r="J42" s="190"/>
      <c r="K42" s="200"/>
      <c r="L42" s="200">
        <f t="shared" si="3"/>
        <v>0</v>
      </c>
      <c r="M42" s="246">
        <f t="shared" si="4"/>
        <v>0</v>
      </c>
      <c r="N42" s="207">
        <f t="shared" si="5"/>
        <v>0</v>
      </c>
    </row>
    <row r="43" spans="1:14" ht="24" customHeight="1">
      <c r="A43" s="144"/>
      <c r="B43" s="232"/>
      <c r="C43" s="160"/>
      <c r="D43" s="160"/>
      <c r="E43" s="195"/>
      <c r="F43" s="196"/>
      <c r="G43" s="185"/>
      <c r="H43" s="187"/>
      <c r="I43" s="189"/>
      <c r="J43" s="190"/>
      <c r="K43" s="200"/>
      <c r="L43" s="200">
        <f t="shared" si="3"/>
        <v>0</v>
      </c>
      <c r="M43" s="246">
        <f t="shared" si="4"/>
        <v>0</v>
      </c>
      <c r="N43" s="207">
        <f t="shared" si="5"/>
        <v>0</v>
      </c>
    </row>
    <row r="44" spans="1:14" ht="24" customHeight="1">
      <c r="A44" s="144"/>
      <c r="B44" s="232"/>
      <c r="C44" s="160"/>
      <c r="D44" s="160"/>
      <c r="E44" s="195"/>
      <c r="F44" s="196"/>
      <c r="G44" s="185"/>
      <c r="H44" s="187"/>
      <c r="I44" s="189"/>
      <c r="J44" s="190"/>
      <c r="K44" s="200"/>
      <c r="L44" s="200">
        <f t="shared" si="3"/>
        <v>0</v>
      </c>
      <c r="M44" s="246">
        <f t="shared" si="4"/>
        <v>0</v>
      </c>
      <c r="N44" s="207">
        <f t="shared" si="5"/>
        <v>0</v>
      </c>
    </row>
    <row r="45" spans="1:14" ht="24" customHeight="1">
      <c r="A45" s="144"/>
      <c r="B45" s="232"/>
      <c r="C45" s="160"/>
      <c r="D45" s="160"/>
      <c r="E45" s="195"/>
      <c r="F45" s="196"/>
      <c r="G45" s="185"/>
      <c r="H45" s="187"/>
      <c r="I45" s="189"/>
      <c r="J45" s="190"/>
      <c r="K45" s="200"/>
      <c r="L45" s="200">
        <f t="shared" si="3"/>
        <v>0</v>
      </c>
      <c r="M45" s="246">
        <f t="shared" si="4"/>
        <v>0</v>
      </c>
      <c r="N45" s="207">
        <f t="shared" si="5"/>
        <v>0</v>
      </c>
    </row>
    <row r="46" spans="1:14" ht="24" customHeight="1">
      <c r="A46" s="144"/>
      <c r="B46" s="232"/>
      <c r="C46" s="160"/>
      <c r="D46" s="160"/>
      <c r="E46" s="195"/>
      <c r="F46" s="196"/>
      <c r="G46" s="185"/>
      <c r="H46" s="187"/>
      <c r="I46" s="189"/>
      <c r="J46" s="190"/>
      <c r="K46" s="200"/>
      <c r="L46" s="200">
        <f t="shared" si="3"/>
        <v>0</v>
      </c>
      <c r="M46" s="246">
        <f t="shared" si="4"/>
        <v>0</v>
      </c>
      <c r="N46" s="207">
        <f t="shared" si="5"/>
        <v>0</v>
      </c>
    </row>
    <row r="47" spans="1:14" ht="24" customHeight="1">
      <c r="A47" s="144"/>
      <c r="B47" s="232"/>
      <c r="C47" s="160"/>
      <c r="D47" s="160"/>
      <c r="E47" s="195"/>
      <c r="F47" s="196"/>
      <c r="G47" s="185"/>
      <c r="H47" s="187"/>
      <c r="I47" s="189"/>
      <c r="J47" s="190"/>
      <c r="K47" s="200"/>
      <c r="L47" s="200">
        <f t="shared" si="3"/>
        <v>0</v>
      </c>
      <c r="M47" s="246">
        <f t="shared" si="4"/>
        <v>0</v>
      </c>
      <c r="N47" s="207">
        <f t="shared" si="5"/>
        <v>0</v>
      </c>
    </row>
    <row r="48" spans="1:14" ht="24" customHeight="1">
      <c r="A48" s="144"/>
      <c r="B48" s="232"/>
      <c r="C48" s="160"/>
      <c r="D48" s="160"/>
      <c r="E48" s="195"/>
      <c r="F48" s="196"/>
      <c r="G48" s="185"/>
      <c r="H48" s="187"/>
      <c r="I48" s="189"/>
      <c r="J48" s="190"/>
      <c r="K48" s="200"/>
      <c r="L48" s="200">
        <f t="shared" si="3"/>
        <v>0</v>
      </c>
      <c r="M48" s="246">
        <f t="shared" si="4"/>
        <v>0</v>
      </c>
      <c r="N48" s="207">
        <f t="shared" si="5"/>
        <v>0</v>
      </c>
    </row>
    <row r="49" spans="1:14" ht="24" customHeight="1">
      <c r="A49" s="144"/>
      <c r="B49" s="232"/>
      <c r="C49" s="160"/>
      <c r="D49" s="160"/>
      <c r="E49" s="195"/>
      <c r="F49" s="196"/>
      <c r="G49" s="185"/>
      <c r="H49" s="187"/>
      <c r="I49" s="189"/>
      <c r="J49" s="190"/>
      <c r="K49" s="200"/>
      <c r="L49" s="200">
        <f t="shared" si="3"/>
        <v>0</v>
      </c>
      <c r="M49" s="246">
        <f t="shared" si="4"/>
        <v>0</v>
      </c>
      <c r="N49" s="207">
        <f t="shared" si="5"/>
        <v>0</v>
      </c>
    </row>
    <row r="50" spans="1:14" ht="24" customHeight="1">
      <c r="A50" s="144"/>
      <c r="B50" s="232"/>
      <c r="C50" s="160"/>
      <c r="D50" s="160"/>
      <c r="E50" s="195"/>
      <c r="F50" s="196"/>
      <c r="G50" s="185"/>
      <c r="H50" s="187"/>
      <c r="I50" s="189"/>
      <c r="J50" s="190"/>
      <c r="K50" s="200"/>
      <c r="L50" s="200">
        <f t="shared" si="3"/>
        <v>0</v>
      </c>
      <c r="M50" s="246">
        <f t="shared" si="4"/>
        <v>0</v>
      </c>
      <c r="N50" s="207">
        <f t="shared" si="5"/>
        <v>0</v>
      </c>
    </row>
    <row r="51" spans="1:14" ht="24" customHeight="1">
      <c r="A51" s="144"/>
      <c r="B51" s="232"/>
      <c r="C51" s="160"/>
      <c r="D51" s="160"/>
      <c r="E51" s="195"/>
      <c r="F51" s="196"/>
      <c r="G51" s="185"/>
      <c r="H51" s="187"/>
      <c r="I51" s="189"/>
      <c r="J51" s="190"/>
      <c r="K51" s="200"/>
      <c r="L51" s="200">
        <f t="shared" si="3"/>
        <v>0</v>
      </c>
      <c r="M51" s="246">
        <f t="shared" si="4"/>
        <v>0</v>
      </c>
      <c r="N51" s="207">
        <f t="shared" si="5"/>
        <v>0</v>
      </c>
    </row>
    <row r="52" spans="1:14" ht="24" customHeight="1">
      <c r="A52" s="144"/>
      <c r="B52" s="232"/>
      <c r="C52" s="160"/>
      <c r="D52" s="160"/>
      <c r="E52" s="195"/>
      <c r="F52" s="196"/>
      <c r="G52" s="185"/>
      <c r="H52" s="187"/>
      <c r="I52" s="189"/>
      <c r="J52" s="190"/>
      <c r="K52" s="200"/>
      <c r="L52" s="200">
        <f t="shared" si="3"/>
        <v>0</v>
      </c>
      <c r="M52" s="246">
        <f t="shared" si="4"/>
        <v>0</v>
      </c>
      <c r="N52" s="207">
        <f t="shared" si="5"/>
        <v>0</v>
      </c>
    </row>
    <row r="53" spans="1:14" ht="24" customHeight="1">
      <c r="A53" s="144"/>
      <c r="B53" s="232"/>
      <c r="C53" s="160"/>
      <c r="D53" s="160"/>
      <c r="E53" s="195"/>
      <c r="F53" s="196"/>
      <c r="G53" s="185"/>
      <c r="H53" s="187"/>
      <c r="I53" s="189"/>
      <c r="J53" s="190"/>
      <c r="K53" s="200"/>
      <c r="L53" s="200">
        <f t="shared" si="3"/>
        <v>0</v>
      </c>
      <c r="M53" s="246">
        <f t="shared" si="4"/>
        <v>0</v>
      </c>
      <c r="N53" s="207">
        <f t="shared" si="5"/>
        <v>0</v>
      </c>
    </row>
    <row r="54" spans="1:14" ht="24" customHeight="1">
      <c r="A54" s="144"/>
      <c r="B54" s="232"/>
      <c r="C54" s="160"/>
      <c r="D54" s="160"/>
      <c r="E54" s="195"/>
      <c r="F54" s="196"/>
      <c r="G54" s="185"/>
      <c r="H54" s="187"/>
      <c r="I54" s="189"/>
      <c r="J54" s="190"/>
      <c r="K54" s="200"/>
      <c r="L54" s="200">
        <f t="shared" si="3"/>
        <v>0</v>
      </c>
      <c r="M54" s="246">
        <f t="shared" si="4"/>
        <v>0</v>
      </c>
      <c r="N54" s="207">
        <f t="shared" si="5"/>
        <v>0</v>
      </c>
    </row>
    <row r="55" spans="1:14" ht="24" customHeight="1">
      <c r="A55" s="144"/>
      <c r="B55" s="232"/>
      <c r="C55" s="160"/>
      <c r="D55" s="160"/>
      <c r="E55" s="195"/>
      <c r="F55" s="196"/>
      <c r="G55" s="185"/>
      <c r="H55" s="187"/>
      <c r="I55" s="189"/>
      <c r="J55" s="190"/>
      <c r="K55" s="200"/>
      <c r="L55" s="200">
        <f t="shared" si="3"/>
        <v>0</v>
      </c>
      <c r="M55" s="246">
        <f t="shared" si="4"/>
        <v>0</v>
      </c>
      <c r="N55" s="207">
        <f t="shared" si="5"/>
        <v>0</v>
      </c>
    </row>
    <row r="56" spans="1:14" ht="24" customHeight="1">
      <c r="A56" s="144"/>
      <c r="B56" s="232"/>
      <c r="C56" s="160"/>
      <c r="D56" s="160"/>
      <c r="E56" s="195"/>
      <c r="F56" s="196"/>
      <c r="G56" s="185"/>
      <c r="H56" s="187"/>
      <c r="I56" s="189"/>
      <c r="J56" s="190"/>
      <c r="K56" s="200"/>
      <c r="L56" s="200">
        <f t="shared" si="3"/>
        <v>0</v>
      </c>
      <c r="M56" s="246">
        <f t="shared" si="4"/>
        <v>0</v>
      </c>
      <c r="N56" s="207">
        <f t="shared" si="5"/>
        <v>0</v>
      </c>
    </row>
    <row r="57" spans="1:14" ht="24" customHeight="1">
      <c r="A57" s="144"/>
      <c r="B57" s="232"/>
      <c r="C57" s="160"/>
      <c r="D57" s="160"/>
      <c r="E57" s="195"/>
      <c r="F57" s="196"/>
      <c r="G57" s="185"/>
      <c r="H57" s="187"/>
      <c r="I57" s="189"/>
      <c r="J57" s="190"/>
      <c r="K57" s="200"/>
      <c r="L57" s="200">
        <f t="shared" si="3"/>
        <v>0</v>
      </c>
      <c r="M57" s="246">
        <f t="shared" si="4"/>
        <v>0</v>
      </c>
      <c r="N57" s="207">
        <f t="shared" si="5"/>
        <v>0</v>
      </c>
    </row>
    <row r="58" spans="1:14" ht="24" customHeight="1">
      <c r="A58" s="144"/>
      <c r="B58" s="232"/>
      <c r="C58" s="160"/>
      <c r="D58" s="160"/>
      <c r="E58" s="195"/>
      <c r="F58" s="196"/>
      <c r="G58" s="185"/>
      <c r="H58" s="187"/>
      <c r="I58" s="189"/>
      <c r="J58" s="190"/>
      <c r="K58" s="200"/>
      <c r="L58" s="200">
        <f t="shared" si="3"/>
        <v>0</v>
      </c>
      <c r="M58" s="246">
        <f t="shared" si="4"/>
        <v>0</v>
      </c>
      <c r="N58" s="207">
        <f t="shared" si="5"/>
        <v>0</v>
      </c>
    </row>
    <row r="59" spans="1:14" ht="24" customHeight="1">
      <c r="A59" s="144"/>
      <c r="B59" s="232"/>
      <c r="C59" s="160"/>
      <c r="D59" s="160"/>
      <c r="E59" s="195"/>
      <c r="F59" s="196"/>
      <c r="G59" s="185"/>
      <c r="H59" s="187"/>
      <c r="I59" s="189"/>
      <c r="J59" s="190"/>
      <c r="K59" s="200"/>
      <c r="L59" s="200">
        <f t="shared" si="3"/>
        <v>0</v>
      </c>
      <c r="M59" s="246">
        <f t="shared" si="4"/>
        <v>0</v>
      </c>
      <c r="N59" s="207">
        <f t="shared" si="5"/>
        <v>0</v>
      </c>
    </row>
    <row r="60" spans="1:14" ht="24" customHeight="1">
      <c r="A60" s="144"/>
      <c r="B60" s="232"/>
      <c r="C60" s="160"/>
      <c r="D60" s="160"/>
      <c r="E60" s="195"/>
      <c r="F60" s="196"/>
      <c r="G60" s="185"/>
      <c r="H60" s="187"/>
      <c r="I60" s="189"/>
      <c r="J60" s="190"/>
      <c r="K60" s="200"/>
      <c r="L60" s="200">
        <f t="shared" si="3"/>
        <v>0</v>
      </c>
      <c r="M60" s="246">
        <f t="shared" si="4"/>
        <v>0</v>
      </c>
      <c r="N60" s="207">
        <f t="shared" si="5"/>
        <v>0</v>
      </c>
    </row>
    <row r="61" spans="1:14" ht="24" customHeight="1">
      <c r="A61" s="144"/>
      <c r="B61" s="232"/>
      <c r="C61" s="160"/>
      <c r="D61" s="160"/>
      <c r="E61" s="195"/>
      <c r="F61" s="196"/>
      <c r="G61" s="185"/>
      <c r="H61" s="187"/>
      <c r="I61" s="189"/>
      <c r="J61" s="190"/>
      <c r="K61" s="200"/>
      <c r="L61" s="200">
        <f t="shared" si="3"/>
        <v>0</v>
      </c>
      <c r="M61" s="246">
        <f t="shared" si="4"/>
        <v>0</v>
      </c>
      <c r="N61" s="207">
        <f t="shared" si="5"/>
        <v>0</v>
      </c>
    </row>
    <row r="62" spans="1:14" ht="24" customHeight="1">
      <c r="A62" s="144"/>
      <c r="B62" s="232"/>
      <c r="C62" s="160"/>
      <c r="D62" s="160"/>
      <c r="E62" s="195"/>
      <c r="F62" s="196"/>
      <c r="G62" s="185"/>
      <c r="H62" s="187"/>
      <c r="I62" s="189"/>
      <c r="J62" s="190"/>
      <c r="K62" s="200"/>
      <c r="L62" s="200">
        <f t="shared" si="3"/>
        <v>0</v>
      </c>
      <c r="M62" s="246">
        <f t="shared" si="4"/>
        <v>0</v>
      </c>
      <c r="N62" s="207">
        <f t="shared" si="5"/>
        <v>0</v>
      </c>
    </row>
    <row r="63" spans="1:14" ht="24" customHeight="1">
      <c r="A63" s="144"/>
      <c r="B63" s="232"/>
      <c r="C63" s="160"/>
      <c r="D63" s="160"/>
      <c r="E63" s="195"/>
      <c r="F63" s="196"/>
      <c r="G63" s="185"/>
      <c r="H63" s="187"/>
      <c r="I63" s="189"/>
      <c r="J63" s="190"/>
      <c r="K63" s="200"/>
      <c r="L63" s="200">
        <f t="shared" si="3"/>
        <v>0</v>
      </c>
      <c r="M63" s="246">
        <f t="shared" si="4"/>
        <v>0</v>
      </c>
      <c r="N63" s="207">
        <f t="shared" si="5"/>
        <v>0</v>
      </c>
    </row>
    <row r="64" spans="1:14" ht="24" customHeight="1">
      <c r="A64" s="144"/>
      <c r="B64" s="232"/>
      <c r="C64" s="160"/>
      <c r="D64" s="160"/>
      <c r="E64" s="195"/>
      <c r="F64" s="196"/>
      <c r="G64" s="185"/>
      <c r="H64" s="187"/>
      <c r="I64" s="189"/>
      <c r="J64" s="190"/>
      <c r="K64" s="200"/>
      <c r="L64" s="200">
        <f t="shared" si="3"/>
        <v>0</v>
      </c>
      <c r="M64" s="246">
        <f t="shared" si="4"/>
        <v>0</v>
      </c>
      <c r="N64" s="207">
        <f t="shared" si="5"/>
        <v>0</v>
      </c>
    </row>
    <row r="65" spans="1:14" ht="24" customHeight="1">
      <c r="A65" s="144"/>
      <c r="B65" s="232"/>
      <c r="C65" s="160"/>
      <c r="D65" s="160"/>
      <c r="E65" s="195"/>
      <c r="F65" s="196"/>
      <c r="G65" s="185"/>
      <c r="H65" s="187"/>
      <c r="I65" s="189"/>
      <c r="J65" s="190"/>
      <c r="K65" s="200"/>
      <c r="L65" s="200">
        <f t="shared" si="3"/>
        <v>0</v>
      </c>
      <c r="M65" s="246">
        <f t="shared" si="4"/>
        <v>0</v>
      </c>
      <c r="N65" s="207">
        <f t="shared" si="5"/>
        <v>0</v>
      </c>
    </row>
    <row r="66" spans="1:14" ht="24" customHeight="1">
      <c r="A66" s="144"/>
      <c r="B66" s="232"/>
      <c r="C66" s="160"/>
      <c r="D66" s="160"/>
      <c r="E66" s="195"/>
      <c r="F66" s="196"/>
      <c r="G66" s="185"/>
      <c r="H66" s="187"/>
      <c r="I66" s="189"/>
      <c r="J66" s="190"/>
      <c r="K66" s="200"/>
      <c r="L66" s="200">
        <f t="shared" si="3"/>
        <v>0</v>
      </c>
      <c r="M66" s="246">
        <f t="shared" si="4"/>
        <v>0</v>
      </c>
      <c r="N66" s="207">
        <f t="shared" si="5"/>
        <v>0</v>
      </c>
    </row>
    <row r="67" spans="1:14" ht="24" customHeight="1">
      <c r="A67" s="144"/>
      <c r="B67" s="232"/>
      <c r="C67" s="160"/>
      <c r="D67" s="160"/>
      <c r="E67" s="195"/>
      <c r="F67" s="196"/>
      <c r="G67" s="185"/>
      <c r="H67" s="187"/>
      <c r="I67" s="189"/>
      <c r="J67" s="190"/>
      <c r="K67" s="200"/>
      <c r="L67" s="200">
        <f t="shared" si="3"/>
        <v>0</v>
      </c>
      <c r="M67" s="246">
        <f t="shared" si="4"/>
        <v>0</v>
      </c>
      <c r="N67" s="207">
        <f t="shared" si="5"/>
        <v>0</v>
      </c>
    </row>
    <row r="68" spans="1:14" ht="24" customHeight="1">
      <c r="A68" s="144"/>
      <c r="B68" s="232"/>
      <c r="C68" s="160"/>
      <c r="D68" s="160"/>
      <c r="E68" s="195"/>
      <c r="F68" s="196"/>
      <c r="G68" s="185"/>
      <c r="H68" s="187"/>
      <c r="I68" s="189"/>
      <c r="J68" s="190"/>
      <c r="K68" s="200"/>
      <c r="L68" s="200">
        <f t="shared" si="3"/>
        <v>0</v>
      </c>
      <c r="M68" s="246">
        <f t="shared" si="4"/>
        <v>0</v>
      </c>
      <c r="N68" s="207">
        <f t="shared" si="5"/>
        <v>0</v>
      </c>
    </row>
    <row r="69" spans="1:14" ht="24" customHeight="1">
      <c r="A69" s="144"/>
      <c r="B69" s="232"/>
      <c r="C69" s="160"/>
      <c r="D69" s="160"/>
      <c r="E69" s="195"/>
      <c r="F69" s="196"/>
      <c r="G69" s="185"/>
      <c r="H69" s="187"/>
      <c r="I69" s="189"/>
      <c r="J69" s="190"/>
      <c r="K69" s="200"/>
      <c r="L69" s="200">
        <f t="shared" si="3"/>
        <v>0</v>
      </c>
      <c r="M69" s="246">
        <f t="shared" si="4"/>
        <v>0</v>
      </c>
      <c r="N69" s="207">
        <f t="shared" si="5"/>
        <v>0</v>
      </c>
    </row>
    <row r="70" spans="1:14" ht="24" customHeight="1">
      <c r="A70" s="144"/>
      <c r="B70" s="232"/>
      <c r="C70" s="160"/>
      <c r="D70" s="160"/>
      <c r="E70" s="195"/>
      <c r="F70" s="196"/>
      <c r="G70" s="185"/>
      <c r="H70" s="187"/>
      <c r="I70" s="189"/>
      <c r="J70" s="190"/>
      <c r="K70" s="200"/>
      <c r="L70" s="200">
        <f t="shared" si="3"/>
        <v>0</v>
      </c>
      <c r="M70" s="246">
        <f t="shared" si="4"/>
        <v>0</v>
      </c>
      <c r="N70" s="207">
        <f t="shared" si="5"/>
        <v>0</v>
      </c>
    </row>
    <row r="71" spans="1:14" ht="24" customHeight="1">
      <c r="A71" s="144"/>
      <c r="B71" s="232"/>
      <c r="C71" s="160"/>
      <c r="D71" s="160"/>
      <c r="E71" s="195"/>
      <c r="F71" s="196"/>
      <c r="G71" s="185"/>
      <c r="H71" s="187"/>
      <c r="I71" s="189"/>
      <c r="J71" s="190"/>
      <c r="K71" s="200"/>
      <c r="L71" s="200">
        <f t="shared" ref="L71:L99" si="6">J71-K71</f>
        <v>0</v>
      </c>
      <c r="M71" s="246">
        <f t="shared" ref="M71:M99" si="7">I71-J71</f>
        <v>0</v>
      </c>
      <c r="N71" s="207">
        <f t="shared" si="5"/>
        <v>0</v>
      </c>
    </row>
    <row r="72" spans="1:14" ht="24" customHeight="1">
      <c r="A72" s="144"/>
      <c r="B72" s="232"/>
      <c r="C72" s="160"/>
      <c r="D72" s="160"/>
      <c r="E72" s="195"/>
      <c r="F72" s="196"/>
      <c r="G72" s="185"/>
      <c r="H72" s="187"/>
      <c r="I72" s="189"/>
      <c r="J72" s="190"/>
      <c r="K72" s="200"/>
      <c r="L72" s="200">
        <f t="shared" si="6"/>
        <v>0</v>
      </c>
      <c r="M72" s="246">
        <f t="shared" si="7"/>
        <v>0</v>
      </c>
      <c r="N72" s="207">
        <f t="shared" ref="N72:N99" si="8">N71+H72-I72</f>
        <v>0</v>
      </c>
    </row>
    <row r="73" spans="1:14" ht="24" customHeight="1">
      <c r="A73" s="144"/>
      <c r="B73" s="232"/>
      <c r="C73" s="160"/>
      <c r="D73" s="160"/>
      <c r="E73" s="195"/>
      <c r="F73" s="196"/>
      <c r="G73" s="185"/>
      <c r="H73" s="187"/>
      <c r="I73" s="189"/>
      <c r="J73" s="190"/>
      <c r="K73" s="200"/>
      <c r="L73" s="200">
        <f t="shared" si="6"/>
        <v>0</v>
      </c>
      <c r="M73" s="246">
        <f t="shared" si="7"/>
        <v>0</v>
      </c>
      <c r="N73" s="207">
        <f t="shared" si="8"/>
        <v>0</v>
      </c>
    </row>
    <row r="74" spans="1:14" ht="24" customHeight="1">
      <c r="A74" s="144"/>
      <c r="B74" s="232"/>
      <c r="C74" s="160"/>
      <c r="D74" s="160"/>
      <c r="E74" s="195"/>
      <c r="F74" s="196"/>
      <c r="G74" s="185"/>
      <c r="H74" s="187"/>
      <c r="I74" s="189"/>
      <c r="J74" s="190"/>
      <c r="K74" s="200"/>
      <c r="L74" s="200">
        <f t="shared" si="6"/>
        <v>0</v>
      </c>
      <c r="M74" s="246">
        <f t="shared" si="7"/>
        <v>0</v>
      </c>
      <c r="N74" s="207">
        <f t="shared" si="8"/>
        <v>0</v>
      </c>
    </row>
    <row r="75" spans="1:14" ht="24" customHeight="1">
      <c r="A75" s="144"/>
      <c r="B75" s="232"/>
      <c r="C75" s="160"/>
      <c r="D75" s="160"/>
      <c r="E75" s="195"/>
      <c r="F75" s="196"/>
      <c r="G75" s="185"/>
      <c r="H75" s="187"/>
      <c r="I75" s="189"/>
      <c r="J75" s="190"/>
      <c r="K75" s="200"/>
      <c r="L75" s="200">
        <f t="shared" si="6"/>
        <v>0</v>
      </c>
      <c r="M75" s="246">
        <f t="shared" si="7"/>
        <v>0</v>
      </c>
      <c r="N75" s="207">
        <f t="shared" si="8"/>
        <v>0</v>
      </c>
    </row>
    <row r="76" spans="1:14" ht="24" customHeight="1">
      <c r="A76" s="144"/>
      <c r="B76" s="232"/>
      <c r="C76" s="160"/>
      <c r="D76" s="160"/>
      <c r="E76" s="195"/>
      <c r="F76" s="196"/>
      <c r="G76" s="185"/>
      <c r="H76" s="187"/>
      <c r="I76" s="189"/>
      <c r="J76" s="190"/>
      <c r="K76" s="200"/>
      <c r="L76" s="200">
        <f t="shared" si="6"/>
        <v>0</v>
      </c>
      <c r="M76" s="246">
        <f t="shared" si="7"/>
        <v>0</v>
      </c>
      <c r="N76" s="207">
        <f t="shared" si="8"/>
        <v>0</v>
      </c>
    </row>
    <row r="77" spans="1:14" ht="24" customHeight="1">
      <c r="A77" s="144"/>
      <c r="B77" s="232"/>
      <c r="C77" s="160"/>
      <c r="D77" s="160"/>
      <c r="E77" s="195"/>
      <c r="F77" s="196"/>
      <c r="G77" s="185"/>
      <c r="H77" s="187"/>
      <c r="I77" s="189"/>
      <c r="J77" s="190"/>
      <c r="K77" s="200"/>
      <c r="L77" s="200">
        <f t="shared" si="6"/>
        <v>0</v>
      </c>
      <c r="M77" s="246">
        <f t="shared" si="7"/>
        <v>0</v>
      </c>
      <c r="N77" s="207">
        <f t="shared" si="8"/>
        <v>0</v>
      </c>
    </row>
    <row r="78" spans="1:14" ht="24" customHeight="1">
      <c r="A78" s="144"/>
      <c r="B78" s="232"/>
      <c r="C78" s="160"/>
      <c r="D78" s="160"/>
      <c r="E78" s="195"/>
      <c r="F78" s="196"/>
      <c r="G78" s="185"/>
      <c r="H78" s="187"/>
      <c r="I78" s="189"/>
      <c r="J78" s="190"/>
      <c r="K78" s="200"/>
      <c r="L78" s="200">
        <f t="shared" si="6"/>
        <v>0</v>
      </c>
      <c r="M78" s="246">
        <f t="shared" si="7"/>
        <v>0</v>
      </c>
      <c r="N78" s="207">
        <f t="shared" si="8"/>
        <v>0</v>
      </c>
    </row>
    <row r="79" spans="1:14" ht="24" customHeight="1">
      <c r="A79" s="144"/>
      <c r="B79" s="232"/>
      <c r="C79" s="160"/>
      <c r="D79" s="160"/>
      <c r="E79" s="195"/>
      <c r="F79" s="196"/>
      <c r="G79" s="185"/>
      <c r="H79" s="187"/>
      <c r="I79" s="189"/>
      <c r="J79" s="190"/>
      <c r="K79" s="200"/>
      <c r="L79" s="200">
        <f t="shared" si="6"/>
        <v>0</v>
      </c>
      <c r="M79" s="246">
        <f t="shared" si="7"/>
        <v>0</v>
      </c>
      <c r="N79" s="207">
        <f t="shared" si="8"/>
        <v>0</v>
      </c>
    </row>
    <row r="80" spans="1:14" ht="24" customHeight="1">
      <c r="A80" s="144"/>
      <c r="B80" s="232"/>
      <c r="C80" s="160"/>
      <c r="D80" s="160"/>
      <c r="E80" s="195"/>
      <c r="F80" s="196"/>
      <c r="G80" s="185"/>
      <c r="H80" s="187"/>
      <c r="I80" s="189"/>
      <c r="J80" s="190"/>
      <c r="K80" s="200"/>
      <c r="L80" s="200">
        <f t="shared" si="6"/>
        <v>0</v>
      </c>
      <c r="M80" s="246">
        <f t="shared" si="7"/>
        <v>0</v>
      </c>
      <c r="N80" s="207">
        <f t="shared" si="8"/>
        <v>0</v>
      </c>
    </row>
    <row r="81" spans="1:14" ht="24" customHeight="1">
      <c r="A81" s="144"/>
      <c r="B81" s="232"/>
      <c r="C81" s="160"/>
      <c r="D81" s="160"/>
      <c r="E81" s="195"/>
      <c r="F81" s="196"/>
      <c r="G81" s="185"/>
      <c r="H81" s="187"/>
      <c r="I81" s="189"/>
      <c r="J81" s="190"/>
      <c r="K81" s="200"/>
      <c r="L81" s="200">
        <f t="shared" si="6"/>
        <v>0</v>
      </c>
      <c r="M81" s="246">
        <f t="shared" si="7"/>
        <v>0</v>
      </c>
      <c r="N81" s="207">
        <f t="shared" si="8"/>
        <v>0</v>
      </c>
    </row>
    <row r="82" spans="1:14" ht="24" customHeight="1">
      <c r="A82" s="144"/>
      <c r="B82" s="232"/>
      <c r="C82" s="160"/>
      <c r="D82" s="160"/>
      <c r="E82" s="195"/>
      <c r="F82" s="196"/>
      <c r="G82" s="185"/>
      <c r="H82" s="187"/>
      <c r="I82" s="189"/>
      <c r="J82" s="190"/>
      <c r="K82" s="200"/>
      <c r="L82" s="200">
        <f t="shared" si="6"/>
        <v>0</v>
      </c>
      <c r="M82" s="246">
        <f t="shared" si="7"/>
        <v>0</v>
      </c>
      <c r="N82" s="207">
        <f t="shared" si="8"/>
        <v>0</v>
      </c>
    </row>
    <row r="83" spans="1:14" ht="24" customHeight="1">
      <c r="A83" s="144"/>
      <c r="B83" s="232"/>
      <c r="C83" s="160"/>
      <c r="D83" s="160"/>
      <c r="E83" s="195"/>
      <c r="F83" s="196"/>
      <c r="G83" s="185"/>
      <c r="H83" s="187"/>
      <c r="I83" s="189"/>
      <c r="J83" s="190"/>
      <c r="K83" s="200"/>
      <c r="L83" s="200">
        <f t="shared" si="6"/>
        <v>0</v>
      </c>
      <c r="M83" s="246">
        <f t="shared" si="7"/>
        <v>0</v>
      </c>
      <c r="N83" s="207">
        <f t="shared" si="8"/>
        <v>0</v>
      </c>
    </row>
    <row r="84" spans="1:14" ht="24" customHeight="1">
      <c r="A84" s="144"/>
      <c r="B84" s="232"/>
      <c r="C84" s="160"/>
      <c r="D84" s="160"/>
      <c r="E84" s="195"/>
      <c r="F84" s="196"/>
      <c r="G84" s="185"/>
      <c r="H84" s="187"/>
      <c r="I84" s="189"/>
      <c r="J84" s="190"/>
      <c r="K84" s="200"/>
      <c r="L84" s="200">
        <f t="shared" si="6"/>
        <v>0</v>
      </c>
      <c r="M84" s="246">
        <f t="shared" si="7"/>
        <v>0</v>
      </c>
      <c r="N84" s="207">
        <f t="shared" si="8"/>
        <v>0</v>
      </c>
    </row>
    <row r="85" spans="1:14" ht="24" customHeight="1">
      <c r="A85" s="144"/>
      <c r="B85" s="232"/>
      <c r="C85" s="160"/>
      <c r="D85" s="160"/>
      <c r="E85" s="195"/>
      <c r="F85" s="196"/>
      <c r="G85" s="185"/>
      <c r="H85" s="187"/>
      <c r="I85" s="189"/>
      <c r="J85" s="190"/>
      <c r="K85" s="200"/>
      <c r="L85" s="200">
        <f t="shared" si="6"/>
        <v>0</v>
      </c>
      <c r="M85" s="246">
        <f t="shared" si="7"/>
        <v>0</v>
      </c>
      <c r="N85" s="207">
        <f t="shared" si="8"/>
        <v>0</v>
      </c>
    </row>
    <row r="86" spans="1:14" ht="24" customHeight="1">
      <c r="A86" s="144"/>
      <c r="B86" s="232"/>
      <c r="C86" s="160"/>
      <c r="D86" s="160"/>
      <c r="E86" s="195"/>
      <c r="F86" s="196"/>
      <c r="G86" s="185"/>
      <c r="H86" s="187"/>
      <c r="I86" s="189"/>
      <c r="J86" s="190"/>
      <c r="K86" s="200"/>
      <c r="L86" s="200">
        <f t="shared" si="6"/>
        <v>0</v>
      </c>
      <c r="M86" s="246">
        <f t="shared" si="7"/>
        <v>0</v>
      </c>
      <c r="N86" s="207">
        <f t="shared" si="8"/>
        <v>0</v>
      </c>
    </row>
    <row r="87" spans="1:14" ht="24" customHeight="1">
      <c r="A87" s="144"/>
      <c r="B87" s="232"/>
      <c r="C87" s="160"/>
      <c r="D87" s="160"/>
      <c r="E87" s="195"/>
      <c r="F87" s="196"/>
      <c r="G87" s="185"/>
      <c r="H87" s="187"/>
      <c r="I87" s="189"/>
      <c r="J87" s="190"/>
      <c r="K87" s="200"/>
      <c r="L87" s="200">
        <f t="shared" si="6"/>
        <v>0</v>
      </c>
      <c r="M87" s="246">
        <f t="shared" si="7"/>
        <v>0</v>
      </c>
      <c r="N87" s="207">
        <f t="shared" si="8"/>
        <v>0</v>
      </c>
    </row>
    <row r="88" spans="1:14" ht="24" customHeight="1">
      <c r="A88" s="144"/>
      <c r="B88" s="232"/>
      <c r="C88" s="160"/>
      <c r="D88" s="160"/>
      <c r="E88" s="195"/>
      <c r="F88" s="196"/>
      <c r="G88" s="185"/>
      <c r="H88" s="187"/>
      <c r="I88" s="189"/>
      <c r="J88" s="190"/>
      <c r="K88" s="200"/>
      <c r="L88" s="200">
        <f t="shared" si="6"/>
        <v>0</v>
      </c>
      <c r="M88" s="246">
        <f t="shared" si="7"/>
        <v>0</v>
      </c>
      <c r="N88" s="207">
        <f t="shared" si="8"/>
        <v>0</v>
      </c>
    </row>
    <row r="89" spans="1:14" ht="24" customHeight="1">
      <c r="A89" s="144"/>
      <c r="B89" s="232"/>
      <c r="C89" s="160"/>
      <c r="D89" s="160"/>
      <c r="E89" s="195"/>
      <c r="F89" s="196"/>
      <c r="G89" s="185"/>
      <c r="H89" s="187"/>
      <c r="I89" s="189"/>
      <c r="J89" s="190"/>
      <c r="K89" s="200"/>
      <c r="L89" s="200">
        <f t="shared" si="6"/>
        <v>0</v>
      </c>
      <c r="M89" s="246">
        <f t="shared" si="7"/>
        <v>0</v>
      </c>
      <c r="N89" s="207">
        <f t="shared" si="8"/>
        <v>0</v>
      </c>
    </row>
    <row r="90" spans="1:14" ht="24" customHeight="1">
      <c r="A90" s="144"/>
      <c r="B90" s="232"/>
      <c r="C90" s="160"/>
      <c r="D90" s="160"/>
      <c r="E90" s="195"/>
      <c r="F90" s="196"/>
      <c r="G90" s="185"/>
      <c r="H90" s="187"/>
      <c r="I90" s="189"/>
      <c r="J90" s="190"/>
      <c r="K90" s="200"/>
      <c r="L90" s="200">
        <f t="shared" si="6"/>
        <v>0</v>
      </c>
      <c r="M90" s="246">
        <f t="shared" si="7"/>
        <v>0</v>
      </c>
      <c r="N90" s="207">
        <f t="shared" si="8"/>
        <v>0</v>
      </c>
    </row>
    <row r="91" spans="1:14" ht="24" customHeight="1">
      <c r="A91" s="144"/>
      <c r="B91" s="232"/>
      <c r="C91" s="160"/>
      <c r="D91" s="160"/>
      <c r="E91" s="195"/>
      <c r="F91" s="196"/>
      <c r="G91" s="185"/>
      <c r="H91" s="187"/>
      <c r="I91" s="189"/>
      <c r="J91" s="190"/>
      <c r="K91" s="200"/>
      <c r="L91" s="200">
        <f t="shared" si="6"/>
        <v>0</v>
      </c>
      <c r="M91" s="246">
        <f t="shared" si="7"/>
        <v>0</v>
      </c>
      <c r="N91" s="207">
        <f t="shared" si="8"/>
        <v>0</v>
      </c>
    </row>
    <row r="92" spans="1:14" ht="24" customHeight="1">
      <c r="A92" s="144"/>
      <c r="B92" s="232"/>
      <c r="C92" s="160"/>
      <c r="D92" s="160"/>
      <c r="E92" s="195"/>
      <c r="F92" s="196"/>
      <c r="G92" s="185"/>
      <c r="H92" s="187"/>
      <c r="I92" s="189"/>
      <c r="J92" s="190"/>
      <c r="K92" s="200"/>
      <c r="L92" s="200">
        <f t="shared" si="6"/>
        <v>0</v>
      </c>
      <c r="M92" s="246">
        <f t="shared" si="7"/>
        <v>0</v>
      </c>
      <c r="N92" s="207">
        <f t="shared" si="8"/>
        <v>0</v>
      </c>
    </row>
    <row r="93" spans="1:14" ht="24" customHeight="1">
      <c r="A93" s="144"/>
      <c r="B93" s="232"/>
      <c r="C93" s="160"/>
      <c r="D93" s="160"/>
      <c r="E93" s="195"/>
      <c r="F93" s="196"/>
      <c r="G93" s="185"/>
      <c r="H93" s="187"/>
      <c r="I93" s="189"/>
      <c r="J93" s="190"/>
      <c r="K93" s="200"/>
      <c r="L93" s="200">
        <f t="shared" si="6"/>
        <v>0</v>
      </c>
      <c r="M93" s="246">
        <f t="shared" si="7"/>
        <v>0</v>
      </c>
      <c r="N93" s="207">
        <f t="shared" si="8"/>
        <v>0</v>
      </c>
    </row>
    <row r="94" spans="1:14" ht="24" customHeight="1">
      <c r="A94" s="144"/>
      <c r="B94" s="232"/>
      <c r="C94" s="160"/>
      <c r="D94" s="160"/>
      <c r="E94" s="195"/>
      <c r="F94" s="196"/>
      <c r="G94" s="185"/>
      <c r="H94" s="187"/>
      <c r="I94" s="189"/>
      <c r="J94" s="190"/>
      <c r="K94" s="200"/>
      <c r="L94" s="200">
        <f t="shared" si="6"/>
        <v>0</v>
      </c>
      <c r="M94" s="246">
        <f t="shared" si="7"/>
        <v>0</v>
      </c>
      <c r="N94" s="207">
        <f t="shared" si="8"/>
        <v>0</v>
      </c>
    </row>
    <row r="95" spans="1:14" ht="24" customHeight="1">
      <c r="A95" s="144"/>
      <c r="B95" s="232"/>
      <c r="C95" s="160"/>
      <c r="D95" s="160"/>
      <c r="E95" s="195"/>
      <c r="F95" s="196"/>
      <c r="G95" s="185"/>
      <c r="H95" s="187"/>
      <c r="I95" s="189"/>
      <c r="J95" s="190"/>
      <c r="K95" s="200"/>
      <c r="L95" s="200">
        <f t="shared" si="6"/>
        <v>0</v>
      </c>
      <c r="M95" s="246">
        <f t="shared" si="7"/>
        <v>0</v>
      </c>
      <c r="N95" s="207">
        <f t="shared" si="8"/>
        <v>0</v>
      </c>
    </row>
    <row r="96" spans="1:14" ht="24.75" customHeight="1">
      <c r="A96" s="144"/>
      <c r="B96" s="232"/>
      <c r="C96" s="160"/>
      <c r="D96" s="160"/>
      <c r="E96" s="195"/>
      <c r="F96" s="196"/>
      <c r="G96" s="185"/>
      <c r="H96" s="187"/>
      <c r="I96" s="189"/>
      <c r="J96" s="190"/>
      <c r="K96" s="200"/>
      <c r="L96" s="200">
        <f t="shared" si="6"/>
        <v>0</v>
      </c>
      <c r="M96" s="246">
        <f t="shared" si="7"/>
        <v>0</v>
      </c>
      <c r="N96" s="207">
        <f t="shared" si="8"/>
        <v>0</v>
      </c>
    </row>
    <row r="97" spans="1:18" ht="25.5" customHeight="1">
      <c r="A97" s="144"/>
      <c r="B97" s="232"/>
      <c r="C97" s="160"/>
      <c r="D97" s="160"/>
      <c r="E97" s="195"/>
      <c r="F97" s="196"/>
      <c r="G97" s="185"/>
      <c r="H97" s="187"/>
      <c r="I97" s="189"/>
      <c r="J97" s="190"/>
      <c r="K97" s="200"/>
      <c r="L97" s="200">
        <f t="shared" si="6"/>
        <v>0</v>
      </c>
      <c r="M97" s="246">
        <f t="shared" si="7"/>
        <v>0</v>
      </c>
      <c r="N97" s="207">
        <f t="shared" si="8"/>
        <v>0</v>
      </c>
    </row>
    <row r="98" spans="1:18" ht="25.5" customHeight="1">
      <c r="A98" s="144"/>
      <c r="B98" s="232"/>
      <c r="C98" s="160"/>
      <c r="D98" s="160"/>
      <c r="E98" s="195"/>
      <c r="F98" s="196"/>
      <c r="G98" s="185"/>
      <c r="H98" s="187"/>
      <c r="I98" s="189"/>
      <c r="J98" s="190"/>
      <c r="K98" s="200"/>
      <c r="L98" s="200">
        <f t="shared" si="6"/>
        <v>0</v>
      </c>
      <c r="M98" s="246">
        <f t="shared" si="7"/>
        <v>0</v>
      </c>
      <c r="N98" s="207">
        <f t="shared" si="8"/>
        <v>0</v>
      </c>
    </row>
    <row r="99" spans="1:18" ht="25.5" customHeight="1" thickBot="1">
      <c r="A99" s="144"/>
      <c r="B99" s="232"/>
      <c r="C99" s="160"/>
      <c r="D99" s="160"/>
      <c r="E99" s="195"/>
      <c r="F99" s="196"/>
      <c r="G99" s="185"/>
      <c r="H99" s="187"/>
      <c r="I99" s="189"/>
      <c r="J99" s="190"/>
      <c r="K99" s="200"/>
      <c r="L99" s="200">
        <f t="shared" si="6"/>
        <v>0</v>
      </c>
      <c r="M99" s="246">
        <f t="shared" si="7"/>
        <v>0</v>
      </c>
      <c r="N99" s="207">
        <f t="shared" si="8"/>
        <v>0</v>
      </c>
    </row>
    <row r="100" spans="1:18" s="137" customFormat="1" ht="25.5" customHeight="1">
      <c r="A100" s="145"/>
      <c r="B100" s="234"/>
      <c r="C100" s="235"/>
      <c r="D100" s="235"/>
      <c r="E100" s="242"/>
      <c r="F100" s="243"/>
      <c r="G100" s="236"/>
      <c r="H100" s="237">
        <f t="shared" ref="H100:M100" si="9">SUBTOTAL(9,H7:H99)</f>
        <v>0</v>
      </c>
      <c r="I100" s="237">
        <f t="shared" si="9"/>
        <v>0</v>
      </c>
      <c r="J100" s="240">
        <f t="shared" si="9"/>
        <v>0</v>
      </c>
      <c r="K100" s="244">
        <f t="shared" si="9"/>
        <v>0</v>
      </c>
      <c r="L100" s="244">
        <f t="shared" si="9"/>
        <v>0</v>
      </c>
      <c r="M100" s="247">
        <f t="shared" si="9"/>
        <v>0</v>
      </c>
      <c r="N100" s="237"/>
      <c r="P100" s="117"/>
      <c r="Q100" s="117"/>
      <c r="R100" s="117"/>
    </row>
  </sheetData>
  <sheetProtection algorithmName="SHA-512" hashValue="KVjSLiM/til/wUgtP+WbMggj82PVgNwiwUD58zI3dh3aUmHNgYV+wftd9czfAf95BZMkbcv09Wn4sVGCpTEB7w==" saltValue="UWadtvlqZFRPqbPgh5W9Xw==" spinCount="100000" sheet="1" formatCells="0" formatRows="0" insertRows="0" deleteRows="0" autoFilter="0"/>
  <autoFilter ref="B6:M100"/>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1"/>
  <dataValidations count="6">
    <dataValidation type="list" allowBlank="1" showInputMessage="1" showErrorMessage="1" sqref="F7:F100">
      <formula1>INDIRECT($E7)</formula1>
    </dataValidation>
    <dataValidation type="list" allowBlank="1" showInputMessage="1" showErrorMessage="1" sqref="E7:E100">
      <formula1>経理区分</formula1>
    </dataValidation>
    <dataValidation type="list" allowBlank="1" showInputMessage="1" showErrorMessage="1" sqref="G7:G100">
      <formula1>種別</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5" fitToHeight="0" orientation="landscape" horizontalDpi="1200" verticalDpi="1200" r:id="rId1"/>
  <headerFooter>
    <oddHeader>&amp;C&amp;"ＭＳ ゴシック,太字"&amp;16令和４年度　スポーツ振興くじ助成事業収支簿</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showGridLines="0" view="pageBreakPreview" zoomScaleNormal="100" zoomScaleSheetLayoutView="100" workbookViewId="0">
      <pane ySplit="1" topLeftCell="A2" activePane="bottomLeft" state="frozen"/>
      <selection activeCell="L25" sqref="L25"/>
      <selection pane="bottomLeft" activeCell="C123" sqref="C123"/>
    </sheetView>
  </sheetViews>
  <sheetFormatPr defaultRowHeight="12"/>
  <cols>
    <col min="1" max="1" width="30.875" style="5" customWidth="1"/>
    <col min="2" max="2" width="31.375" style="5" customWidth="1"/>
    <col min="3" max="3" width="31.875" style="5" customWidth="1"/>
    <col min="4" max="4" width="16.75" style="5" customWidth="1"/>
    <col min="5" max="5" width="14.375" style="5" bestFit="1" customWidth="1"/>
    <col min="6" max="6" width="20.25" style="5" bestFit="1" customWidth="1"/>
    <col min="7" max="7" width="11.125" style="5" customWidth="1"/>
    <col min="8" max="8" width="10.5" style="5" customWidth="1"/>
    <col min="9" max="16384" width="9" style="5"/>
  </cols>
  <sheetData>
    <row r="1" spans="1:8" ht="13.5">
      <c r="A1" s="1" t="s">
        <v>52</v>
      </c>
      <c r="B1" s="1" t="s">
        <v>53</v>
      </c>
      <c r="C1" s="1" t="s">
        <v>54</v>
      </c>
      <c r="D1" s="1" t="s">
        <v>239</v>
      </c>
      <c r="E1" s="2"/>
      <c r="F1" s="3" t="s">
        <v>55</v>
      </c>
      <c r="G1" s="3" t="s">
        <v>56</v>
      </c>
      <c r="H1" s="4" t="s">
        <v>57</v>
      </c>
    </row>
    <row r="2" spans="1:8" ht="13.5">
      <c r="A2" s="12" t="s">
        <v>60</v>
      </c>
      <c r="B2" s="12" t="s">
        <v>254</v>
      </c>
      <c r="C2" s="12" t="s">
        <v>78</v>
      </c>
      <c r="D2" s="14">
        <f>2/3</f>
        <v>0.66666666666666663</v>
      </c>
      <c r="E2" s="2"/>
      <c r="F2" s="4" t="s">
        <v>58</v>
      </c>
      <c r="G2" s="6"/>
      <c r="H2" s="4" t="s">
        <v>59</v>
      </c>
    </row>
    <row r="3" spans="1:8" ht="13.5">
      <c r="A3" s="12" t="s">
        <v>63</v>
      </c>
      <c r="B3" s="12" t="s">
        <v>71</v>
      </c>
      <c r="C3" s="12" t="s">
        <v>261</v>
      </c>
      <c r="D3" s="14">
        <f t="shared" ref="D3:D8" si="0">9/10</f>
        <v>0.9</v>
      </c>
      <c r="E3" s="2"/>
      <c r="F3" s="7" t="s">
        <v>61</v>
      </c>
      <c r="G3" s="7"/>
      <c r="H3" s="4" t="s">
        <v>62</v>
      </c>
    </row>
    <row r="4" spans="1:8" ht="13.5">
      <c r="A4" s="12" t="s">
        <v>66</v>
      </c>
      <c r="B4" s="12" t="s">
        <v>74</v>
      </c>
      <c r="C4" s="12" t="s">
        <v>262</v>
      </c>
      <c r="D4" s="14">
        <f t="shared" si="0"/>
        <v>0.9</v>
      </c>
      <c r="E4" s="2"/>
      <c r="F4" s="7" t="s">
        <v>64</v>
      </c>
      <c r="G4" s="7"/>
      <c r="H4" s="4" t="s">
        <v>65</v>
      </c>
    </row>
    <row r="5" spans="1:8" ht="13.5">
      <c r="A5" s="12" t="s">
        <v>296</v>
      </c>
      <c r="B5" s="12" t="s">
        <v>76</v>
      </c>
      <c r="C5" s="12" t="s">
        <v>263</v>
      </c>
      <c r="D5" s="14">
        <f t="shared" si="0"/>
        <v>0.9</v>
      </c>
      <c r="E5" s="2"/>
      <c r="F5" s="4" t="s">
        <v>67</v>
      </c>
      <c r="G5" s="7"/>
      <c r="H5" s="4" t="s">
        <v>68</v>
      </c>
    </row>
    <row r="6" spans="1:8" ht="13.5">
      <c r="A6" s="12" t="s">
        <v>70</v>
      </c>
      <c r="B6" s="12" t="s">
        <v>80</v>
      </c>
      <c r="C6" s="12" t="s">
        <v>24</v>
      </c>
      <c r="D6" s="14">
        <f t="shared" si="0"/>
        <v>0.9</v>
      </c>
      <c r="E6" s="2"/>
      <c r="F6" s="4" t="s">
        <v>329</v>
      </c>
      <c r="G6" s="6"/>
      <c r="H6" s="4"/>
    </row>
    <row r="7" spans="1:8" ht="13.5">
      <c r="A7" s="12" t="s">
        <v>73</v>
      </c>
      <c r="B7" s="12" t="s">
        <v>82</v>
      </c>
      <c r="C7" s="12" t="s">
        <v>25</v>
      </c>
      <c r="D7" s="14">
        <f t="shared" si="0"/>
        <v>0.9</v>
      </c>
      <c r="E7" s="2"/>
      <c r="F7" s="4" t="s">
        <v>233</v>
      </c>
      <c r="G7" s="6"/>
      <c r="H7" s="4"/>
    </row>
    <row r="8" spans="1:8" ht="13.5">
      <c r="A8" s="222"/>
      <c r="B8" s="12" t="s">
        <v>84</v>
      </c>
      <c r="C8" s="12" t="s">
        <v>98</v>
      </c>
      <c r="D8" s="14">
        <f t="shared" si="0"/>
        <v>0.9</v>
      </c>
      <c r="E8" s="2"/>
      <c r="F8" s="4" t="s">
        <v>69</v>
      </c>
      <c r="G8" s="6"/>
      <c r="H8" s="4"/>
    </row>
    <row r="9" spans="1:8" ht="13.5">
      <c r="A9" s="222"/>
      <c r="B9" s="12" t="s">
        <v>86</v>
      </c>
      <c r="C9" s="223" t="s">
        <v>305</v>
      </c>
      <c r="D9" s="14">
        <f>4/5</f>
        <v>0.8</v>
      </c>
      <c r="E9" s="2"/>
      <c r="F9" s="4" t="s">
        <v>72</v>
      </c>
      <c r="G9" s="6"/>
      <c r="H9" s="4"/>
    </row>
    <row r="10" spans="1:8" ht="13.5">
      <c r="A10" s="12"/>
      <c r="B10" s="12" t="s">
        <v>88</v>
      </c>
      <c r="C10" s="12" t="s">
        <v>255</v>
      </c>
      <c r="D10" s="14">
        <f>4/5</f>
        <v>0.8</v>
      </c>
      <c r="E10" s="2"/>
      <c r="F10" s="4" t="s">
        <v>75</v>
      </c>
      <c r="G10" s="6"/>
      <c r="H10" s="4"/>
    </row>
    <row r="11" spans="1:8" ht="13.5">
      <c r="A11" s="12"/>
      <c r="B11" s="12" t="s">
        <v>90</v>
      </c>
      <c r="C11" s="12" t="s">
        <v>260</v>
      </c>
      <c r="D11" s="14">
        <f>4/5</f>
        <v>0.8</v>
      </c>
      <c r="E11" s="2"/>
      <c r="F11" s="7" t="s">
        <v>77</v>
      </c>
      <c r="G11" s="6"/>
      <c r="H11" s="4"/>
    </row>
    <row r="12" spans="1:8" ht="13.5">
      <c r="A12" s="13"/>
      <c r="B12" s="223" t="s">
        <v>286</v>
      </c>
      <c r="C12" s="12" t="s">
        <v>26</v>
      </c>
      <c r="D12" s="227">
        <f>3/4</f>
        <v>0.75</v>
      </c>
      <c r="E12" s="2"/>
      <c r="F12" s="7" t="s">
        <v>79</v>
      </c>
      <c r="G12" s="6"/>
      <c r="H12" s="4"/>
    </row>
    <row r="13" spans="1:8" ht="13.5">
      <c r="A13" s="13"/>
      <c r="B13" s="12" t="s">
        <v>93</v>
      </c>
      <c r="C13" s="12" t="s">
        <v>27</v>
      </c>
      <c r="D13" s="227">
        <f t="shared" ref="D13:D20" si="1">4/5</f>
        <v>0.8</v>
      </c>
      <c r="E13" s="2"/>
      <c r="F13" s="4" t="s">
        <v>81</v>
      </c>
      <c r="G13" s="6"/>
      <c r="H13" s="4"/>
    </row>
    <row r="14" spans="1:8" ht="13.5">
      <c r="A14" s="13"/>
      <c r="B14" s="12" t="s">
        <v>95</v>
      </c>
      <c r="C14" s="223" t="s">
        <v>283</v>
      </c>
      <c r="D14" s="227">
        <f t="shared" si="1"/>
        <v>0.8</v>
      </c>
      <c r="E14" s="2"/>
      <c r="F14" s="4" t="s">
        <v>83</v>
      </c>
      <c r="G14" s="7"/>
      <c r="H14" s="4"/>
    </row>
    <row r="15" spans="1:8" ht="13.5">
      <c r="A15" s="13"/>
      <c r="B15" s="12" t="s">
        <v>97</v>
      </c>
      <c r="C15" s="223" t="s">
        <v>287</v>
      </c>
      <c r="D15" s="227">
        <f t="shared" si="1"/>
        <v>0.8</v>
      </c>
      <c r="E15" s="2"/>
      <c r="F15" s="4" t="s">
        <v>85</v>
      </c>
      <c r="G15" s="7"/>
      <c r="H15" s="4"/>
    </row>
    <row r="16" spans="1:8" ht="13.5">
      <c r="A16" s="13"/>
      <c r="B16" s="12" t="s">
        <v>100</v>
      </c>
      <c r="C16" s="223" t="s">
        <v>304</v>
      </c>
      <c r="D16" s="227">
        <f t="shared" si="1"/>
        <v>0.8</v>
      </c>
      <c r="E16" s="2"/>
      <c r="F16" s="4" t="s">
        <v>87</v>
      </c>
      <c r="G16" s="6"/>
      <c r="H16" s="4"/>
    </row>
    <row r="17" spans="1:8" ht="13.5">
      <c r="A17" s="13"/>
      <c r="B17" s="12" t="s">
        <v>101</v>
      </c>
      <c r="C17" s="12" t="s">
        <v>256</v>
      </c>
      <c r="D17" s="14">
        <f t="shared" si="1"/>
        <v>0.8</v>
      </c>
      <c r="E17" s="2"/>
      <c r="F17" s="4" t="s">
        <v>89</v>
      </c>
      <c r="G17" s="6"/>
      <c r="H17" s="4"/>
    </row>
    <row r="18" spans="1:8" ht="13.5">
      <c r="A18" s="13"/>
      <c r="B18" s="12" t="s">
        <v>103</v>
      </c>
      <c r="C18" s="13" t="s">
        <v>257</v>
      </c>
      <c r="D18" s="14">
        <f t="shared" si="1"/>
        <v>0.8</v>
      </c>
      <c r="E18" s="2"/>
      <c r="F18" s="4" t="s">
        <v>91</v>
      </c>
      <c r="G18" s="6"/>
      <c r="H18" s="4"/>
    </row>
    <row r="19" spans="1:8" ht="13.5">
      <c r="A19" s="13"/>
      <c r="B19" s="12" t="s">
        <v>104</v>
      </c>
      <c r="C19" s="13" t="s">
        <v>272</v>
      </c>
      <c r="D19" s="14">
        <f t="shared" si="1"/>
        <v>0.8</v>
      </c>
      <c r="E19" s="2"/>
      <c r="F19" s="4" t="s">
        <v>92</v>
      </c>
      <c r="G19" s="6"/>
      <c r="H19" s="4"/>
    </row>
    <row r="20" spans="1:8" ht="13.5">
      <c r="A20" s="13"/>
      <c r="B20" s="222"/>
      <c r="C20" s="13" t="s">
        <v>28</v>
      </c>
      <c r="D20" s="14">
        <f t="shared" si="1"/>
        <v>0.8</v>
      </c>
      <c r="E20" s="2"/>
      <c r="F20" s="4" t="s">
        <v>94</v>
      </c>
      <c r="G20" s="6"/>
      <c r="H20" s="4"/>
    </row>
    <row r="21" spans="1:8" ht="13.5">
      <c r="A21" s="13"/>
      <c r="B21" s="153"/>
      <c r="C21" s="13" t="s">
        <v>29</v>
      </c>
      <c r="D21" s="14">
        <f>9/10</f>
        <v>0.9</v>
      </c>
      <c r="E21" s="2"/>
      <c r="F21" s="4" t="s">
        <v>96</v>
      </c>
      <c r="G21" s="6"/>
      <c r="H21" s="4"/>
    </row>
    <row r="22" spans="1:8" ht="13.5">
      <c r="A22" s="13"/>
      <c r="B22" s="153"/>
      <c r="C22" s="13" t="s">
        <v>30</v>
      </c>
      <c r="D22" s="14">
        <f>9/10</f>
        <v>0.9</v>
      </c>
      <c r="E22" s="2"/>
      <c r="F22" s="4" t="s">
        <v>99</v>
      </c>
      <c r="G22" s="7"/>
      <c r="H22" s="4"/>
    </row>
    <row r="23" spans="1:8" ht="13.5">
      <c r="A23" s="13"/>
      <c r="B23" s="13"/>
      <c r="C23" s="13" t="s">
        <v>31</v>
      </c>
      <c r="D23" s="14">
        <f>9/10</f>
        <v>0.9</v>
      </c>
      <c r="E23" s="2"/>
      <c r="F23" s="4" t="s">
        <v>234</v>
      </c>
      <c r="G23" s="7"/>
      <c r="H23" s="4"/>
    </row>
    <row r="24" spans="1:8" ht="13.5">
      <c r="A24" s="13"/>
      <c r="B24" s="13"/>
      <c r="C24" s="13" t="s">
        <v>252</v>
      </c>
      <c r="D24" s="14">
        <f>9/10</f>
        <v>0.9</v>
      </c>
      <c r="E24" s="2"/>
      <c r="F24" s="4" t="s">
        <v>102</v>
      </c>
      <c r="G24" s="6"/>
      <c r="H24" s="4"/>
    </row>
    <row r="25" spans="1:8" ht="13.5">
      <c r="A25" s="13"/>
      <c r="B25" s="13"/>
      <c r="C25" s="13" t="s">
        <v>32</v>
      </c>
      <c r="D25" s="14">
        <f>9/10</f>
        <v>0.9</v>
      </c>
      <c r="E25" s="2"/>
      <c r="F25" s="4"/>
      <c r="G25" s="6"/>
      <c r="H25" s="4"/>
    </row>
    <row r="26" spans="1:8" ht="13.5">
      <c r="A26" s="13"/>
      <c r="B26" s="13"/>
      <c r="C26" s="13" t="s">
        <v>33</v>
      </c>
      <c r="D26" s="14">
        <f>4/5</f>
        <v>0.8</v>
      </c>
      <c r="E26" s="2"/>
      <c r="F26" s="4"/>
      <c r="G26" s="6"/>
      <c r="H26" s="4"/>
    </row>
    <row r="27" spans="1:8" ht="13.5">
      <c r="A27" s="13"/>
      <c r="B27" s="13"/>
      <c r="C27" s="13" t="s">
        <v>34</v>
      </c>
      <c r="D27" s="14">
        <f>3/4</f>
        <v>0.75</v>
      </c>
      <c r="E27" s="2"/>
      <c r="F27" s="4"/>
      <c r="G27" s="6"/>
      <c r="H27" s="4"/>
    </row>
    <row r="28" spans="1:8" ht="13.5">
      <c r="A28" s="13"/>
      <c r="B28" s="13"/>
      <c r="C28" s="13" t="s">
        <v>35</v>
      </c>
      <c r="D28" s="14">
        <f>3/4</f>
        <v>0.75</v>
      </c>
      <c r="E28" s="2"/>
      <c r="F28" s="4"/>
      <c r="G28" s="6"/>
      <c r="H28" s="4"/>
    </row>
    <row r="29" spans="1:8" ht="13.5">
      <c r="A29" s="13"/>
      <c r="B29" s="13"/>
      <c r="C29" s="13" t="s">
        <v>36</v>
      </c>
      <c r="D29" s="14">
        <f>2/3</f>
        <v>0.66666666666666663</v>
      </c>
      <c r="E29" s="2"/>
    </row>
    <row r="30" spans="1:8" ht="13.5">
      <c r="A30" s="13"/>
      <c r="B30" s="13"/>
      <c r="C30" s="224" t="s">
        <v>284</v>
      </c>
      <c r="D30" s="225">
        <v>0.8</v>
      </c>
      <c r="E30" s="2"/>
    </row>
    <row r="31" spans="1:8" s="255" customFormat="1" ht="13.5">
      <c r="A31" s="224"/>
      <c r="B31" s="224"/>
      <c r="C31" s="224" t="s">
        <v>311</v>
      </c>
      <c r="D31" s="225">
        <v>0.8</v>
      </c>
      <c r="E31" s="254"/>
    </row>
    <row r="32" spans="1:8" ht="13.5">
      <c r="A32" s="13"/>
      <c r="B32" s="13"/>
      <c r="C32" s="13" t="s">
        <v>105</v>
      </c>
      <c r="D32" s="15">
        <f>2/5</f>
        <v>0.4</v>
      </c>
      <c r="E32" s="2"/>
    </row>
    <row r="33" spans="1:4" ht="13.5" customHeight="1">
      <c r="A33" s="13"/>
      <c r="B33" s="13"/>
      <c r="C33" s="13" t="s">
        <v>273</v>
      </c>
      <c r="D33" s="14">
        <f>4/5</f>
        <v>0.8</v>
      </c>
    </row>
    <row r="34" spans="1:4" ht="13.5" customHeight="1">
      <c r="A34" s="13"/>
      <c r="B34" s="13"/>
      <c r="C34" s="13"/>
      <c r="D34" s="14"/>
    </row>
    <row r="35" spans="1:4" ht="13.5" customHeight="1">
      <c r="A35" s="13"/>
      <c r="B35" s="13"/>
      <c r="C35" s="153"/>
      <c r="D35" s="226"/>
    </row>
    <row r="36" spans="1:4" ht="13.5" customHeight="1">
      <c r="A36" s="13"/>
      <c r="B36" s="13"/>
      <c r="C36" s="153"/>
      <c r="D36" s="226"/>
    </row>
    <row r="37" spans="1:4" ht="13.5" customHeight="1">
      <c r="A37" s="13"/>
      <c r="B37" s="13"/>
      <c r="C37" s="153"/>
      <c r="D37" s="226"/>
    </row>
    <row r="38" spans="1:4" ht="13.5" customHeight="1">
      <c r="A38" s="13"/>
      <c r="B38" s="13"/>
      <c r="C38" s="153"/>
      <c r="D38" s="226"/>
    </row>
    <row r="39" spans="1:4" ht="13.5" customHeight="1">
      <c r="A39" s="13"/>
      <c r="B39" s="13"/>
      <c r="C39" s="153"/>
      <c r="D39" s="226"/>
    </row>
    <row r="40" spans="1:4" ht="13.5" customHeight="1">
      <c r="A40" s="13"/>
      <c r="B40" s="13"/>
      <c r="C40" s="13"/>
      <c r="D40" s="14"/>
    </row>
    <row r="41" spans="1:4" ht="13.5" customHeight="1">
      <c r="A41" s="13"/>
      <c r="B41" s="13"/>
      <c r="C41" s="13"/>
      <c r="D41" s="14"/>
    </row>
    <row r="42" spans="1:4" ht="13.5" customHeight="1">
      <c r="A42" s="13"/>
      <c r="B42" s="13"/>
      <c r="C42" s="13"/>
      <c r="D42" s="14"/>
    </row>
    <row r="43" spans="1:4" ht="13.5" customHeight="1">
      <c r="A43" s="13"/>
      <c r="B43" s="13"/>
      <c r="C43" s="13"/>
      <c r="D43" s="15"/>
    </row>
    <row r="44" spans="1:4" ht="13.5" customHeight="1">
      <c r="A44" s="13"/>
      <c r="B44" s="13"/>
      <c r="C44" s="13"/>
      <c r="D44" s="15"/>
    </row>
    <row r="45" spans="1:4" ht="13.5" customHeight="1">
      <c r="A45" s="13"/>
      <c r="B45" s="13"/>
      <c r="C45" s="13"/>
      <c r="D45" s="15"/>
    </row>
    <row r="46" spans="1:4" ht="13.5" customHeight="1">
      <c r="A46" s="13"/>
      <c r="B46" s="13"/>
      <c r="C46" s="13"/>
      <c r="D46" s="15"/>
    </row>
    <row r="47" spans="1:4" ht="13.5" customHeight="1">
      <c r="A47" s="13"/>
      <c r="B47" s="13"/>
      <c r="C47" s="13"/>
      <c r="D47" s="15"/>
    </row>
    <row r="48" spans="1:4" ht="13.5" customHeight="1">
      <c r="A48" s="13"/>
      <c r="B48" s="13"/>
      <c r="C48" s="13"/>
      <c r="D48" s="15"/>
    </row>
    <row r="49" spans="1:14" ht="13.5" customHeight="1">
      <c r="A49" s="13"/>
      <c r="B49" s="13"/>
      <c r="C49" s="13"/>
      <c r="D49" s="15"/>
    </row>
    <row r="50" spans="1:14" ht="13.5" customHeight="1">
      <c r="A50" s="13"/>
      <c r="B50" s="13"/>
      <c r="C50" s="13"/>
      <c r="D50" s="15"/>
    </row>
    <row r="51" spans="1:14" ht="13.5" customHeight="1">
      <c r="A51" s="13"/>
      <c r="B51" s="13"/>
      <c r="C51" s="13"/>
      <c r="D51" s="15"/>
    </row>
    <row r="52" spans="1:14" ht="13.5" customHeight="1">
      <c r="A52" s="13"/>
      <c r="B52" s="13"/>
      <c r="C52" s="13"/>
      <c r="D52" s="14"/>
    </row>
    <row r="53" spans="1:14" ht="13.5" customHeight="1">
      <c r="A53" s="13"/>
      <c r="B53" s="13"/>
      <c r="C53" s="13"/>
      <c r="D53" s="15"/>
    </row>
    <row r="54" spans="1:14" ht="13.5" customHeight="1">
      <c r="A54" s="54"/>
      <c r="C54" s="13"/>
      <c r="D54" s="15"/>
    </row>
    <row r="55" spans="1:14" s="150" customFormat="1" ht="13.5">
      <c r="A55" s="149" t="s">
        <v>55</v>
      </c>
      <c r="B55" s="149" t="s">
        <v>106</v>
      </c>
      <c r="C55" s="149" t="s">
        <v>107</v>
      </c>
      <c r="D55" s="149" t="s">
        <v>108</v>
      </c>
      <c r="E55" s="149" t="s">
        <v>109</v>
      </c>
      <c r="F55" s="149" t="s">
        <v>110</v>
      </c>
      <c r="G55" s="149" t="s">
        <v>111</v>
      </c>
      <c r="H55" s="149" t="s">
        <v>112</v>
      </c>
      <c r="I55" s="149" t="s">
        <v>113</v>
      </c>
      <c r="J55" s="149" t="s">
        <v>114</v>
      </c>
      <c r="K55" s="149" t="s">
        <v>115</v>
      </c>
      <c r="L55" s="149" t="s">
        <v>116</v>
      </c>
      <c r="M55" s="149" t="s">
        <v>117</v>
      </c>
      <c r="N55" s="149" t="s">
        <v>208</v>
      </c>
    </row>
    <row r="56" spans="1:14" s="150" customFormat="1" ht="13.5">
      <c r="A56" s="13" t="s">
        <v>118</v>
      </c>
      <c r="B56" s="151" t="s">
        <v>119</v>
      </c>
      <c r="C56" s="151" t="s">
        <v>120</v>
      </c>
      <c r="D56" s="152"/>
      <c r="E56" s="13"/>
      <c r="F56" s="13"/>
      <c r="G56" s="13"/>
      <c r="H56" s="13"/>
      <c r="I56" s="13"/>
      <c r="J56" s="13"/>
      <c r="K56" s="13"/>
      <c r="L56" s="13"/>
      <c r="M56" s="13"/>
      <c r="N56" s="13"/>
    </row>
    <row r="57" spans="1:14" s="150" customFormat="1" ht="13.5">
      <c r="A57" s="152" t="s">
        <v>61</v>
      </c>
      <c r="B57" s="151" t="s">
        <v>121</v>
      </c>
      <c r="C57" s="151" t="s">
        <v>122</v>
      </c>
      <c r="D57" s="152" t="s">
        <v>123</v>
      </c>
      <c r="E57" s="13" t="s">
        <v>124</v>
      </c>
      <c r="F57" s="13"/>
      <c r="G57" s="13"/>
      <c r="H57" s="13"/>
      <c r="I57" s="13"/>
      <c r="J57" s="13"/>
      <c r="K57" s="13"/>
      <c r="L57" s="13"/>
      <c r="M57" s="13"/>
      <c r="N57" s="13"/>
    </row>
    <row r="58" spans="1:14" s="150" customFormat="1" ht="13.5" customHeight="1">
      <c r="A58" s="152" t="s">
        <v>64</v>
      </c>
      <c r="B58" s="152" t="s">
        <v>125</v>
      </c>
      <c r="C58" s="13" t="s">
        <v>124</v>
      </c>
      <c r="D58" s="152"/>
      <c r="E58" s="13"/>
      <c r="F58" s="13"/>
      <c r="G58" s="13"/>
      <c r="H58" s="13"/>
      <c r="I58" s="13"/>
      <c r="J58" s="13"/>
      <c r="K58" s="13"/>
      <c r="L58" s="13"/>
      <c r="M58" s="13"/>
      <c r="N58" s="13"/>
    </row>
    <row r="59" spans="1:14" s="150" customFormat="1" ht="13.5">
      <c r="A59" s="13" t="s">
        <v>67</v>
      </c>
      <c r="B59" s="152" t="s">
        <v>126</v>
      </c>
      <c r="C59" s="152" t="s">
        <v>127</v>
      </c>
      <c r="D59" s="151" t="s">
        <v>124</v>
      </c>
      <c r="E59" s="13"/>
      <c r="F59" s="13"/>
      <c r="G59" s="13"/>
      <c r="H59" s="13"/>
      <c r="I59" s="13"/>
      <c r="J59" s="13"/>
      <c r="K59" s="13"/>
      <c r="L59" s="13"/>
      <c r="M59" s="13"/>
      <c r="N59" s="13"/>
    </row>
    <row r="60" spans="1:14" s="150" customFormat="1" ht="13.5">
      <c r="A60" s="13" t="s">
        <v>326</v>
      </c>
      <c r="B60" s="151" t="s">
        <v>330</v>
      </c>
      <c r="C60" s="13" t="s">
        <v>327</v>
      </c>
      <c r="D60" s="13" t="s">
        <v>328</v>
      </c>
      <c r="E60" s="13"/>
      <c r="F60" s="13"/>
      <c r="G60" s="13"/>
      <c r="H60" s="13"/>
      <c r="I60" s="13"/>
      <c r="J60" s="13"/>
      <c r="K60" s="13"/>
      <c r="L60" s="13"/>
      <c r="M60" s="13"/>
      <c r="N60" s="13"/>
    </row>
    <row r="61" spans="1:14" s="150" customFormat="1" ht="13.5">
      <c r="A61" s="13" t="s">
        <v>231</v>
      </c>
      <c r="B61" s="152" t="s">
        <v>128</v>
      </c>
      <c r="C61" s="152" t="s">
        <v>209</v>
      </c>
      <c r="D61" s="152" t="s">
        <v>210</v>
      </c>
      <c r="E61" s="151" t="s">
        <v>102</v>
      </c>
      <c r="F61" s="13"/>
      <c r="G61" s="13"/>
      <c r="H61" s="13"/>
      <c r="I61" s="13"/>
      <c r="J61" s="13"/>
      <c r="K61" s="13"/>
      <c r="L61" s="13"/>
      <c r="M61" s="13"/>
      <c r="N61" s="13"/>
    </row>
    <row r="62" spans="1:14" s="150" customFormat="1" ht="13.5">
      <c r="A62" s="13" t="s">
        <v>69</v>
      </c>
      <c r="B62" s="151" t="s">
        <v>129</v>
      </c>
      <c r="C62" s="151" t="s">
        <v>130</v>
      </c>
      <c r="D62" s="151" t="s">
        <v>131</v>
      </c>
      <c r="E62" s="151" t="s">
        <v>132</v>
      </c>
      <c r="F62" s="13" t="s">
        <v>124</v>
      </c>
      <c r="G62" s="13"/>
      <c r="H62" s="13"/>
      <c r="I62" s="13"/>
      <c r="J62" s="13"/>
      <c r="K62" s="13"/>
      <c r="L62" s="13"/>
      <c r="M62" s="13"/>
      <c r="N62" s="13"/>
    </row>
    <row r="63" spans="1:14" s="150" customFormat="1" ht="13.5">
      <c r="A63" s="13" t="s">
        <v>72</v>
      </c>
      <c r="B63" s="151" t="s">
        <v>133</v>
      </c>
      <c r="C63" s="151" t="s">
        <v>134</v>
      </c>
      <c r="D63" s="151" t="s">
        <v>274</v>
      </c>
      <c r="E63" s="13" t="s">
        <v>275</v>
      </c>
      <c r="F63" s="151" t="s">
        <v>135</v>
      </c>
      <c r="G63" s="151" t="s">
        <v>136</v>
      </c>
      <c r="H63" s="151" t="s">
        <v>137</v>
      </c>
      <c r="I63" s="151" t="s">
        <v>138</v>
      </c>
      <c r="J63" s="13" t="s">
        <v>211</v>
      </c>
      <c r="K63" s="13" t="s">
        <v>276</v>
      </c>
      <c r="L63" s="13" t="s">
        <v>124</v>
      </c>
      <c r="M63" s="13"/>
      <c r="N63" s="13"/>
    </row>
    <row r="64" spans="1:14" s="150" customFormat="1" ht="13.5">
      <c r="A64" s="13" t="s">
        <v>139</v>
      </c>
      <c r="B64" s="151" t="s">
        <v>140</v>
      </c>
      <c r="C64" s="13" t="s">
        <v>270</v>
      </c>
      <c r="D64" s="13" t="s">
        <v>271</v>
      </c>
      <c r="E64" s="13" t="s">
        <v>268</v>
      </c>
      <c r="F64" s="13" t="s">
        <v>269</v>
      </c>
      <c r="G64" s="13" t="s">
        <v>124</v>
      </c>
      <c r="H64" s="13"/>
      <c r="I64" s="13"/>
      <c r="J64" s="13"/>
      <c r="K64" s="13"/>
      <c r="L64" s="13"/>
      <c r="M64" s="13"/>
      <c r="N64" s="13"/>
    </row>
    <row r="65" spans="1:14" s="150" customFormat="1" ht="13.5">
      <c r="A65" s="152" t="s">
        <v>77</v>
      </c>
      <c r="B65" s="151" t="s">
        <v>140</v>
      </c>
      <c r="C65" s="152" t="s">
        <v>142</v>
      </c>
      <c r="D65" s="151" t="s">
        <v>124</v>
      </c>
      <c r="E65" s="13"/>
      <c r="F65" s="13"/>
      <c r="G65" s="13"/>
      <c r="H65" s="13"/>
      <c r="I65" s="13"/>
      <c r="J65" s="13"/>
      <c r="K65" s="13"/>
      <c r="L65" s="13"/>
      <c r="M65" s="13"/>
      <c r="N65" s="13"/>
    </row>
    <row r="66" spans="1:14" s="150" customFormat="1" ht="13.5">
      <c r="A66" s="152" t="s">
        <v>79</v>
      </c>
      <c r="B66" s="151" t="s">
        <v>143</v>
      </c>
      <c r="C66" s="152" t="s">
        <v>141</v>
      </c>
      <c r="D66" s="151" t="s">
        <v>124</v>
      </c>
      <c r="E66" s="13"/>
      <c r="F66" s="13"/>
      <c r="G66" s="13"/>
      <c r="H66" s="13"/>
      <c r="I66" s="13"/>
      <c r="J66" s="13"/>
      <c r="K66" s="13"/>
      <c r="L66" s="13"/>
      <c r="M66" s="13"/>
      <c r="N66" s="13"/>
    </row>
    <row r="67" spans="1:14" s="150" customFormat="1" ht="13.5">
      <c r="A67" s="13" t="s">
        <v>81</v>
      </c>
      <c r="B67" s="151" t="s">
        <v>144</v>
      </c>
      <c r="C67" s="13" t="s">
        <v>145</v>
      </c>
      <c r="D67" s="13" t="s">
        <v>146</v>
      </c>
      <c r="E67" s="151" t="s">
        <v>147</v>
      </c>
      <c r="F67" s="13" t="s">
        <v>148</v>
      </c>
      <c r="G67" s="13" t="s">
        <v>124</v>
      </c>
      <c r="H67" s="13"/>
      <c r="I67" s="13"/>
      <c r="J67" s="13"/>
      <c r="K67" s="13"/>
      <c r="L67" s="13"/>
      <c r="M67" s="13"/>
      <c r="N67" s="13"/>
    </row>
    <row r="68" spans="1:14" s="150" customFormat="1" ht="13.5">
      <c r="A68" s="13" t="s">
        <v>83</v>
      </c>
      <c r="B68" s="151" t="s">
        <v>149</v>
      </c>
      <c r="C68" s="13" t="s">
        <v>150</v>
      </c>
      <c r="D68" s="152" t="s">
        <v>151</v>
      </c>
      <c r="E68" s="13" t="s">
        <v>152</v>
      </c>
      <c r="F68" s="13" t="s">
        <v>124</v>
      </c>
      <c r="G68" s="13"/>
      <c r="H68" s="13"/>
      <c r="I68" s="13"/>
      <c r="J68" s="13"/>
      <c r="K68" s="13"/>
      <c r="L68" s="13"/>
      <c r="M68" s="13"/>
      <c r="N68" s="13"/>
    </row>
    <row r="69" spans="1:14" s="150" customFormat="1" ht="13.5" customHeight="1">
      <c r="A69" s="13" t="s">
        <v>85</v>
      </c>
      <c r="B69" s="152" t="s">
        <v>153</v>
      </c>
      <c r="C69" s="13" t="s">
        <v>154</v>
      </c>
      <c r="D69" s="152" t="s">
        <v>155</v>
      </c>
      <c r="E69" s="13" t="s">
        <v>156</v>
      </c>
      <c r="F69" s="13" t="s">
        <v>124</v>
      </c>
      <c r="G69" s="13"/>
      <c r="H69" s="13"/>
      <c r="I69" s="13"/>
      <c r="J69" s="13"/>
      <c r="K69" s="13"/>
      <c r="L69" s="13"/>
      <c r="M69" s="13"/>
      <c r="N69" s="13"/>
    </row>
    <row r="70" spans="1:14" s="150" customFormat="1" ht="13.5" customHeight="1">
      <c r="A70" s="13" t="s">
        <v>87</v>
      </c>
      <c r="B70" s="152" t="s">
        <v>157</v>
      </c>
      <c r="C70" s="13" t="s">
        <v>158</v>
      </c>
      <c r="D70" s="13" t="s">
        <v>124</v>
      </c>
      <c r="E70" s="13"/>
      <c r="F70" s="13"/>
      <c r="G70" s="13"/>
      <c r="H70" s="13"/>
      <c r="I70" s="13"/>
      <c r="J70" s="13"/>
      <c r="K70" s="13"/>
      <c r="L70" s="13"/>
      <c r="M70" s="13"/>
      <c r="N70" s="13"/>
    </row>
    <row r="71" spans="1:14" s="150" customFormat="1" ht="13.5">
      <c r="A71" s="13" t="s">
        <v>89</v>
      </c>
      <c r="B71" s="151" t="s">
        <v>159</v>
      </c>
      <c r="C71" s="151" t="s">
        <v>160</v>
      </c>
      <c r="D71" s="151" t="s">
        <v>161</v>
      </c>
      <c r="E71" s="13" t="s">
        <v>124</v>
      </c>
      <c r="F71" s="13"/>
      <c r="G71" s="13"/>
      <c r="H71" s="13"/>
      <c r="I71" s="13"/>
      <c r="J71" s="13"/>
      <c r="K71" s="13"/>
      <c r="L71" s="13"/>
      <c r="M71" s="13"/>
      <c r="N71" s="13"/>
    </row>
    <row r="72" spans="1:14" s="150" customFormat="1" ht="13.5">
      <c r="A72" s="13" t="s">
        <v>91</v>
      </c>
      <c r="B72" s="151" t="s">
        <v>162</v>
      </c>
      <c r="C72" s="13" t="s">
        <v>163</v>
      </c>
      <c r="D72" s="13" t="s">
        <v>164</v>
      </c>
      <c r="E72" s="13" t="s">
        <v>124</v>
      </c>
      <c r="F72" s="13"/>
      <c r="G72" s="13"/>
      <c r="H72" s="13"/>
      <c r="I72" s="13"/>
      <c r="J72" s="13"/>
      <c r="K72" s="13"/>
      <c r="L72" s="13"/>
      <c r="M72" s="13"/>
      <c r="N72" s="13"/>
    </row>
    <row r="73" spans="1:14" s="150" customFormat="1" ht="13.5">
      <c r="A73" s="13" t="s">
        <v>92</v>
      </c>
      <c r="B73" s="151" t="s">
        <v>165</v>
      </c>
      <c r="C73" s="13" t="s">
        <v>166</v>
      </c>
      <c r="D73" s="151" t="s">
        <v>167</v>
      </c>
      <c r="E73" s="13" t="s">
        <v>168</v>
      </c>
      <c r="F73" s="13" t="s">
        <v>124</v>
      </c>
      <c r="G73" s="13"/>
      <c r="H73" s="13"/>
      <c r="I73" s="13"/>
      <c r="J73" s="13"/>
      <c r="K73" s="13"/>
      <c r="L73" s="13"/>
      <c r="M73" s="13"/>
      <c r="N73" s="13"/>
    </row>
    <row r="74" spans="1:14" s="150" customFormat="1" ht="13.5">
      <c r="A74" s="13" t="s">
        <v>169</v>
      </c>
      <c r="B74" s="151" t="s">
        <v>170</v>
      </c>
      <c r="C74" s="151" t="s">
        <v>171</v>
      </c>
      <c r="D74" s="151" t="s">
        <v>267</v>
      </c>
      <c r="E74" s="151" t="s">
        <v>124</v>
      </c>
      <c r="F74" s="13"/>
      <c r="G74" s="13"/>
      <c r="H74" s="13"/>
      <c r="I74" s="13"/>
      <c r="J74" s="13"/>
      <c r="K74" s="13"/>
      <c r="L74" s="13"/>
      <c r="M74" s="13"/>
      <c r="N74" s="13"/>
    </row>
    <row r="75" spans="1:14" s="150" customFormat="1" ht="13.5">
      <c r="A75" s="13" t="s">
        <v>96</v>
      </c>
      <c r="B75" s="151" t="s">
        <v>172</v>
      </c>
      <c r="C75" s="13" t="s">
        <v>124</v>
      </c>
      <c r="D75" s="151"/>
      <c r="E75" s="13"/>
      <c r="F75" s="13"/>
      <c r="G75" s="13"/>
      <c r="H75" s="13"/>
      <c r="I75" s="13"/>
      <c r="J75" s="13"/>
      <c r="K75" s="13"/>
      <c r="L75" s="13"/>
      <c r="M75" s="13"/>
      <c r="N75" s="13"/>
    </row>
    <row r="76" spans="1:14" s="150" customFormat="1" ht="13.5">
      <c r="A76" s="13" t="s">
        <v>99</v>
      </c>
      <c r="B76" s="13" t="s">
        <v>173</v>
      </c>
      <c r="C76" s="151" t="s">
        <v>174</v>
      </c>
      <c r="D76" s="13" t="s">
        <v>175</v>
      </c>
      <c r="E76" s="152" t="s">
        <v>176</v>
      </c>
      <c r="F76" s="13" t="s">
        <v>177</v>
      </c>
      <c r="G76" s="13" t="s">
        <v>178</v>
      </c>
      <c r="H76" s="13" t="s">
        <v>179</v>
      </c>
      <c r="I76" s="13" t="s">
        <v>180</v>
      </c>
      <c r="J76" s="13" t="s">
        <v>181</v>
      </c>
      <c r="K76" s="13" t="s">
        <v>182</v>
      </c>
      <c r="L76" s="13" t="s">
        <v>183</v>
      </c>
      <c r="M76" s="13" t="s">
        <v>184</v>
      </c>
      <c r="N76" s="13" t="s">
        <v>124</v>
      </c>
    </row>
    <row r="77" spans="1:14" s="150" customFormat="1" ht="13.5" customHeight="1">
      <c r="A77" s="13" t="s">
        <v>234</v>
      </c>
      <c r="B77" s="152" t="s">
        <v>166</v>
      </c>
      <c r="C77" s="13" t="s">
        <v>185</v>
      </c>
      <c r="D77" s="152" t="s">
        <v>124</v>
      </c>
      <c r="E77" s="13"/>
      <c r="F77" s="13"/>
      <c r="G77" s="13"/>
      <c r="H77" s="13"/>
      <c r="I77" s="13"/>
      <c r="J77" s="13"/>
      <c r="K77" s="13"/>
      <c r="L77" s="13"/>
      <c r="M77" s="13"/>
      <c r="N77" s="13"/>
    </row>
    <row r="78" spans="1:14" s="150" customFormat="1" ht="13.5" customHeight="1">
      <c r="A78" s="224" t="s">
        <v>277</v>
      </c>
      <c r="B78" s="228" t="s">
        <v>277</v>
      </c>
      <c r="C78" s="224" t="s">
        <v>102</v>
      </c>
      <c r="D78" s="152"/>
      <c r="E78" s="13"/>
      <c r="F78" s="13"/>
      <c r="G78" s="13"/>
      <c r="H78" s="13"/>
      <c r="I78" s="13"/>
      <c r="J78" s="13"/>
      <c r="K78" s="13"/>
      <c r="L78" s="13"/>
      <c r="M78" s="13"/>
      <c r="N78" s="13"/>
    </row>
    <row r="79" spans="1:14" s="150" customFormat="1" ht="13.5" customHeight="1">
      <c r="A79" s="13" t="s">
        <v>102</v>
      </c>
      <c r="B79" s="152" t="s">
        <v>186</v>
      </c>
      <c r="C79" s="152" t="s">
        <v>187</v>
      </c>
      <c r="D79" s="152" t="s">
        <v>188</v>
      </c>
      <c r="E79" s="13" t="s">
        <v>189</v>
      </c>
      <c r="F79" s="13" t="s">
        <v>190</v>
      </c>
      <c r="G79" s="13" t="s">
        <v>191</v>
      </c>
      <c r="H79" s="13" t="s">
        <v>192</v>
      </c>
      <c r="I79" s="13"/>
      <c r="J79" s="13"/>
      <c r="K79" s="152"/>
      <c r="L79" s="13"/>
      <c r="M79" s="13"/>
      <c r="N79" s="13"/>
    </row>
    <row r="80" spans="1:14" s="150" customFormat="1" ht="13.5">
      <c r="A80" s="13"/>
      <c r="B80" s="151"/>
      <c r="C80" s="13"/>
      <c r="D80" s="13"/>
      <c r="E80" s="13"/>
      <c r="F80" s="13"/>
      <c r="G80" s="13"/>
      <c r="H80" s="13"/>
      <c r="I80" s="13"/>
      <c r="J80" s="13"/>
      <c r="K80" s="13"/>
      <c r="L80" s="13"/>
      <c r="M80" s="13"/>
      <c r="N80" s="13"/>
    </row>
    <row r="81" spans="1:14" s="150" customFormat="1" ht="13.5">
      <c r="A81" s="13"/>
      <c r="B81" s="151"/>
      <c r="C81" s="13"/>
      <c r="D81" s="13"/>
      <c r="E81" s="13"/>
      <c r="F81" s="13"/>
      <c r="G81" s="13"/>
      <c r="H81" s="13"/>
      <c r="I81" s="13"/>
      <c r="J81" s="13"/>
      <c r="K81" s="13"/>
      <c r="L81" s="13"/>
      <c r="M81" s="13"/>
      <c r="N81" s="13"/>
    </row>
    <row r="82" spans="1:14" ht="13.5" customHeight="1"/>
    <row r="83" spans="1:14" ht="13.5" customHeight="1"/>
    <row r="84" spans="1:14" ht="13.5" customHeight="1">
      <c r="B84" s="5">
        <v>0</v>
      </c>
    </row>
    <row r="85" spans="1:14" ht="13.5" customHeight="1"/>
    <row r="86" spans="1:14" ht="13.5" customHeight="1">
      <c r="A86" s="4" t="s">
        <v>193</v>
      </c>
      <c r="B86" s="4" t="s">
        <v>194</v>
      </c>
      <c r="C86" s="4" t="s">
        <v>195</v>
      </c>
      <c r="D86" s="4" t="s">
        <v>196</v>
      </c>
      <c r="E86" s="4" t="s">
        <v>197</v>
      </c>
      <c r="F86" s="4" t="s">
        <v>198</v>
      </c>
      <c r="G86" s="4" t="s">
        <v>199</v>
      </c>
    </row>
    <row r="87" spans="1:14" ht="13.5" customHeight="1">
      <c r="A87" s="4" t="s">
        <v>118</v>
      </c>
      <c r="B87" s="8">
        <f>SUMIF(収支簿_助成事業者用!$E$7:$E$3097,$A87,収支簿_助成事業者用!$H$7:$H$3097)</f>
        <v>0</v>
      </c>
      <c r="C87" s="8">
        <f>SUMIF(収支簿_助成事業者用!$E$7:$E$3097,$A87,収支簿_助成事業者用!$I$7:$I$3097)</f>
        <v>0</v>
      </c>
      <c r="D87" s="8">
        <f>SUMIF(収支簿_助成事業者用!$E$7:$E$3097,$A87,収支簿_助成事業者用!$J$7:$J$3097)</f>
        <v>0</v>
      </c>
      <c r="E87" s="8">
        <f>SUMIF(収支簿_助成事業者用!$E$7:$E$3097,$A87,収支簿_助成事業者用!$K$7:$K$3097)</f>
        <v>0</v>
      </c>
      <c r="F87" s="8">
        <f>SUMIF(収支簿_助成事業者用!$E$7:$E$3097,$A87,収支簿_助成事業者用!$L$7:$L$3097)</f>
        <v>0</v>
      </c>
      <c r="G87" s="8">
        <f>SUMIF(収支簿_助成事業者用!$E$7:$E$3097,$A87,収支簿_助成事業者用!$M$7:$M$3097)</f>
        <v>0</v>
      </c>
    </row>
    <row r="88" spans="1:14" ht="13.5" customHeight="1">
      <c r="A88" s="4" t="s">
        <v>61</v>
      </c>
      <c r="B88" s="8">
        <f>SUMIF(収支簿_助成事業者用!$E$7:$E$3097,$A88,収支簿_助成事業者用!$H$7:$H$3097)</f>
        <v>0</v>
      </c>
      <c r="C88" s="8">
        <f>SUMIF(収支簿_助成事業者用!$E$7:$E$3097,$A88,収支簿_助成事業者用!$I$7:$I$3097)</f>
        <v>0</v>
      </c>
      <c r="D88" s="8">
        <f>SUMIF(収支簿_助成事業者用!$E$7:$E$3097,$A88,収支簿_助成事業者用!$J$7:$J$3097)</f>
        <v>0</v>
      </c>
      <c r="E88" s="8">
        <f>SUMIF(収支簿_助成事業者用!$E$7:$E$3097,$A88,収支簿_助成事業者用!$K$7:$K$3097)</f>
        <v>0</v>
      </c>
      <c r="F88" s="8">
        <f>SUMIF(収支簿_助成事業者用!$E$7:$E$3097,$A88,収支簿_助成事業者用!$L$7:$L$3097)</f>
        <v>0</v>
      </c>
      <c r="G88" s="8">
        <f>SUMIF(収支簿_助成事業者用!$E$7:$E$3097,$A88,収支簿_助成事業者用!$M$7:$M$3097)</f>
        <v>0</v>
      </c>
    </row>
    <row r="89" spans="1:14" ht="13.5" customHeight="1">
      <c r="A89" s="4" t="s">
        <v>64</v>
      </c>
      <c r="B89" s="8">
        <f>SUMIF(収支簿_助成事業者用!$E$7:$E$3097,$A89,収支簿_助成事業者用!$H$7:$H$3097)</f>
        <v>0</v>
      </c>
      <c r="C89" s="8">
        <f>SUMIF(収支簿_助成事業者用!$E$7:$E$3097,$A89,収支簿_助成事業者用!$I$7:$I$3097)</f>
        <v>0</v>
      </c>
      <c r="D89" s="8">
        <f>SUMIF(収支簿_助成事業者用!$E$7:$E$3097,$A89,収支簿_助成事業者用!$J$7:$J$3097)</f>
        <v>0</v>
      </c>
      <c r="E89" s="8">
        <f>SUMIF(収支簿_助成事業者用!$E$7:$E$3097,$A89,収支簿_助成事業者用!$K$7:$K$3097)</f>
        <v>0</v>
      </c>
      <c r="F89" s="8">
        <f>SUMIF(収支簿_助成事業者用!$E$7:$E$3097,$A89,収支簿_助成事業者用!$L$7:$L$3097)</f>
        <v>0</v>
      </c>
      <c r="G89" s="8">
        <f>SUMIF(収支簿_助成事業者用!$E$7:$E$3097,$A89,収支簿_助成事業者用!$M$7:$M$3097)</f>
        <v>0</v>
      </c>
    </row>
    <row r="90" spans="1:14" ht="13.5" customHeight="1">
      <c r="A90" s="4" t="s">
        <v>67</v>
      </c>
      <c r="B90" s="8">
        <f>SUMIF(収支簿_助成事業者用!$E$7:$E$3097,$A90,収支簿_助成事業者用!$H$7:$H$3097)</f>
        <v>0</v>
      </c>
      <c r="C90" s="8">
        <f>SUMIF(収支簿_助成事業者用!$E$7:$E$3097,$A90,収支簿_助成事業者用!$I$7:$I$3097)</f>
        <v>0</v>
      </c>
      <c r="D90" s="8">
        <f>SUMIF(収支簿_助成事業者用!$E$7:$E$3097,$A90,収支簿_助成事業者用!$J$7:$J$3097)</f>
        <v>0</v>
      </c>
      <c r="E90" s="8">
        <f>SUMIF(収支簿_助成事業者用!$E$7:$E$3097,$A90,収支簿_助成事業者用!$K$7:$K$3097)</f>
        <v>0</v>
      </c>
      <c r="F90" s="8">
        <f>SUMIF(収支簿_助成事業者用!$E$7:$E$3097,$A90,収支簿_助成事業者用!$L$7:$L$3097)</f>
        <v>0</v>
      </c>
      <c r="G90" s="8">
        <f>SUMIF(収支簿_助成事業者用!$E$7:$E$3097,$A90,収支簿_助成事業者用!$M$7:$M$3097)</f>
        <v>0</v>
      </c>
    </row>
    <row r="91" spans="1:14" ht="13.5" customHeight="1">
      <c r="A91" s="4" t="s">
        <v>231</v>
      </c>
      <c r="B91" s="8">
        <f>SUMIF(収支簿_助成事業者用!$E$7:$E$3097,$A91,収支簿_助成事業者用!$H$7:$H$3097)</f>
        <v>0</v>
      </c>
      <c r="C91" s="8">
        <f>SUMIF(収支簿_助成事業者用!$E$7:$E$3097,$A91,収支簿_助成事業者用!$I$7:$I$3097)</f>
        <v>0</v>
      </c>
      <c r="D91" s="8">
        <f>SUMIF(収支簿_助成事業者用!$E$7:$E$3097,$A91,収支簿_助成事業者用!$J$7:$J$3097)</f>
        <v>0</v>
      </c>
      <c r="E91" s="8">
        <f>SUMIF(収支簿_助成事業者用!$E$7:$E$3097,$A91,収支簿_助成事業者用!$K$7:$K$3097)</f>
        <v>0</v>
      </c>
      <c r="F91" s="8">
        <f>SUMIF(収支簿_助成事業者用!$E$7:$E$3097,$A91,収支簿_助成事業者用!$L$7:$L$3097)</f>
        <v>0</v>
      </c>
      <c r="G91" s="8">
        <f>SUMIF(収支簿_助成事業者用!$E$7:$E$3097,$A91,収支簿_助成事業者用!$M$7:$M$3097)</f>
        <v>0</v>
      </c>
    </row>
    <row r="92" spans="1:14" ht="13.5" customHeight="1">
      <c r="A92" s="4" t="s">
        <v>69</v>
      </c>
      <c r="B92" s="8">
        <f>SUMIF(収支簿_助成事業者用!$E$7:$E$3097,$A92,収支簿_助成事業者用!$H$7:$H$3097)</f>
        <v>0</v>
      </c>
      <c r="C92" s="8">
        <f>SUMIF(収支簿_助成事業者用!$E$7:$E$3097,$A92,収支簿_助成事業者用!$I$7:$I$3097)</f>
        <v>0</v>
      </c>
      <c r="D92" s="8">
        <f>SUMIF(収支簿_助成事業者用!$E$7:$E$3097,$A92,収支簿_助成事業者用!$J$7:$J$3097)</f>
        <v>0</v>
      </c>
      <c r="E92" s="8">
        <f>SUMIF(収支簿_助成事業者用!$E$7:$E$3097,$A92,収支簿_助成事業者用!$K$7:$K$3097)</f>
        <v>0</v>
      </c>
      <c r="F92" s="8">
        <f>SUMIF(収支簿_助成事業者用!$E$7:$E$3097,$A92,収支簿_助成事業者用!$L$7:$L$3097)</f>
        <v>0</v>
      </c>
      <c r="G92" s="8">
        <f>SUMIF(収支簿_助成事業者用!$E$7:$E$3097,$A92,収支簿_助成事業者用!$M$7:$M$3097)</f>
        <v>0</v>
      </c>
    </row>
    <row r="93" spans="1:14" ht="13.5" customHeight="1">
      <c r="A93" s="4" t="s">
        <v>72</v>
      </c>
      <c r="B93" s="8">
        <f>SUMIF(収支簿_助成事業者用!$E$7:$E$3097,$A93,収支簿_助成事業者用!$H$7:$H$3097)</f>
        <v>0</v>
      </c>
      <c r="C93" s="8">
        <f>SUMIF(収支簿_助成事業者用!$E$7:$E$3097,$A93,収支簿_助成事業者用!$I$7:$I$3097)</f>
        <v>0</v>
      </c>
      <c r="D93" s="8">
        <f>SUMIF(収支簿_助成事業者用!$E$7:$E$3097,$A93,収支簿_助成事業者用!$J$7:$J$3097)</f>
        <v>0</v>
      </c>
      <c r="E93" s="8">
        <f>SUMIF(収支簿_助成事業者用!$E$7:$E$3097,$A93,収支簿_助成事業者用!$K$7:$K$3097)</f>
        <v>0</v>
      </c>
      <c r="F93" s="8">
        <f>SUMIF(収支簿_助成事業者用!$E$7:$E$3097,$A93,収支簿_助成事業者用!$L$7:$L$3097)</f>
        <v>0</v>
      </c>
      <c r="G93" s="8">
        <f>SUMIF(収支簿_助成事業者用!$E$7:$E$3097,$A93,収支簿_助成事業者用!$M$7:$M$3097)</f>
        <v>0</v>
      </c>
    </row>
    <row r="94" spans="1:14" ht="13.5" customHeight="1">
      <c r="A94" s="4" t="s">
        <v>139</v>
      </c>
      <c r="B94" s="8">
        <f>SUMIF(収支簿_助成事業者用!$E$7:$E$3097,$A94,収支簿_助成事業者用!$H$7:$H$3097)</f>
        <v>0</v>
      </c>
      <c r="C94" s="8">
        <f>SUMIF(収支簿_助成事業者用!$E$7:$E$3097,$A94,収支簿_助成事業者用!$I$7:$I$3097)</f>
        <v>0</v>
      </c>
      <c r="D94" s="8">
        <f>SUMIF(収支簿_助成事業者用!$E$7:$E$3097,$A94,収支簿_助成事業者用!$J$7:$J$3097)</f>
        <v>0</v>
      </c>
      <c r="E94" s="8">
        <f>SUMIF(収支簿_助成事業者用!$E$7:$E$3097,$A94,収支簿_助成事業者用!$K$7:$K$3097)</f>
        <v>0</v>
      </c>
      <c r="F94" s="8">
        <f>SUMIF(収支簿_助成事業者用!$E$7:$E$3097,$A94,収支簿_助成事業者用!$L$7:$L$3097)</f>
        <v>0</v>
      </c>
      <c r="G94" s="8">
        <f>SUMIF(収支簿_助成事業者用!$E$7:$E$3097,$A94,収支簿_助成事業者用!$M$7:$M$3097)</f>
        <v>0</v>
      </c>
    </row>
    <row r="95" spans="1:14" ht="13.5" customHeight="1">
      <c r="A95" s="4" t="s">
        <v>77</v>
      </c>
      <c r="B95" s="8">
        <f>SUMIF(収支簿_助成事業者用!$E$7:$E$3097,$A95,収支簿_助成事業者用!$H$7:$H$3097)</f>
        <v>0</v>
      </c>
      <c r="C95" s="8">
        <f>SUMIF(収支簿_助成事業者用!$E$7:$E$3097,$A95,収支簿_助成事業者用!$I$7:$I$3097)</f>
        <v>0</v>
      </c>
      <c r="D95" s="8">
        <f>SUMIF(収支簿_助成事業者用!$E$7:$E$3097,$A95,収支簿_助成事業者用!$J$7:$J$3097)</f>
        <v>0</v>
      </c>
      <c r="E95" s="8">
        <f>SUMIF(収支簿_助成事業者用!$E$7:$E$3097,$A95,収支簿_助成事業者用!$K$7:$K$3097)</f>
        <v>0</v>
      </c>
      <c r="F95" s="8">
        <f>SUMIF(収支簿_助成事業者用!$E$7:$E$3097,$A95,収支簿_助成事業者用!$L$7:$L$3097)</f>
        <v>0</v>
      </c>
      <c r="G95" s="8">
        <f>SUMIF(収支簿_助成事業者用!$E$7:$E$3097,$A95,収支簿_助成事業者用!$M$7:$M$3097)</f>
        <v>0</v>
      </c>
    </row>
    <row r="96" spans="1:14" ht="13.5" customHeight="1">
      <c r="A96" s="4" t="s">
        <v>79</v>
      </c>
      <c r="B96" s="8">
        <f>SUMIF(収支簿_助成事業者用!$E$7:$E$3097,$A96,収支簿_助成事業者用!$H$7:$H$3097)</f>
        <v>0</v>
      </c>
      <c r="C96" s="8">
        <f>SUMIF(収支簿_助成事業者用!$E$7:$E$3097,$A96,収支簿_助成事業者用!$I$7:$I$3097)</f>
        <v>0</v>
      </c>
      <c r="D96" s="8">
        <f>SUMIF(収支簿_助成事業者用!$E$7:$E$3097,$A96,収支簿_助成事業者用!$J$7:$J$3097)</f>
        <v>0</v>
      </c>
      <c r="E96" s="8">
        <f>SUMIF(収支簿_助成事業者用!$E$7:$E$3097,$A96,収支簿_助成事業者用!$K$7:$K$3097)</f>
        <v>0</v>
      </c>
      <c r="F96" s="8">
        <f>SUMIF(収支簿_助成事業者用!$E$7:$E$3097,$A96,収支簿_助成事業者用!$L$7:$L$3097)</f>
        <v>0</v>
      </c>
      <c r="G96" s="8">
        <f>SUMIF(収支簿_助成事業者用!$E$7:$E$3097,$A96,収支簿_助成事業者用!$M$7:$M$3097)</f>
        <v>0</v>
      </c>
    </row>
    <row r="97" spans="1:8" ht="13.5" customHeight="1">
      <c r="A97" s="4" t="s">
        <v>81</v>
      </c>
      <c r="B97" s="8">
        <f>SUMIF(収支簿_助成事業者用!$E$7:$E$3097,$A97,収支簿_助成事業者用!$H$7:$H$3097)</f>
        <v>0</v>
      </c>
      <c r="C97" s="8">
        <f>SUMIF(収支簿_助成事業者用!$E$7:$E$3097,$A97,収支簿_助成事業者用!$I$7:$I$3097)</f>
        <v>0</v>
      </c>
      <c r="D97" s="8">
        <f>SUMIF(収支簿_助成事業者用!$E$7:$E$3097,$A97,収支簿_助成事業者用!$J$7:$J$3097)</f>
        <v>0</v>
      </c>
      <c r="E97" s="8">
        <f>SUMIF(収支簿_助成事業者用!$E$7:$E$3097,$A97,収支簿_助成事業者用!$K$7:$K$3097)</f>
        <v>0</v>
      </c>
      <c r="F97" s="8">
        <f>SUMIF(収支簿_助成事業者用!$E$7:$E$3097,$A97,収支簿_助成事業者用!$L$7:$L$3097)</f>
        <v>0</v>
      </c>
      <c r="G97" s="8">
        <f>SUMIF(収支簿_助成事業者用!$E$7:$E$3097,$A97,収支簿_助成事業者用!$M$7:$M$3097)</f>
        <v>0</v>
      </c>
    </row>
    <row r="98" spans="1:8" ht="13.5" customHeight="1">
      <c r="A98" s="4" t="s">
        <v>83</v>
      </c>
      <c r="B98" s="8">
        <f>SUMIF(収支簿_助成事業者用!$E$7:$E$3097,$A98,収支簿_助成事業者用!$H$7:$H$3097)</f>
        <v>0</v>
      </c>
      <c r="C98" s="8">
        <f>SUMIF(収支簿_助成事業者用!$E$7:$E$3097,$A98,収支簿_助成事業者用!$I$7:$I$3097)</f>
        <v>0</v>
      </c>
      <c r="D98" s="8">
        <f>SUMIF(収支簿_助成事業者用!$E$7:$E$3097,$A98,収支簿_助成事業者用!$J$7:$J$3097)</f>
        <v>0</v>
      </c>
      <c r="E98" s="8">
        <f>SUMIF(収支簿_助成事業者用!$E$7:$E$3097,$A98,収支簿_助成事業者用!$K$7:$K$3097)</f>
        <v>0</v>
      </c>
      <c r="F98" s="8">
        <f>SUMIF(収支簿_助成事業者用!$E$7:$E$3097,$A98,収支簿_助成事業者用!$L$7:$L$3097)</f>
        <v>0</v>
      </c>
      <c r="G98" s="8">
        <f>SUMIF(収支簿_助成事業者用!$E$7:$E$3097,$A98,収支簿_助成事業者用!$M$7:$M$3097)</f>
        <v>0</v>
      </c>
    </row>
    <row r="99" spans="1:8" ht="13.5" customHeight="1">
      <c r="A99" s="4" t="s">
        <v>85</v>
      </c>
      <c r="B99" s="8">
        <f>SUMIF(収支簿_助成事業者用!$E$7:$E$3097,$A99,収支簿_助成事業者用!$H$7:$H$3097)</f>
        <v>0</v>
      </c>
      <c r="C99" s="8">
        <f>SUMIF(収支簿_助成事業者用!$E$7:$E$3097,$A99,収支簿_助成事業者用!$I$7:$I$3097)</f>
        <v>0</v>
      </c>
      <c r="D99" s="8">
        <f>SUMIF(収支簿_助成事業者用!$E$7:$E$3097,$A99,収支簿_助成事業者用!$J$7:$J$3097)</f>
        <v>0</v>
      </c>
      <c r="E99" s="8">
        <f>SUMIF(収支簿_助成事業者用!$E$7:$E$3097,$A99,収支簿_助成事業者用!$K$7:$K$3097)</f>
        <v>0</v>
      </c>
      <c r="F99" s="8">
        <f>SUMIF(収支簿_助成事業者用!$E$7:$E$3097,$A99,収支簿_助成事業者用!$L$7:$L$3097)</f>
        <v>0</v>
      </c>
      <c r="G99" s="8">
        <f>SUMIF(収支簿_助成事業者用!$E$7:$E$3097,$A99,収支簿_助成事業者用!$M$7:$M$3097)</f>
        <v>0</v>
      </c>
    </row>
    <row r="100" spans="1:8" ht="13.5" customHeight="1">
      <c r="A100" s="4" t="s">
        <v>87</v>
      </c>
      <c r="B100" s="8">
        <f>SUMIF(収支簿_助成事業者用!$E$7:$E$3097,$A100,収支簿_助成事業者用!$H$7:$H$3097)</f>
        <v>0</v>
      </c>
      <c r="C100" s="8">
        <f>SUMIF(収支簿_助成事業者用!$E$7:$E$3097,$A100,収支簿_助成事業者用!$I$7:$I$3097)</f>
        <v>0</v>
      </c>
      <c r="D100" s="8">
        <f>SUMIF(収支簿_助成事業者用!$E$7:$E$3097,$A100,収支簿_助成事業者用!$J$7:$J$3097)</f>
        <v>0</v>
      </c>
      <c r="E100" s="8">
        <f>SUMIF(収支簿_助成事業者用!$E$7:$E$3097,$A100,収支簿_助成事業者用!$K$7:$K$3097)</f>
        <v>0</v>
      </c>
      <c r="F100" s="8">
        <f>SUMIF(収支簿_助成事業者用!$E$7:$E$3097,$A100,収支簿_助成事業者用!$L$7:$L$3097)</f>
        <v>0</v>
      </c>
      <c r="G100" s="8">
        <f>SUMIF(収支簿_助成事業者用!$E$7:$E$3097,$A100,収支簿_助成事業者用!$M$7:$M$3097)</f>
        <v>0</v>
      </c>
    </row>
    <row r="101" spans="1:8" ht="13.5" customHeight="1">
      <c r="A101" s="4" t="s">
        <v>89</v>
      </c>
      <c r="B101" s="8">
        <f>SUMIF(収支簿_助成事業者用!$E$7:$E$3097,$A101,収支簿_助成事業者用!$H$7:$H$3097)</f>
        <v>0</v>
      </c>
      <c r="C101" s="8">
        <f>SUMIF(収支簿_助成事業者用!$E$7:$E$3097,$A101,収支簿_助成事業者用!$I$7:$I$3097)</f>
        <v>0</v>
      </c>
      <c r="D101" s="8">
        <f>SUMIF(収支簿_助成事業者用!$E$7:$E$3097,$A101,収支簿_助成事業者用!$J$7:$J$3097)</f>
        <v>0</v>
      </c>
      <c r="E101" s="8">
        <f>SUMIF(収支簿_助成事業者用!$E$7:$E$3097,$A101,収支簿_助成事業者用!$K$7:$K$3097)</f>
        <v>0</v>
      </c>
      <c r="F101" s="8">
        <f>SUMIF(収支簿_助成事業者用!$E$7:$E$3097,$A101,収支簿_助成事業者用!$L$7:$L$3097)</f>
        <v>0</v>
      </c>
      <c r="G101" s="8">
        <f>SUMIF(収支簿_助成事業者用!$E$7:$E$3097,$A101,収支簿_助成事業者用!$M$7:$M$3097)</f>
        <v>0</v>
      </c>
    </row>
    <row r="102" spans="1:8" ht="13.5" customHeight="1">
      <c r="A102" s="4" t="s">
        <v>91</v>
      </c>
      <c r="B102" s="8">
        <f>SUMIF(収支簿_助成事業者用!$E$7:$E$3097,$A102,収支簿_助成事業者用!$H$7:$H$3097)</f>
        <v>0</v>
      </c>
      <c r="C102" s="8">
        <f>SUMIF(収支簿_助成事業者用!$E$7:$E$3097,$A102,収支簿_助成事業者用!$I$7:$I$3097)</f>
        <v>0</v>
      </c>
      <c r="D102" s="8">
        <f>SUMIF(収支簿_助成事業者用!$E$7:$E$3097,$A102,収支簿_助成事業者用!$J$7:$J$3097)</f>
        <v>0</v>
      </c>
      <c r="E102" s="8">
        <f>SUMIF(収支簿_助成事業者用!$E$7:$E$3097,$A102,収支簿_助成事業者用!$K$7:$K$3097)</f>
        <v>0</v>
      </c>
      <c r="F102" s="8">
        <f>SUMIF(収支簿_助成事業者用!$E$7:$E$3097,$A102,収支簿_助成事業者用!$L$7:$L$3097)</f>
        <v>0</v>
      </c>
      <c r="G102" s="8">
        <f>SUMIF(収支簿_助成事業者用!$E$7:$E$3097,$A102,収支簿_助成事業者用!$M$7:$M$3097)</f>
        <v>0</v>
      </c>
    </row>
    <row r="103" spans="1:8" ht="13.5" customHeight="1">
      <c r="A103" s="4" t="s">
        <v>92</v>
      </c>
      <c r="B103" s="8">
        <f>SUMIF(収支簿_助成事業者用!$E$7:$E$3097,$A103,収支簿_助成事業者用!$H$7:$H$3097)</f>
        <v>0</v>
      </c>
      <c r="C103" s="8">
        <f>SUMIF(収支簿_助成事業者用!$E$7:$E$3097,$A103,収支簿_助成事業者用!$I$7:$I$3097)</f>
        <v>0</v>
      </c>
      <c r="D103" s="8">
        <f>SUMIF(収支簿_助成事業者用!$E$7:$E$3097,$A103,収支簿_助成事業者用!$J$7:$J$3097)</f>
        <v>0</v>
      </c>
      <c r="E103" s="8">
        <f>SUMIF(収支簿_助成事業者用!$E$7:$E$3097,$A103,収支簿_助成事業者用!$K$7:$K$3097)</f>
        <v>0</v>
      </c>
      <c r="F103" s="8">
        <f>SUMIF(収支簿_助成事業者用!$E$7:$E$3097,$A103,収支簿_助成事業者用!$L$7:$L$3097)</f>
        <v>0</v>
      </c>
      <c r="G103" s="8">
        <f>SUMIF(収支簿_助成事業者用!$E$7:$E$3097,$A103,収支簿_助成事業者用!$M$7:$M$3097)</f>
        <v>0</v>
      </c>
    </row>
    <row r="104" spans="1:8" ht="13.5" customHeight="1">
      <c r="A104" s="4" t="s">
        <v>169</v>
      </c>
      <c r="B104" s="8">
        <f>SUMIF(収支簿_助成事業者用!$E$7:$E$3097,$A104,収支簿_助成事業者用!$H$7:$H$3097)</f>
        <v>0</v>
      </c>
      <c r="C104" s="8">
        <f>SUMIF(収支簿_助成事業者用!$E$7:$E$3097,$A104,収支簿_助成事業者用!$I$7:$I$3097)</f>
        <v>0</v>
      </c>
      <c r="D104" s="8">
        <f>SUMIF(収支簿_助成事業者用!$E$7:$E$3097,$A104,収支簿_助成事業者用!$J$7:$J$3097)</f>
        <v>0</v>
      </c>
      <c r="E104" s="8">
        <f>SUMIF(収支簿_助成事業者用!$E$7:$E$3097,$A104,収支簿_助成事業者用!$K$7:$K$3097)</f>
        <v>0</v>
      </c>
      <c r="F104" s="8">
        <f>SUMIF(収支簿_助成事業者用!$E$7:$E$3097,$A104,収支簿_助成事業者用!$L$7:$L$3097)</f>
        <v>0</v>
      </c>
      <c r="G104" s="8">
        <f>SUMIF(収支簿_助成事業者用!$E$7:$E$3097,$A104,収支簿_助成事業者用!$M$7:$M$3097)</f>
        <v>0</v>
      </c>
    </row>
    <row r="105" spans="1:8" ht="13.5" customHeight="1">
      <c r="A105" s="4" t="s">
        <v>96</v>
      </c>
      <c r="B105" s="8">
        <f>SUMIF(収支簿_助成事業者用!$E$7:$E$3097,$A105,収支簿_助成事業者用!$H$7:$H$3097)</f>
        <v>0</v>
      </c>
      <c r="C105" s="8">
        <f>SUMIF(収支簿_助成事業者用!$E$7:$E$3097,$A105,収支簿_助成事業者用!$I$7:$I$3097)</f>
        <v>0</v>
      </c>
      <c r="D105" s="8">
        <f>SUMIF(収支簿_助成事業者用!$E$7:$E$3097,$A105,収支簿_助成事業者用!$J$7:$J$3097)</f>
        <v>0</v>
      </c>
      <c r="E105" s="8">
        <f>SUMIF(収支簿_助成事業者用!$E$7:$E$3097,$A105,収支簿_助成事業者用!$K$7:$K$3097)</f>
        <v>0</v>
      </c>
      <c r="F105" s="8">
        <f>SUMIF(収支簿_助成事業者用!$E$7:$E$3097,$A105,収支簿_助成事業者用!$L$7:$L$3097)</f>
        <v>0</v>
      </c>
      <c r="G105" s="8">
        <f>SUMIF(収支簿_助成事業者用!$E$7:$E$3097,$A105,収支簿_助成事業者用!$M$7:$M$3097)</f>
        <v>0</v>
      </c>
    </row>
    <row r="106" spans="1:8" ht="13.5" customHeight="1">
      <c r="A106" s="4" t="s">
        <v>99</v>
      </c>
      <c r="B106" s="8">
        <f>SUMIF(収支簿_助成事業者用!$E$7:$E$3097,$A106,収支簿_助成事業者用!$H$7:$H$3097)</f>
        <v>0</v>
      </c>
      <c r="C106" s="8">
        <f>SUMIF(収支簿_助成事業者用!$E$7:$E$3097,$A106,収支簿_助成事業者用!$I$7:$I$3097)</f>
        <v>0</v>
      </c>
      <c r="D106" s="8">
        <f>SUMIF(収支簿_助成事業者用!$E$7:$E$3097,$A106,収支簿_助成事業者用!$J$7:$J$3097)</f>
        <v>0</v>
      </c>
      <c r="E106" s="8">
        <f>SUMIF(収支簿_助成事業者用!$E$7:$E$3097,$A106,収支簿_助成事業者用!$K$7:$K$3097)</f>
        <v>0</v>
      </c>
      <c r="F106" s="8">
        <f>SUMIF(収支簿_助成事業者用!$E$7:$E$3097,$A106,収支簿_助成事業者用!$L$7:$L$3097)</f>
        <v>0</v>
      </c>
      <c r="G106" s="8">
        <f>SUMIF(収支簿_助成事業者用!$E$7:$E$3097,$A106,収支簿_助成事業者用!$M$7:$M$3097)</f>
        <v>0</v>
      </c>
    </row>
    <row r="107" spans="1:8" ht="13.5" customHeight="1">
      <c r="A107" s="4" t="s">
        <v>234</v>
      </c>
      <c r="B107" s="8">
        <f>SUMIF(収支簿_助成事業者用!$E$7:$E$3097,$A107,収支簿_助成事業者用!$H$7:$H$3097)</f>
        <v>0</v>
      </c>
      <c r="C107" s="8">
        <f>SUMIF(収支簿_助成事業者用!$E$7:$E$3097,$A107,収支簿_助成事業者用!$I$7:$I$3097)</f>
        <v>0</v>
      </c>
      <c r="D107" s="8">
        <f>SUMIF(収支簿_助成事業者用!$E$7:$E$3097,$A107,収支簿_助成事業者用!$J$7:$J$3097)</f>
        <v>0</v>
      </c>
      <c r="E107" s="8">
        <f>SUMIF(収支簿_助成事業者用!$E$7:$E$3097,$A107,収支簿_助成事業者用!$K$7:$K$3097)</f>
        <v>0</v>
      </c>
      <c r="F107" s="8">
        <f>SUMIF(収支簿_助成事業者用!$E$7:$E$3097,$A107,収支簿_助成事業者用!$L$7:$L$3097)</f>
        <v>0</v>
      </c>
      <c r="G107" s="8">
        <f>SUMIF(収支簿_助成事業者用!$E$7:$E$3097,$A107,収支簿_助成事業者用!$M$7:$M$3097)</f>
        <v>0</v>
      </c>
    </row>
    <row r="108" spans="1:8" ht="13.5" customHeight="1">
      <c r="A108" s="229" t="s">
        <v>277</v>
      </c>
      <c r="B108" s="8">
        <f>SUMIF(収支簿_助成事業者用!$E$7:$E$3097,$A108,収支簿_助成事業者用!$H$7:$H$3097)</f>
        <v>0</v>
      </c>
      <c r="C108" s="8">
        <f>SUMIF(収支簿_助成事業者用!$E$7:$E$3097,$A108,収支簿_助成事業者用!$I$7:$I$3097)</f>
        <v>0</v>
      </c>
      <c r="D108" s="8">
        <f>SUMIF(収支簿_助成事業者用!$E$7:$E$3097,$A108,収支簿_助成事業者用!$J$7:$J$3097)</f>
        <v>0</v>
      </c>
      <c r="E108" s="8">
        <f>SUMIF(収支簿_助成事業者用!$E$7:$E$3097,$A108,収支簿_助成事業者用!$K$7:$K$3097)</f>
        <v>0</v>
      </c>
      <c r="F108" s="8">
        <f>SUMIF(収支簿_助成事業者用!$E$7:$E$3097,$A108,収支簿_助成事業者用!$L$7:$L$3097)</f>
        <v>0</v>
      </c>
      <c r="G108" s="8">
        <f>SUMIF(収支簿_助成事業者用!$E$7:$E$3097,$A108,収支簿_助成事業者用!$M$7:$M$3097)</f>
        <v>0</v>
      </c>
    </row>
    <row r="109" spans="1:8" ht="13.5" customHeight="1" thickBot="1">
      <c r="A109" s="4" t="s">
        <v>102</v>
      </c>
      <c r="B109" s="8">
        <f>SUMIF(収支簿_助成事業者用!$E$7:$E$3097,$A109,収支簿_助成事業者用!$H$7:$H$3097)</f>
        <v>0</v>
      </c>
      <c r="C109" s="8">
        <f>SUMIF(収支簿_助成事業者用!$E$7:$E$3097,$A109,収支簿_助成事業者用!$I$7:$I$3097)</f>
        <v>0</v>
      </c>
      <c r="D109" s="8">
        <f>SUMIF(収支簿_助成事業者用!$E$7:$E$3097,$A109,収支簿_助成事業者用!$J$7:$J$3097)</f>
        <v>0</v>
      </c>
      <c r="E109" s="8">
        <f>SUMIF(収支簿_助成事業者用!$E$7:$E$3097,$A109,収支簿_助成事業者用!$K$7:$K$3097)</f>
        <v>0</v>
      </c>
      <c r="F109" s="8">
        <f>SUMIF(収支簿_助成事業者用!$E$7:$E$3097,$A109,収支簿_助成事業者用!$L$7:$L$3097)</f>
        <v>0</v>
      </c>
      <c r="G109" s="8">
        <f>SUMIF(収支簿_助成事業者用!$E$7:$E$3097,$A109,収支簿_助成事業者用!$M$7:$M$3097)</f>
        <v>0</v>
      </c>
      <c r="H109" s="5" t="s">
        <v>247</v>
      </c>
    </row>
    <row r="110" spans="1:8" ht="13.5" customHeight="1" thickTop="1">
      <c r="A110" s="9" t="s">
        <v>200</v>
      </c>
      <c r="B110" s="10">
        <f t="shared" ref="B110:G110" si="2">SUBTOTAL(109,B87:B109)</f>
        <v>0</v>
      </c>
      <c r="C110" s="10">
        <f t="shared" si="2"/>
        <v>0</v>
      </c>
      <c r="D110" s="10">
        <f t="shared" si="2"/>
        <v>0</v>
      </c>
      <c r="E110" s="10">
        <f t="shared" si="2"/>
        <v>0</v>
      </c>
      <c r="F110" s="10">
        <f t="shared" si="2"/>
        <v>0</v>
      </c>
      <c r="G110" s="10">
        <f t="shared" si="2"/>
        <v>0</v>
      </c>
      <c r="H110" s="11">
        <f>C110-B110</f>
        <v>0</v>
      </c>
    </row>
  </sheetData>
  <sheetProtection algorithmName="SHA-512" hashValue="mV+GwjxfZR+wTVp9jAK3cpQWCLvTG697ePRE+079985cLy6TCBfSRwk3wrZR6BwD2u9JuHQ2shYRWJU3G7o0SQ==" saltValue="sEUufgY1cXv6Zvt5u1n3nw==" spinCount="100000" sheet="1" selectLockedCells="1" selectUnlockedCells="1"/>
  <phoneticPr fontId="1"/>
  <conditionalFormatting sqref="H110">
    <cfRule type="expression" dxfId="0" priority="1" stopIfTrue="1">
      <formula>$H$110&lt;0</formula>
    </cfRule>
  </conditionalFormatting>
  <pageMargins left="0.70866141732283472" right="0.70866141732283472" top="0.74803149606299213" bottom="0.74803149606299213" header="0.31496062992125984" footer="0.31496062992125984"/>
  <pageSetup paperSize="9" scale="5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47</vt:i4>
      </vt:variant>
    </vt:vector>
  </HeadingPairs>
  <TitlesOfParts>
    <vt:vector size="54" baseType="lpstr">
      <vt:lpstr>収支計算書記載例</vt:lpstr>
      <vt:lpstr>収支簿記載例</vt:lpstr>
      <vt:lpstr>収支計算書_助成事業者用</vt:lpstr>
      <vt:lpstr>収支簿_助成事業者用</vt:lpstr>
      <vt:lpstr>収支計算書_委任先用</vt:lpstr>
      <vt:lpstr>収支簿_委任先用</vt:lpstr>
      <vt:lpstr>【削除禁止】収支簿データ</vt:lpstr>
      <vt:lpstr>【削除禁止】収支簿データ!Print_Area</vt:lpstr>
      <vt:lpstr>収支計算書_委任先用!Print_Area</vt:lpstr>
      <vt:lpstr>収支計算書_助成事業者用!Print_Area</vt:lpstr>
      <vt:lpstr>収支計算書記載例!Print_Area</vt:lpstr>
      <vt:lpstr>収支簿_委任先用!Print_Area</vt:lpstr>
      <vt:lpstr>収支簿_助成事業者用!Print_Area</vt:lpstr>
      <vt:lpstr>収支簿記載例!Print_Area</vt:lpstr>
      <vt:lpstr>収支簿_委任先用!Print_Titles</vt:lpstr>
      <vt:lpstr>収支簿_助成事業者用!Print_Titles</vt:lpstr>
      <vt:lpstr>収支簿記載例!Print_Titles</vt:lpstr>
      <vt:lpstr>くじ助成金収入</vt:lpstr>
      <vt:lpstr>コロナ対策経費</vt:lpstr>
      <vt:lpstr>スポーツ団体スポーツ活動助成</vt:lpstr>
      <vt:lpstr>スポーツ用具費</vt:lpstr>
      <vt:lpstr>その他</vt:lpstr>
      <vt:lpstr>その他収入</vt:lpstr>
      <vt:lpstr>委託費</vt:lpstr>
      <vt:lpstr>印刷製本費</vt:lpstr>
      <vt:lpstr>会議費</vt:lpstr>
      <vt:lpstr>協賛金収入</vt:lpstr>
      <vt:lpstr>経理区分</vt:lpstr>
      <vt:lpstr>国際競技大会開催助成</vt:lpstr>
      <vt:lpstr>雑役務費</vt:lpstr>
      <vt:lpstr>参加料収入</vt:lpstr>
      <vt:lpstr>借料及び損料</vt:lpstr>
      <vt:lpstr>種別</vt:lpstr>
      <vt:lpstr>諸謝金</vt:lpstr>
      <vt:lpstr>助成区分</vt:lpstr>
      <vt:lpstr>助成事業細目名</vt:lpstr>
      <vt:lpstr>助成事業名</vt:lpstr>
      <vt:lpstr>将来性を有する競技者の発掘及び育成活動助成</vt:lpstr>
      <vt:lpstr>消耗品費</vt:lpstr>
      <vt:lpstr>総合型地域スポーツクラブ活動助成</vt:lpstr>
      <vt:lpstr>滞在費</vt:lpstr>
      <vt:lpstr>地域スポーツ施設整備助成</vt:lpstr>
      <vt:lpstr>地方公共団体スポーツ活動助成</vt:lpstr>
      <vt:lpstr>賃金</vt:lpstr>
      <vt:lpstr>通信運搬費</vt:lpstr>
      <vt:lpstr>渡航費</vt:lpstr>
      <vt:lpstr>東京オリンピック・パラリンピック競技大会開催助成</vt:lpstr>
      <vt:lpstr>東日本大震災復旧・復興支援助成</vt:lpstr>
      <vt:lpstr>内訳</vt:lpstr>
      <vt:lpstr>入場料収入</vt:lpstr>
      <vt:lpstr>備品費</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2018-07-09T04:39:14Z</dcterms:created>
  <dcterms:modified xsi:type="dcterms:W3CDTF">2022-06-28T06:39:47Z</dcterms:modified>
</cp:coreProperties>
</file>