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5EBB99C1-0F59-44E9-86D6-870B09F7A643}" xr6:coauthVersionLast="47" xr6:coauthVersionMax="47" xr10:uidLastSave="{00000000-0000-0000-0000-000000000000}"/>
  <bookViews>
    <workbookView xWindow="28680" yWindow="-120" windowWidth="29040" windowHeight="15720" tabRatio="569" xr2:uid="{00000000-000D-0000-FFFF-FFFF00000000}"/>
  </bookViews>
  <sheets>
    <sheet name="【記入例】諸謝金・旅費等一覧表" sheetId="28" r:id="rId1"/>
    <sheet name="【記入用】諸謝金・旅費等一覧表" sheetId="29" r:id="rId2"/>
  </sheets>
  <definedNames>
    <definedName name="_xlnm.Print_Area" localSheetId="1">【記入用】諸謝金・旅費等一覧表!$A$1:$AZ$54</definedName>
    <definedName name="_xlnm.Print_Area" localSheetId="0">【記入例】諸謝金・旅費等一覧表!$A$1:$AZ$54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50" i="28" l="1"/>
  <c r="AE49" i="28"/>
  <c r="AE48" i="28"/>
  <c r="AE47" i="28"/>
  <c r="AE46" i="28"/>
  <c r="AE45" i="28"/>
  <c r="AE44" i="28"/>
  <c r="AE43" i="28"/>
  <c r="AE42" i="28"/>
  <c r="AE41" i="28"/>
  <c r="AE40" i="28"/>
  <c r="AE39" i="28"/>
  <c r="AE38" i="28"/>
  <c r="AE37" i="28"/>
  <c r="AE36" i="28"/>
  <c r="AE35" i="28"/>
  <c r="AE34" i="28"/>
  <c r="AE33" i="28"/>
  <c r="AE32" i="28"/>
  <c r="AE31" i="28"/>
  <c r="AE30" i="28"/>
  <c r="AE29" i="28"/>
  <c r="AE28" i="28"/>
  <c r="AE27" i="28"/>
  <c r="AE26" i="28"/>
  <c r="AE25" i="28"/>
  <c r="AE24" i="28"/>
  <c r="AE23" i="28"/>
  <c r="AE22" i="28"/>
  <c r="AE21" i="28"/>
  <c r="AE20" i="28"/>
  <c r="AE19" i="28"/>
  <c r="AE18" i="28"/>
  <c r="AE17" i="28"/>
  <c r="AE16" i="28"/>
  <c r="AE15" i="28"/>
  <c r="AE14" i="28"/>
  <c r="AE13" i="28"/>
  <c r="AE11" i="28"/>
  <c r="AE10" i="28"/>
  <c r="AE9" i="28"/>
  <c r="AE8" i="28"/>
  <c r="AE7" i="28"/>
  <c r="AS56" i="29"/>
  <c r="AK56" i="29"/>
  <c r="AI56" i="29"/>
  <c r="AG56" i="29"/>
  <c r="AE56" i="29"/>
  <c r="E56" i="29"/>
  <c r="AS55" i="29"/>
  <c r="AK55" i="29"/>
  <c r="AI55" i="29"/>
  <c r="AG55" i="29"/>
  <c r="AE55" i="29"/>
  <c r="E55" i="29"/>
  <c r="C1" i="29" s="1"/>
  <c r="AK52" i="29"/>
  <c r="AK53" i="29" s="1"/>
  <c r="AI52" i="29"/>
  <c r="AG52" i="29"/>
  <c r="E52" i="29"/>
  <c r="AS51" i="29"/>
  <c r="AQ51" i="29"/>
  <c r="AK51" i="29"/>
  <c r="AI51" i="29"/>
  <c r="AG51" i="29"/>
  <c r="E51" i="29"/>
  <c r="AE50" i="29"/>
  <c r="AM50" i="29" s="1"/>
  <c r="AO50" i="29" s="1"/>
  <c r="AE49" i="29"/>
  <c r="AM49" i="29" s="1"/>
  <c r="AO49" i="29" s="1"/>
  <c r="AE48" i="29"/>
  <c r="AM48" i="29" s="1"/>
  <c r="AO48" i="29" s="1"/>
  <c r="AE47" i="29"/>
  <c r="AM47" i="29" s="1"/>
  <c r="AO47" i="29" s="1"/>
  <c r="AE46" i="29"/>
  <c r="AM46" i="29" s="1"/>
  <c r="AO46" i="29" s="1"/>
  <c r="AE45" i="29"/>
  <c r="AM45" i="29" s="1"/>
  <c r="AO45" i="29" s="1"/>
  <c r="AE44" i="29"/>
  <c r="AM44" i="29" s="1"/>
  <c r="AO44" i="29" s="1"/>
  <c r="AE43" i="29"/>
  <c r="AM43" i="29" s="1"/>
  <c r="AO43" i="29" s="1"/>
  <c r="AE42" i="29"/>
  <c r="AM42" i="29" s="1"/>
  <c r="AO42" i="29" s="1"/>
  <c r="AE41" i="29"/>
  <c r="AM41" i="29" s="1"/>
  <c r="AO41" i="29" s="1"/>
  <c r="AE40" i="29"/>
  <c r="AM40" i="29" s="1"/>
  <c r="AO40" i="29" s="1"/>
  <c r="AE39" i="29"/>
  <c r="AM39" i="29" s="1"/>
  <c r="AO39" i="29" s="1"/>
  <c r="AE38" i="29"/>
  <c r="AM38" i="29" s="1"/>
  <c r="AO38" i="29" s="1"/>
  <c r="AE37" i="29"/>
  <c r="AM37" i="29" s="1"/>
  <c r="AO37" i="29" s="1"/>
  <c r="AE36" i="29"/>
  <c r="AM36" i="29" s="1"/>
  <c r="AO36" i="29" s="1"/>
  <c r="AE35" i="29"/>
  <c r="AM35" i="29" s="1"/>
  <c r="AO35" i="29" s="1"/>
  <c r="AE34" i="29"/>
  <c r="AM34" i="29" s="1"/>
  <c r="AO34" i="29" s="1"/>
  <c r="AE33" i="29"/>
  <c r="AM33" i="29" s="1"/>
  <c r="AO33" i="29" s="1"/>
  <c r="AE32" i="29"/>
  <c r="AM32" i="29" s="1"/>
  <c r="AO32" i="29" s="1"/>
  <c r="AE31" i="29"/>
  <c r="AM31" i="29" s="1"/>
  <c r="AO31" i="29" s="1"/>
  <c r="AE30" i="29"/>
  <c r="AM30" i="29" s="1"/>
  <c r="AO30" i="29" s="1"/>
  <c r="AE29" i="29"/>
  <c r="AM29" i="29" s="1"/>
  <c r="AO29" i="29" s="1"/>
  <c r="AE28" i="29"/>
  <c r="AM28" i="29" s="1"/>
  <c r="AO28" i="29" s="1"/>
  <c r="AE27" i="29"/>
  <c r="AM27" i="29" s="1"/>
  <c r="AO27" i="29" s="1"/>
  <c r="AE26" i="29"/>
  <c r="AM26" i="29" s="1"/>
  <c r="AO26" i="29" s="1"/>
  <c r="AE25" i="29"/>
  <c r="AM25" i="29" s="1"/>
  <c r="AO25" i="29" s="1"/>
  <c r="AE24" i="29"/>
  <c r="AM24" i="29" s="1"/>
  <c r="AO24" i="29" s="1"/>
  <c r="AE23" i="29"/>
  <c r="AM23" i="29" s="1"/>
  <c r="AO23" i="29" s="1"/>
  <c r="AE22" i="29"/>
  <c r="AM22" i="29" s="1"/>
  <c r="AO22" i="29" s="1"/>
  <c r="AE21" i="29"/>
  <c r="AM21" i="29" s="1"/>
  <c r="AO21" i="29" s="1"/>
  <c r="AE20" i="29"/>
  <c r="AM20" i="29" s="1"/>
  <c r="AO20" i="29" s="1"/>
  <c r="AE19" i="29"/>
  <c r="AM19" i="29" s="1"/>
  <c r="AO19" i="29" s="1"/>
  <c r="AE18" i="29"/>
  <c r="AM18" i="29" s="1"/>
  <c r="AO18" i="29" s="1"/>
  <c r="AE17" i="29"/>
  <c r="AM17" i="29" s="1"/>
  <c r="AO17" i="29" s="1"/>
  <c r="AE16" i="29"/>
  <c r="AM16" i="29" s="1"/>
  <c r="AO16" i="29" s="1"/>
  <c r="AE15" i="29"/>
  <c r="AM15" i="29" s="1"/>
  <c r="AO15" i="29" s="1"/>
  <c r="AE14" i="29"/>
  <c r="AM14" i="29" s="1"/>
  <c r="AO14" i="29" s="1"/>
  <c r="AE13" i="29"/>
  <c r="AM13" i="29" s="1"/>
  <c r="AO13" i="29" s="1"/>
  <c r="AE12" i="29"/>
  <c r="AM12" i="29" s="1"/>
  <c r="AO12" i="29" s="1"/>
  <c r="AE11" i="29"/>
  <c r="AM11" i="29" s="1"/>
  <c r="AO11" i="29" s="1"/>
  <c r="AE10" i="29"/>
  <c r="AM10" i="29" s="1"/>
  <c r="AO10" i="29" s="1"/>
  <c r="AE9" i="29"/>
  <c r="AM9" i="29" s="1"/>
  <c r="AO9" i="29" s="1"/>
  <c r="AE8" i="29"/>
  <c r="AM8" i="29" s="1"/>
  <c r="AO8" i="29" s="1"/>
  <c r="AE7" i="29"/>
  <c r="AE51" i="29" s="1"/>
  <c r="E53" i="29" l="1"/>
  <c r="AE52" i="29"/>
  <c r="AG53" i="29"/>
  <c r="AI53" i="29"/>
  <c r="AM52" i="29"/>
  <c r="AU11" i="29"/>
  <c r="AX11" i="29"/>
  <c r="AU19" i="29"/>
  <c r="AX19" i="29"/>
  <c r="AU27" i="29"/>
  <c r="AX27" i="29"/>
  <c r="AU35" i="29"/>
  <c r="AX35" i="29"/>
  <c r="AU43" i="29"/>
  <c r="AX43" i="29"/>
  <c r="AU7" i="29"/>
  <c r="AO52" i="29"/>
  <c r="AU15" i="29"/>
  <c r="AX15" i="29"/>
  <c r="AU23" i="29"/>
  <c r="AX23" i="29"/>
  <c r="AU31" i="29"/>
  <c r="AX31" i="29"/>
  <c r="AU39" i="29"/>
  <c r="AX39" i="29"/>
  <c r="AU47" i="29"/>
  <c r="AX47" i="29"/>
  <c r="AU13" i="29"/>
  <c r="AX13" i="29"/>
  <c r="AU21" i="29"/>
  <c r="AX21" i="29"/>
  <c r="AU29" i="29"/>
  <c r="AX29" i="29"/>
  <c r="AU37" i="29"/>
  <c r="AX37" i="29"/>
  <c r="AU45" i="29"/>
  <c r="AX45" i="29"/>
  <c r="AU9" i="29"/>
  <c r="AX9" i="29"/>
  <c r="AU17" i="29"/>
  <c r="AX17" i="29"/>
  <c r="AU25" i="29"/>
  <c r="AX25" i="29"/>
  <c r="AU33" i="29"/>
  <c r="AX33" i="29"/>
  <c r="AU41" i="29"/>
  <c r="AX41" i="29"/>
  <c r="AU49" i="29"/>
  <c r="AX49" i="29"/>
  <c r="AE53" i="29"/>
  <c r="AM7" i="29"/>
  <c r="AS56" i="28"/>
  <c r="AK56" i="28"/>
  <c r="AI56" i="28"/>
  <c r="AG56" i="28"/>
  <c r="AE56" i="28"/>
  <c r="E56" i="28"/>
  <c r="AS55" i="28"/>
  <c r="AK55" i="28"/>
  <c r="AI55" i="28"/>
  <c r="AG55" i="28"/>
  <c r="AE55" i="28"/>
  <c r="E55" i="28"/>
  <c r="AK52" i="28"/>
  <c r="AI52" i="28"/>
  <c r="AG52" i="28"/>
  <c r="E52" i="28"/>
  <c r="AS51" i="28"/>
  <c r="AQ51" i="28"/>
  <c r="AK51" i="28"/>
  <c r="AI51" i="28"/>
  <c r="AG51" i="28"/>
  <c r="E51" i="28"/>
  <c r="AM50" i="28"/>
  <c r="AO50" i="28" s="1"/>
  <c r="AU49" i="28" s="1"/>
  <c r="AM49" i="28"/>
  <c r="AO49" i="28" s="1"/>
  <c r="AM48" i="28"/>
  <c r="AO48" i="28" s="1"/>
  <c r="AU47" i="28" s="1"/>
  <c r="AM47" i="28"/>
  <c r="AO47" i="28" s="1"/>
  <c r="AM46" i="28"/>
  <c r="AO46" i="28" s="1"/>
  <c r="AU45" i="28" s="1"/>
  <c r="AM45" i="28"/>
  <c r="AO45" i="28" s="1"/>
  <c r="AM44" i="28"/>
  <c r="AO44" i="28" s="1"/>
  <c r="AU43" i="28" s="1"/>
  <c r="AM43" i="28"/>
  <c r="AO43" i="28" s="1"/>
  <c r="AM42" i="28"/>
  <c r="AO42" i="28" s="1"/>
  <c r="AU41" i="28" s="1"/>
  <c r="AM41" i="28"/>
  <c r="AO41" i="28" s="1"/>
  <c r="AM40" i="28"/>
  <c r="AO40" i="28" s="1"/>
  <c r="AU39" i="28" s="1"/>
  <c r="AM39" i="28"/>
  <c r="AO39" i="28" s="1"/>
  <c r="AM38" i="28"/>
  <c r="AO38" i="28" s="1"/>
  <c r="AU37" i="28" s="1"/>
  <c r="AM37" i="28"/>
  <c r="AO37" i="28" s="1"/>
  <c r="AM36" i="28"/>
  <c r="AO36" i="28" s="1"/>
  <c r="AU35" i="28" s="1"/>
  <c r="AM35" i="28"/>
  <c r="AO35" i="28" s="1"/>
  <c r="AM34" i="28"/>
  <c r="AO34" i="28" s="1"/>
  <c r="AU33" i="28" s="1"/>
  <c r="AM33" i="28"/>
  <c r="AO33" i="28" s="1"/>
  <c r="AM32" i="28"/>
  <c r="AO32" i="28" s="1"/>
  <c r="AU31" i="28" s="1"/>
  <c r="AM31" i="28"/>
  <c r="AO31" i="28" s="1"/>
  <c r="AM30" i="28"/>
  <c r="AO30" i="28" s="1"/>
  <c r="AU29" i="28" s="1"/>
  <c r="AM29" i="28"/>
  <c r="AO29" i="28" s="1"/>
  <c r="AM28" i="28"/>
  <c r="AO28" i="28" s="1"/>
  <c r="AU27" i="28" s="1"/>
  <c r="AM27" i="28"/>
  <c r="AO27" i="28" s="1"/>
  <c r="AM26" i="28"/>
  <c r="AO26" i="28" s="1"/>
  <c r="AU25" i="28" s="1"/>
  <c r="AM25" i="28"/>
  <c r="AO25" i="28" s="1"/>
  <c r="AM24" i="28"/>
  <c r="AO24" i="28" s="1"/>
  <c r="AU23" i="28" s="1"/>
  <c r="AM23" i="28"/>
  <c r="AO23" i="28" s="1"/>
  <c r="AM22" i="28"/>
  <c r="AO22" i="28" s="1"/>
  <c r="AU21" i="28" s="1"/>
  <c r="AM21" i="28"/>
  <c r="AO21" i="28" s="1"/>
  <c r="AM20" i="28"/>
  <c r="AO20" i="28" s="1"/>
  <c r="AU19" i="28" s="1"/>
  <c r="AM19" i="28"/>
  <c r="AO19" i="28" s="1"/>
  <c r="AM18" i="28"/>
  <c r="AO18" i="28" s="1"/>
  <c r="AU17" i="28" s="1"/>
  <c r="AM17" i="28"/>
  <c r="AO17" i="28" s="1"/>
  <c r="AM16" i="28"/>
  <c r="AO16" i="28" s="1"/>
  <c r="AU15" i="28" s="1"/>
  <c r="AM14" i="28"/>
  <c r="AO14" i="28" s="1"/>
  <c r="AU13" i="28" s="1"/>
  <c r="AM13" i="28"/>
  <c r="AO13" i="28" s="1"/>
  <c r="AM12" i="28"/>
  <c r="AO12" i="28" s="1"/>
  <c r="AU11" i="28" s="1"/>
  <c r="AM11" i="28"/>
  <c r="AO11" i="28" s="1"/>
  <c r="AM10" i="28"/>
  <c r="AO10" i="28" s="1"/>
  <c r="AU9" i="28" s="1"/>
  <c r="AM9" i="28"/>
  <c r="AO9" i="28" s="1"/>
  <c r="AM7" i="28"/>
  <c r="AO7" i="28" s="1"/>
  <c r="C1" i="28" l="1"/>
  <c r="AE51" i="28"/>
  <c r="AE52" i="28"/>
  <c r="AM15" i="28"/>
  <c r="AO15" i="28" s="1"/>
  <c r="AO51" i="28" s="1"/>
  <c r="AI53" i="28"/>
  <c r="AK53" i="28"/>
  <c r="E53" i="28"/>
  <c r="AG53" i="28"/>
  <c r="AU51" i="29"/>
  <c r="AM51" i="29"/>
  <c r="AM53" i="29" s="1"/>
  <c r="AO7" i="29"/>
  <c r="AX23" i="28"/>
  <c r="AX31" i="28"/>
  <c r="AX39" i="28"/>
  <c r="AX47" i="28"/>
  <c r="AX13" i="28"/>
  <c r="AX21" i="28"/>
  <c r="AX29" i="28"/>
  <c r="AX37" i="28"/>
  <c r="AX45" i="28"/>
  <c r="AX11" i="28"/>
  <c r="AX19" i="28"/>
  <c r="AX27" i="28"/>
  <c r="AX35" i="28"/>
  <c r="AX43" i="28"/>
  <c r="AX9" i="28"/>
  <c r="AX17" i="28"/>
  <c r="AX25" i="28"/>
  <c r="AX33" i="28"/>
  <c r="AX41" i="28"/>
  <c r="AX49" i="28"/>
  <c r="AM8" i="28"/>
  <c r="AE53" i="28" l="1"/>
  <c r="AM51" i="28"/>
  <c r="AX15" i="28"/>
  <c r="AO51" i="29"/>
  <c r="AO53" i="29" s="1"/>
  <c r="AX7" i="29"/>
  <c r="AX51" i="29" s="1"/>
  <c r="AM52" i="28"/>
  <c r="AO8" i="28"/>
  <c r="AM53" i="28" l="1"/>
  <c r="AX7" i="28"/>
  <c r="AX51" i="28" s="1"/>
  <c r="AU7" i="28"/>
  <c r="AU51" i="28" s="1"/>
  <c r="AO52" i="28"/>
  <c r="AO53"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000-000001000000}">
      <text>
        <r>
          <rPr>
            <b/>
            <sz val="9"/>
            <color indexed="81"/>
            <rFont val="MS P ゴシック"/>
            <family val="3"/>
            <charset val="128"/>
          </rPr>
          <t>最下行で入力した収書簿No.が自動反映されるため、入力する必要はありません。
また、収支簿作成時は、各経費の支払額を１行にまとめて計上し、最下行の収支簿No.と一致するようにしてください。</t>
        </r>
      </text>
    </comment>
    <comment ref="G4" authorId="0" shapeId="0" xr:uid="{00000000-0006-0000-0000-000002000000}">
      <text>
        <r>
          <rPr>
            <b/>
            <sz val="9"/>
            <color indexed="81"/>
            <rFont val="MS P ゴシック"/>
            <family val="3"/>
            <charset val="128"/>
          </rPr>
          <t>従事日については行を分けずに記載しても問題ありません。</t>
        </r>
        <r>
          <rPr>
            <sz val="9"/>
            <color indexed="81"/>
            <rFont val="MS P ゴシック"/>
            <family val="3"/>
            <charset val="128"/>
          </rPr>
          <t xml:space="preserve">
</t>
        </r>
      </text>
    </comment>
    <comment ref="AU7" authorId="0" shapeId="0" xr:uid="{00000000-0006-0000-0000-000003000000}">
      <text>
        <r>
          <rPr>
            <b/>
            <sz val="9"/>
            <color indexed="81"/>
            <rFont val="MS P ゴシック"/>
            <family val="3"/>
            <charset val="128"/>
          </rPr>
          <t xml:space="preserve">「本人支給額」欄の金額や複数行の合計金額が振込明細等の支出を証明する書類と整合性が取れるよう、漏れなく金額を入力してください。
</t>
        </r>
      </text>
    </comment>
  </commentList>
</comments>
</file>

<file path=xl/sharedStrings.xml><?xml version="1.0" encoding="utf-8"?>
<sst xmlns="http://schemas.openxmlformats.org/spreadsheetml/2006/main" count="2040" uniqueCount="88">
  <si>
    <t>円</t>
    <rPh sb="0" eb="1">
      <t>エン</t>
    </rPh>
    <phoneticPr fontId="2"/>
  </si>
  <si>
    <t>起点</t>
    <rPh sb="0" eb="2">
      <t>キテン</t>
    </rPh>
    <phoneticPr fontId="2"/>
  </si>
  <si>
    <t>終点</t>
    <rPh sb="0" eb="2">
      <t>シュウテン</t>
    </rPh>
    <phoneticPr fontId="2"/>
  </si>
  <si>
    <t>自</t>
    <rPh sb="0" eb="1">
      <t>ジ</t>
    </rPh>
    <phoneticPr fontId="2"/>
  </si>
  <si>
    <t>至</t>
    <rPh sb="0" eb="1">
      <t>イタル</t>
    </rPh>
    <phoneticPr fontId="2"/>
  </si>
  <si>
    <t>旅行期間</t>
    <rPh sb="0" eb="2">
      <t>リョコウ</t>
    </rPh>
    <rPh sb="2" eb="4">
      <t>キカン</t>
    </rPh>
    <phoneticPr fontId="2"/>
  </si>
  <si>
    <t>山田一郎</t>
    <rPh sb="0" eb="2">
      <t>ヤマダ</t>
    </rPh>
    <rPh sb="2" eb="4">
      <t>イチロウ</t>
    </rPh>
    <phoneticPr fontId="2"/>
  </si>
  <si>
    <t>合宿参加</t>
    <rPh sb="0" eb="2">
      <t>ガッシュク</t>
    </rPh>
    <rPh sb="2" eb="4">
      <t>サンカ</t>
    </rPh>
    <phoneticPr fontId="2"/>
  </si>
  <si>
    <t>○○青年の家</t>
    <rPh sb="2" eb="4">
      <t>セイネン</t>
    </rPh>
    <rPh sb="5" eb="6">
      <t>イエ</t>
    </rPh>
    <phoneticPr fontId="2"/>
  </si>
  <si>
    <t>氏    名</t>
    <rPh sb="0" eb="1">
      <t>シ</t>
    </rPh>
    <rPh sb="5" eb="6">
      <t>メイ</t>
    </rPh>
    <phoneticPr fontId="2"/>
  </si>
  <si>
    <t>用務及び
用務先</t>
    <rPh sb="0" eb="1">
      <t>ヨウ</t>
    </rPh>
    <rPh sb="1" eb="2">
      <t>ツトム</t>
    </rPh>
    <rPh sb="2" eb="3">
      <t>オヨ</t>
    </rPh>
    <rPh sb="5" eb="7">
      <t>ヨウム</t>
    </rPh>
    <rPh sb="7" eb="8">
      <t>サキ</t>
    </rPh>
    <phoneticPr fontId="2"/>
  </si>
  <si>
    <t>車　賃</t>
    <rPh sb="0" eb="1">
      <t>シャ</t>
    </rPh>
    <rPh sb="2" eb="3">
      <t>チン</t>
    </rPh>
    <phoneticPr fontId="2"/>
  </si>
  <si>
    <t>特急料金等</t>
    <rPh sb="0" eb="2">
      <t>トッキュウ</t>
    </rPh>
    <rPh sb="2" eb="4">
      <t>リョウキン</t>
    </rPh>
    <rPh sb="4" eb="5">
      <t>トウ</t>
    </rPh>
    <phoneticPr fontId="2"/>
  </si>
  <si>
    <t>乗車賃</t>
    <rPh sb="0" eb="2">
      <t>ジョウシャ</t>
    </rPh>
    <rPh sb="2" eb="3">
      <t>チン</t>
    </rPh>
    <phoneticPr fontId="2"/>
  </si>
  <si>
    <t>円)</t>
    <rPh sb="0" eb="1">
      <t>エン</t>
    </rPh>
    <phoneticPr fontId="2"/>
  </si>
  <si>
    <t>鉄道・バス賃</t>
    <rPh sb="0" eb="2">
      <t>テツドウ</t>
    </rPh>
    <rPh sb="5" eb="6">
      <t>チン</t>
    </rPh>
    <phoneticPr fontId="2"/>
  </si>
  <si>
    <t>船　賃
航空賃</t>
    <rPh sb="4" eb="6">
      <t>コウクウ</t>
    </rPh>
    <rPh sb="6" eb="7">
      <t>チン</t>
    </rPh>
    <phoneticPr fontId="2"/>
  </si>
  <si>
    <t>○○コーチ</t>
  </si>
  <si>
    <t>川田二郎</t>
    <rPh sb="0" eb="2">
      <t>カワタ</t>
    </rPh>
    <rPh sb="2" eb="4">
      <t>ジロウ</t>
    </rPh>
    <phoneticPr fontId="2"/>
  </si>
  <si>
    <t>佐藤三郎</t>
    <rPh sb="0" eb="2">
      <t>サトウ</t>
    </rPh>
    <rPh sb="2" eb="4">
      <t>サブロウ</t>
    </rPh>
    <phoneticPr fontId="2"/>
  </si>
  <si>
    <t>対象経費
限度額</t>
    <rPh sb="0" eb="2">
      <t>タイショウ</t>
    </rPh>
    <rPh sb="2" eb="4">
      <t>ケイヒ</t>
    </rPh>
    <rPh sb="5" eb="7">
      <t>ゲンド</t>
    </rPh>
    <rPh sb="7" eb="8">
      <t>ガク</t>
    </rPh>
    <phoneticPr fontId="2"/>
  </si>
  <si>
    <t>月</t>
    <rPh sb="0" eb="1">
      <t>ガツ</t>
    </rPh>
    <phoneticPr fontId="2"/>
  </si>
  <si>
    <t>日</t>
    <rPh sb="0" eb="1">
      <t>ニチ</t>
    </rPh>
    <phoneticPr fontId="2"/>
  </si>
  <si>
    <t>有料道路</t>
    <rPh sb="0" eb="2">
      <t>ユウリョウ</t>
    </rPh>
    <rPh sb="2" eb="4">
      <t>ドウロ</t>
    </rPh>
    <phoneticPr fontId="2"/>
  </si>
  <si>
    <t>駐車料金</t>
    <rPh sb="0" eb="2">
      <t>チュウシャ</t>
    </rPh>
    <rPh sb="2" eb="4">
      <t>リョウキン</t>
    </rPh>
    <phoneticPr fontId="2"/>
  </si>
  <si>
    <t>合宿参加</t>
    <phoneticPr fontId="2"/>
  </si>
  <si>
    <t>○○体育館</t>
    <rPh sb="2" eb="5">
      <t>タイイクカン</t>
    </rPh>
    <phoneticPr fontId="2"/>
  </si>
  <si>
    <t>行　程</t>
    <rPh sb="0" eb="1">
      <t>ギョウ</t>
    </rPh>
    <rPh sb="2" eb="3">
      <t>ホド</t>
    </rPh>
    <phoneticPr fontId="2"/>
  </si>
  <si>
    <t>旅費・滞在費</t>
    <rPh sb="0" eb="2">
      <t>リョヒ</t>
    </rPh>
    <rPh sb="3" eb="6">
      <t>タイザイヒ</t>
    </rPh>
    <phoneticPr fontId="2"/>
  </si>
  <si>
    <t>本人支給額</t>
    <rPh sb="0" eb="2">
      <t>ホンニン</t>
    </rPh>
    <rPh sb="2" eb="5">
      <t>シキュウガク</t>
    </rPh>
    <phoneticPr fontId="2"/>
  </si>
  <si>
    <t>源泉徴収額</t>
    <rPh sb="0" eb="2">
      <t>ゲンセン</t>
    </rPh>
    <rPh sb="2" eb="5">
      <t>チョウシュウガク</t>
    </rPh>
    <phoneticPr fontId="2"/>
  </si>
  <si>
    <t>総額</t>
    <rPh sb="0" eb="2">
      <t>ソウガク</t>
    </rPh>
    <phoneticPr fontId="2"/>
  </si>
  <si>
    <t>旅行雑費
（国内日当）</t>
    <rPh sb="0" eb="2">
      <t>リョコウ</t>
    </rPh>
    <rPh sb="2" eb="4">
      <t>ザッピ</t>
    </rPh>
    <rPh sb="6" eb="8">
      <t>コクナイ</t>
    </rPh>
    <rPh sb="8" eb="10">
      <t>ニットウ</t>
    </rPh>
    <phoneticPr fontId="2"/>
  </si>
  <si>
    <t>旅費・滞在費
支給額計</t>
    <rPh sb="0" eb="2">
      <t>リョヒ</t>
    </rPh>
    <rPh sb="3" eb="6">
      <t>タイザイヒ</t>
    </rPh>
    <rPh sb="7" eb="10">
      <t>シキュウガク</t>
    </rPh>
    <rPh sb="10" eb="11">
      <t>ケイ</t>
    </rPh>
    <phoneticPr fontId="2"/>
  </si>
  <si>
    <t>滞在費
（海外日当）</t>
    <rPh sb="0" eb="3">
      <t>タイザイヒ</t>
    </rPh>
    <rPh sb="5" eb="7">
      <t>カイガイ</t>
    </rPh>
    <rPh sb="7" eb="9">
      <t>ニットウ</t>
    </rPh>
    <phoneticPr fontId="2"/>
  </si>
  <si>
    <t>伊藤四郎</t>
    <rPh sb="0" eb="2">
      <t>イトウ</t>
    </rPh>
    <rPh sb="2" eb="3">
      <t>ヨン</t>
    </rPh>
    <phoneticPr fontId="6"/>
  </si>
  <si>
    <t>○○アリーナ</t>
    <phoneticPr fontId="2"/>
  </si>
  <si>
    <t>支給方法</t>
    <rPh sb="0" eb="2">
      <t>シキュウ</t>
    </rPh>
    <rPh sb="2" eb="4">
      <t>ホウホウ</t>
    </rPh>
    <phoneticPr fontId="2"/>
  </si>
  <si>
    <t>1：片道</t>
    <rPh sb="2" eb="4">
      <t>カタミチ</t>
    </rPh>
    <phoneticPr fontId="2"/>
  </si>
  <si>
    <t>2：往復</t>
    <rPh sb="2" eb="4">
      <t>オウフク</t>
    </rPh>
    <phoneticPr fontId="2"/>
  </si>
  <si>
    <t>○○駅</t>
    <rPh sb="2" eb="3">
      <t>エキ</t>
    </rPh>
    <phoneticPr fontId="2"/>
  </si>
  <si>
    <t>2：往復</t>
  </si>
  <si>
    <t>○○バス停</t>
    <rPh sb="4" eb="5">
      <t>テイ</t>
    </rPh>
    <phoneticPr fontId="2"/>
  </si>
  <si>
    <t>1：片道</t>
  </si>
  <si>
    <t>交通費
支給額計</t>
    <rPh sb="0" eb="3">
      <t>コウツウヒ</t>
    </rPh>
    <rPh sb="4" eb="7">
      <t>シキュウガク</t>
    </rPh>
    <rPh sb="7" eb="8">
      <t>ケイ</t>
    </rPh>
    <phoneticPr fontId="2"/>
  </si>
  <si>
    <t>距離 ・ 支給額</t>
    <rPh sb="0" eb="2">
      <t>キョリ</t>
    </rPh>
    <rPh sb="5" eb="8">
      <t>シキュウガク</t>
    </rPh>
    <phoneticPr fontId="2"/>
  </si>
  <si>
    <t>対象経費限度額の合計</t>
    <rPh sb="0" eb="2">
      <t>タイショウ</t>
    </rPh>
    <rPh sb="2" eb="4">
      <t>ケイヒ</t>
    </rPh>
    <rPh sb="4" eb="6">
      <t>ゲンド</t>
    </rPh>
    <rPh sb="6" eb="7">
      <t>ガク</t>
    </rPh>
    <rPh sb="8" eb="10">
      <t>ゴウケイ</t>
    </rPh>
    <phoneticPr fontId="2"/>
  </si>
  <si>
    <t>支給額の合計</t>
    <rPh sb="0" eb="3">
      <t>シキュウガク</t>
    </rPh>
    <rPh sb="4" eb="6">
      <t>ゴウケイ</t>
    </rPh>
    <phoneticPr fontId="2"/>
  </si>
  <si>
    <t>支給額</t>
    <rPh sb="0" eb="2">
      <t>シキュウ</t>
    </rPh>
    <rPh sb="2" eb="3">
      <t>ガク</t>
    </rPh>
    <phoneticPr fontId="2"/>
  </si>
  <si>
    <t>片道当たりの交通費</t>
    <rPh sb="0" eb="2">
      <t>カタミチ</t>
    </rPh>
    <rPh sb="2" eb="3">
      <t>ア</t>
    </rPh>
    <rPh sb="6" eb="9">
      <t>コウツウヒ</t>
    </rPh>
    <phoneticPr fontId="2"/>
  </si>
  <si>
    <t>起点：最寄駅・バス停（車移動の場合は住所）</t>
    <rPh sb="0" eb="2">
      <t>キテン</t>
    </rPh>
    <rPh sb="3" eb="5">
      <t>モヨ</t>
    </rPh>
    <rPh sb="5" eb="6">
      <t>エキ</t>
    </rPh>
    <rPh sb="9" eb="10">
      <t>テイ</t>
    </rPh>
    <rPh sb="11" eb="12">
      <t>クルマ</t>
    </rPh>
    <rPh sb="12" eb="14">
      <t>イドウ</t>
    </rPh>
    <rPh sb="15" eb="17">
      <t>バアイ</t>
    </rPh>
    <rPh sb="18" eb="20">
      <t>ジュウショ</t>
    </rPh>
    <phoneticPr fontId="2"/>
  </si>
  <si>
    <t>終点：最寄駅・バス停（車移動の場合は住所）</t>
    <rPh sb="0" eb="2">
      <t>シュウテン</t>
    </rPh>
    <rPh sb="3" eb="6">
      <t>モヨリエキ</t>
    </rPh>
    <rPh sb="9" eb="10">
      <t>テイ</t>
    </rPh>
    <rPh sb="11" eb="12">
      <t>クルマ</t>
    </rPh>
    <rPh sb="12" eb="14">
      <t>イドウ</t>
    </rPh>
    <rPh sb="15" eb="17">
      <t>バアイ</t>
    </rPh>
    <rPh sb="18" eb="20">
      <t>ジュウショ</t>
    </rPh>
    <phoneticPr fontId="2"/>
  </si>
  <si>
    <t>〇〇市〇〇町〇〇-〇〇</t>
    <phoneticPr fontId="2"/>
  </si>
  <si>
    <t>〇〇町〇〇〇-〇</t>
    <phoneticPr fontId="2"/>
  </si>
  <si>
    <t>うち
対象経費以外</t>
    <rPh sb="3" eb="5">
      <t>タイショウ</t>
    </rPh>
    <rPh sb="5" eb="7">
      <t>ケイヒ</t>
    </rPh>
    <rPh sb="7" eb="9">
      <t>イガイ</t>
    </rPh>
    <phoneticPr fontId="2"/>
  </si>
  <si>
    <t>うち対象経費以外の合計</t>
    <rPh sb="2" eb="4">
      <t>タイショウ</t>
    </rPh>
    <rPh sb="4" eb="6">
      <t>ケイヒ</t>
    </rPh>
    <rPh sb="6" eb="8">
      <t>イガイ</t>
    </rPh>
    <rPh sb="9" eb="11">
      <t>ゴウケイ</t>
    </rPh>
    <phoneticPr fontId="2"/>
  </si>
  <si>
    <t>その他立替</t>
    <rPh sb="2" eb="3">
      <t>タ</t>
    </rPh>
    <rPh sb="3" eb="5">
      <t>タテカエ</t>
    </rPh>
    <phoneticPr fontId="2"/>
  </si>
  <si>
    <t>スタッフ</t>
    <phoneticPr fontId="2"/>
  </si>
  <si>
    <t>従事日</t>
    <rPh sb="0" eb="3">
      <t>ジュウジビ</t>
    </rPh>
    <phoneticPr fontId="2"/>
  </si>
  <si>
    <t>諸謝金
支給総額</t>
    <rPh sb="4" eb="6">
      <t>シキュウ</t>
    </rPh>
    <rPh sb="6" eb="8">
      <t>ソウガク</t>
    </rPh>
    <phoneticPr fontId="2"/>
  </si>
  <si>
    <t>従事日数</t>
    <rPh sb="0" eb="4">
      <t>ジュウジニッスウ</t>
    </rPh>
    <phoneticPr fontId="2"/>
  </si>
  <si>
    <t>1日</t>
    <rPh sb="1" eb="2">
      <t>ニチ</t>
    </rPh>
    <phoneticPr fontId="2"/>
  </si>
  <si>
    <t>8/1、8/2</t>
    <phoneticPr fontId="2"/>
  </si>
  <si>
    <t>諸謝金</t>
    <phoneticPr fontId="2"/>
  </si>
  <si>
    <t>No.</t>
    <phoneticPr fontId="2"/>
  </si>
  <si>
    <t>所属役職</t>
    <phoneticPr fontId="2"/>
  </si>
  <si>
    <t>労務内容</t>
    <rPh sb="0" eb="4">
      <t>ロウムナイヨウ</t>
    </rPh>
    <phoneticPr fontId="2"/>
  </si>
  <si>
    <t>収支簿No.</t>
    <rPh sb="0" eb="3">
      <t>シュウシボ</t>
    </rPh>
    <phoneticPr fontId="2"/>
  </si>
  <si>
    <t>備考
（補足内訳等）</t>
    <rPh sb="0" eb="2">
      <t>ビコウ</t>
    </rPh>
    <rPh sb="4" eb="6">
      <t>ホソク</t>
    </rPh>
    <rPh sb="6" eb="8">
      <t>ウチワケ</t>
    </rPh>
    <rPh sb="8" eb="9">
      <t>トウ</t>
    </rPh>
    <phoneticPr fontId="2"/>
  </si>
  <si>
    <t>適当な公共交通機関がないため車移動</t>
  </si>
  <si>
    <t>復路は別事業で計上</t>
    <rPh sb="3" eb="6">
      <t>ベツジギョウ</t>
    </rPh>
    <phoneticPr fontId="2"/>
  </si>
  <si>
    <t>収支簿
No.</t>
    <phoneticPr fontId="2"/>
  </si>
  <si>
    <t>強化スタッフ</t>
    <rPh sb="0" eb="2">
      <t>キョウカ</t>
    </rPh>
    <phoneticPr fontId="2"/>
  </si>
  <si>
    <t>収支簿No.</t>
    <phoneticPr fontId="2"/>
  </si>
  <si>
    <t>個人支給
宿泊費</t>
    <rPh sb="0" eb="2">
      <t>コジン</t>
    </rPh>
    <rPh sb="2" eb="4">
      <t>シキュウ</t>
    </rPh>
    <rPh sb="5" eb="8">
      <t>シュクハクヒ</t>
    </rPh>
    <phoneticPr fontId="2"/>
  </si>
  <si>
    <r>
      <t xml:space="preserve">代理受領者氏名
</t>
    </r>
    <r>
      <rPr>
        <sz val="8"/>
        <rFont val="ＭＳ ゴシック"/>
        <family val="3"/>
        <charset val="128"/>
      </rPr>
      <t>（本人ではなく代理者に支給した場合のみ記入）</t>
    </r>
    <rPh sb="0" eb="2">
      <t>ダイリ</t>
    </rPh>
    <rPh sb="2" eb="5">
      <t>ジュリョウシャ</t>
    </rPh>
    <rPh sb="5" eb="7">
      <t>シメイ</t>
    </rPh>
    <rPh sb="9" eb="11">
      <t>ホンニン</t>
    </rPh>
    <rPh sb="15" eb="17">
      <t>ダイリ</t>
    </rPh>
    <rPh sb="17" eb="18">
      <t>シャ</t>
    </rPh>
    <rPh sb="19" eb="21">
      <t>シキュウ</t>
    </rPh>
    <rPh sb="23" eb="25">
      <t>バアイ</t>
    </rPh>
    <rPh sb="27" eb="29">
      <t>キニュウ</t>
    </rPh>
    <phoneticPr fontId="2"/>
  </si>
  <si>
    <t>○○指導員</t>
    <rPh sb="2" eb="5">
      <t>シドウイン</t>
    </rPh>
    <phoneticPr fontId="2"/>
  </si>
  <si>
    <t>鈴木五郎</t>
    <rPh sb="0" eb="2">
      <t>スズキ</t>
    </rPh>
    <rPh sb="2" eb="4">
      <t>ゴロウ</t>
    </rPh>
    <phoneticPr fontId="2"/>
  </si>
  <si>
    <t>教室開催</t>
    <rPh sb="0" eb="2">
      <t>キョウシツ</t>
    </rPh>
    <rPh sb="2" eb="4">
      <t>カイサイ</t>
    </rPh>
    <phoneticPr fontId="2"/>
  </si>
  <si>
    <t>○○グランド</t>
  </si>
  <si>
    <t>○○指導員</t>
  </si>
  <si>
    <t>土井六郎</t>
    <rPh sb="0" eb="2">
      <t>ドイ</t>
    </rPh>
    <rPh sb="2" eb="4">
      <t>ロクロウ</t>
    </rPh>
    <phoneticPr fontId="2"/>
  </si>
  <si>
    <t>2日</t>
    <rPh sb="1" eb="2">
      <t>ニチ</t>
    </rPh>
    <phoneticPr fontId="2"/>
  </si>
  <si>
    <t>健康体操
実技指導</t>
  </si>
  <si>
    <t>〇〇市〇〇町〇〇-〇〇</t>
  </si>
  <si>
    <t>〇〇町〇〇〇-〇</t>
  </si>
  <si>
    <t>サッカー教室
実技指導</t>
    <phoneticPr fontId="2"/>
  </si>
  <si>
    <t>※交通費、宿泊費及び雑費の金額は、網掛け欄に記入する。
　車賃の距離の欄は、当該行程の乗車距離の合計。諸謝金、交通費、宿泊費及び雑費の上段（　）書き「うち対象経費以外」とは、
　下段の額のうち、対象経費限度額を除いた額（収支簿の「限度額との差」と「対象外経費」を足し合わせた額）。</t>
    <rPh sb="51" eb="54">
      <t>ショシャキン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</si>
</sst>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
    <numFmt numFmtId="178" formatCode="\(\▲#,##0;\-#;&quot;&quot;;@"/>
    <numFmt numFmtId="179" formatCode="#,##0.0&quot;km&quot;"/>
    <numFmt numFmtId="180" formatCode="\(\▲#,##0;\-#;\(???????;@"/>
    <numFmt numFmtId="181" formatCode="m/d;@"/>
    <numFmt numFmtId="182" formatCode="##&quot;日&quot;"/>
  </numFmts>
  <fonts count="20">
    <font>
      <sz val="10"/>
      <name val="ＭＳ 明朝"/>
      <family val="1"/>
      <charset val="128"/>
    </font>
    <font>
      <sz val="10"/>
      <name val="ＭＳ 明朝"/>
      <family val="1"/>
      <charset val="128"/>
    </font>
    <font>
      <sz val="6"/>
      <name val="ＭＳ 明朝"/>
      <family val="1"/>
      <charset val="128"/>
    </font>
    <font>
      <sz val="8"/>
      <name val="ＭＳ ゴシック"/>
      <family val="3"/>
      <charset val="128"/>
    </font>
    <font>
      <sz val="10"/>
      <name val="ＭＳ ゴシック"/>
      <family val="3"/>
      <charset val="128"/>
    </font>
    <font>
      <sz val="9"/>
      <name val="ＭＳ ゴシック"/>
      <family val="3"/>
      <charset val="128"/>
    </font>
    <font>
      <b/>
      <sz val="15"/>
      <color indexed="56"/>
      <name val="ＭＳ Ｐゴシック"/>
      <family val="3"/>
      <charset val="128"/>
    </font>
    <font>
      <sz val="7"/>
      <name val="ＭＳ ゴシック"/>
      <family val="3"/>
      <charset val="128"/>
    </font>
    <font>
      <sz val="11"/>
      <color theme="1"/>
      <name val="ＭＳ Ｐゴシック"/>
      <family val="3"/>
      <charset val="128"/>
      <scheme val="minor"/>
    </font>
    <font>
      <sz val="8"/>
      <color theme="1"/>
      <name val="ＭＳ ゴシック"/>
      <family val="3"/>
      <charset val="128"/>
    </font>
    <font>
      <sz val="7"/>
      <color theme="1"/>
      <name val="ＭＳ ゴシック"/>
      <family val="3"/>
      <charset val="128"/>
    </font>
    <font>
      <strike/>
      <sz val="9"/>
      <name val="ＭＳ ゴシック"/>
      <family val="3"/>
      <charset val="128"/>
    </font>
    <font>
      <sz val="9"/>
      <color indexed="81"/>
      <name val="MS P ゴシック"/>
      <family val="3"/>
      <charset val="128"/>
    </font>
    <font>
      <b/>
      <sz val="9"/>
      <color indexed="81"/>
      <name val="MS P ゴシック"/>
      <family val="3"/>
      <charset val="128"/>
    </font>
    <font>
      <sz val="9"/>
      <color rgb="FF00B050"/>
      <name val="ＭＳ ゴシック"/>
      <family val="3"/>
      <charset val="128"/>
    </font>
    <font>
      <sz val="12"/>
      <color rgb="FF00B050"/>
      <name val="ＭＳ ゴシック"/>
      <family val="3"/>
      <charset val="128"/>
    </font>
    <font>
      <sz val="11"/>
      <color rgb="FF00B050"/>
      <name val="ＭＳ ゴシック"/>
      <family val="3"/>
      <charset val="128"/>
    </font>
    <font>
      <sz val="14"/>
      <name val="ＭＳ ゴシック"/>
      <family val="3"/>
      <charset val="128"/>
    </font>
    <font>
      <sz val="12"/>
      <name val="ＭＳ ゴシック"/>
      <family val="3"/>
      <charset val="128"/>
    </font>
    <font>
      <sz val="8"/>
      <color rgb="FF00B050"/>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7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diagonal/>
    </border>
    <border>
      <left style="double">
        <color indexed="64"/>
      </left>
      <right/>
      <top style="thin">
        <color indexed="64"/>
      </top>
      <bottom style="hair">
        <color indexed="64"/>
      </bottom>
      <diagonal/>
    </border>
    <border>
      <left/>
      <right style="double">
        <color indexed="64"/>
      </right>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diagonalDown="1">
      <left style="thin">
        <color indexed="64"/>
      </left>
      <right style="hair">
        <color indexed="64"/>
      </right>
      <top style="thin">
        <color indexed="64"/>
      </top>
      <bottom style="hair">
        <color indexed="64"/>
      </bottom>
      <diagonal style="thin">
        <color indexed="64"/>
      </diagonal>
    </border>
    <border>
      <left style="hair">
        <color indexed="64"/>
      </left>
      <right/>
      <top/>
      <bottom/>
      <diagonal/>
    </border>
    <border>
      <left style="hair">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hair">
        <color indexed="64"/>
      </right>
      <top/>
      <bottom/>
      <diagonal/>
    </border>
    <border>
      <left/>
      <right/>
      <top/>
      <bottom style="hair">
        <color indexed="64"/>
      </bottom>
      <diagonal/>
    </border>
    <border>
      <left/>
      <right style="thin">
        <color indexed="64"/>
      </right>
      <top/>
      <bottom style="hair">
        <color indexed="64"/>
      </bottom>
      <diagonal/>
    </border>
    <border>
      <left/>
      <right style="double">
        <color indexed="64"/>
      </right>
      <top style="thin">
        <color indexed="64"/>
      </top>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double">
        <color indexed="64"/>
      </right>
      <top/>
      <bottom/>
      <diagonal/>
    </border>
    <border>
      <left style="thin">
        <color indexed="64"/>
      </left>
      <right style="thin">
        <color indexed="64"/>
      </right>
      <top/>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medium">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8" fillId="0" borderId="0">
      <alignment vertical="center"/>
    </xf>
  </cellStyleXfs>
  <cellXfs count="234">
    <xf numFmtId="0" fontId="0" fillId="0" borderId="0" xfId="0">
      <alignment vertical="center"/>
    </xf>
    <xf numFmtId="0" fontId="3"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9" fillId="0" borderId="0" xfId="0" applyFont="1" applyAlignment="1">
      <alignment vertical="center" wrapText="1"/>
    </xf>
    <xf numFmtId="38" fontId="3" fillId="0" borderId="1" xfId="1" applyFont="1" applyBorder="1" applyAlignment="1">
      <alignment vertical="center" shrinkToFit="1"/>
    </xf>
    <xf numFmtId="38" fontId="3" fillId="0" borderId="0" xfId="1" applyFont="1" applyBorder="1" applyAlignment="1">
      <alignment vertical="center" shrinkToFit="1"/>
    </xf>
    <xf numFmtId="38" fontId="3" fillId="0" borderId="2" xfId="1" applyFont="1" applyBorder="1" applyAlignment="1">
      <alignment vertical="center" shrinkToFit="1"/>
    </xf>
    <xf numFmtId="38" fontId="3" fillId="0" borderId="3" xfId="1" applyFont="1" applyBorder="1" applyAlignment="1">
      <alignment vertical="center" shrinkToFit="1"/>
    </xf>
    <xf numFmtId="38" fontId="3" fillId="0" borderId="4" xfId="1" applyFont="1" applyBorder="1" applyAlignment="1">
      <alignment vertical="center" shrinkToFit="1"/>
    </xf>
    <xf numFmtId="38" fontId="3" fillId="0" borderId="5" xfId="0" applyNumberFormat="1" applyFont="1" applyBorder="1" applyAlignment="1">
      <alignment vertical="center" shrinkToFit="1"/>
    </xf>
    <xf numFmtId="38" fontId="3" fillId="0" borderId="6" xfId="1" applyFont="1" applyBorder="1" applyAlignment="1">
      <alignment vertical="center" shrinkToFit="1"/>
    </xf>
    <xf numFmtId="38" fontId="3" fillId="0" borderId="5" xfId="1" applyFont="1" applyBorder="1" applyAlignment="1">
      <alignment vertical="center" shrinkToFit="1"/>
    </xf>
    <xf numFmtId="0" fontId="3" fillId="0" borderId="3" xfId="0" applyFont="1" applyBorder="1" applyAlignment="1">
      <alignment vertical="center" shrinkToFit="1"/>
    </xf>
    <xf numFmtId="0" fontId="9" fillId="0" borderId="0" xfId="0" applyFont="1" applyFill="1" applyBorder="1" applyAlignment="1">
      <alignment horizontal="center" vertical="center" shrinkToFit="1"/>
    </xf>
    <xf numFmtId="38" fontId="9" fillId="2" borderId="0" xfId="1" applyFont="1" applyFill="1" applyBorder="1" applyAlignment="1" applyProtection="1">
      <alignment vertical="center" shrinkToFit="1"/>
      <protection locked="0"/>
    </xf>
    <xf numFmtId="38" fontId="9" fillId="2" borderId="12" xfId="1" applyFont="1" applyFill="1" applyBorder="1" applyAlignment="1" applyProtection="1">
      <alignment vertical="center" shrinkToFit="1"/>
      <protection locked="0"/>
    </xf>
    <xf numFmtId="0" fontId="9" fillId="0" borderId="13" xfId="0" applyFont="1" applyFill="1" applyBorder="1" applyAlignment="1">
      <alignment horizontal="center" vertical="center" shrinkToFit="1"/>
    </xf>
    <xf numFmtId="57" fontId="9" fillId="0" borderId="14" xfId="0" applyNumberFormat="1" applyFont="1" applyFill="1" applyBorder="1" applyAlignment="1" applyProtection="1">
      <alignment horizontal="center" vertical="center" shrinkToFit="1"/>
      <protection locked="0"/>
    </xf>
    <xf numFmtId="57" fontId="9" fillId="0" borderId="1" xfId="0" applyNumberFormat="1" applyFont="1" applyFill="1" applyBorder="1" applyAlignment="1" applyProtection="1">
      <alignment horizontal="center" vertical="center" shrinkToFit="1"/>
      <protection locked="0"/>
    </xf>
    <xf numFmtId="0" fontId="9" fillId="0" borderId="15"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177" fontId="3" fillId="0" borderId="17" xfId="1" applyNumberFormat="1" applyFont="1" applyBorder="1" applyAlignment="1">
      <alignment vertical="center" shrinkToFit="1"/>
    </xf>
    <xf numFmtId="38" fontId="3" fillId="0" borderId="14" xfId="1" applyFont="1" applyBorder="1" applyAlignment="1">
      <alignment vertical="center" shrinkToFit="1"/>
    </xf>
    <xf numFmtId="38" fontId="3" fillId="0" borderId="13" xfId="1" applyFont="1" applyBorder="1" applyAlignment="1">
      <alignment vertical="center" shrinkToFit="1"/>
    </xf>
    <xf numFmtId="38" fontId="3" fillId="0" borderId="18" xfId="1" applyFont="1" applyBorder="1" applyAlignment="1">
      <alignment vertical="center" shrinkToFit="1"/>
    </xf>
    <xf numFmtId="0" fontId="9" fillId="0" borderId="11" xfId="0" applyFont="1" applyFill="1" applyBorder="1" applyAlignment="1" applyProtection="1">
      <alignment horizontal="center" vertical="center" shrinkToFit="1"/>
      <protection locked="0"/>
    </xf>
    <xf numFmtId="177" fontId="3" fillId="0" borderId="20" xfId="1" applyNumberFormat="1" applyFont="1" applyBorder="1" applyAlignment="1">
      <alignment vertical="center" shrinkToFit="1"/>
    </xf>
    <xf numFmtId="38" fontId="3" fillId="0" borderId="19" xfId="0" applyNumberFormat="1" applyFont="1" applyBorder="1" applyAlignment="1">
      <alignment vertical="center" shrinkToFit="1"/>
    </xf>
    <xf numFmtId="0" fontId="3" fillId="0" borderId="21" xfId="0" applyFont="1" applyBorder="1" applyAlignment="1">
      <alignment vertical="center" shrinkToFit="1"/>
    </xf>
    <xf numFmtId="38" fontId="9" fillId="0" borderId="12" xfId="1" applyFont="1" applyFill="1" applyBorder="1" applyAlignment="1" applyProtection="1">
      <alignment vertical="center" shrinkToFit="1"/>
      <protection locked="0"/>
    </xf>
    <xf numFmtId="0" fontId="3" fillId="0" borderId="0" xfId="0" applyFont="1" applyAlignment="1">
      <alignment horizontal="center" vertical="center" wrapText="1"/>
    </xf>
    <xf numFmtId="178" fontId="9" fillId="2" borderId="17" xfId="1" applyNumberFormat="1" applyFont="1" applyFill="1" applyBorder="1" applyAlignment="1" applyProtection="1">
      <alignment vertical="center" shrinkToFit="1"/>
      <protection locked="0"/>
    </xf>
    <xf numFmtId="178" fontId="9" fillId="0" borderId="24" xfId="1" applyNumberFormat="1" applyFont="1" applyFill="1" applyBorder="1" applyAlignment="1" applyProtection="1">
      <alignment vertical="center" shrinkToFit="1"/>
      <protection locked="0"/>
    </xf>
    <xf numFmtId="38" fontId="9" fillId="2" borderId="12" xfId="1" applyNumberFormat="1" applyFont="1" applyFill="1" applyBorder="1" applyAlignment="1" applyProtection="1">
      <alignment vertical="center" shrinkToFit="1"/>
      <protection locked="0"/>
    </xf>
    <xf numFmtId="3" fontId="9" fillId="2" borderId="25" xfId="1" applyNumberFormat="1" applyFont="1" applyFill="1" applyBorder="1" applyAlignment="1" applyProtection="1">
      <alignment vertical="center" shrinkToFit="1"/>
      <protection locked="0"/>
    </xf>
    <xf numFmtId="3" fontId="9" fillId="2" borderId="12" xfId="1" applyNumberFormat="1" applyFont="1" applyFill="1" applyBorder="1" applyAlignment="1" applyProtection="1">
      <alignment vertical="center" shrinkToFit="1"/>
      <protection locked="0"/>
    </xf>
    <xf numFmtId="179" fontId="9" fillId="2" borderId="16" xfId="1" applyNumberFormat="1" applyFont="1" applyFill="1" applyBorder="1" applyAlignment="1" applyProtection="1">
      <alignment vertical="center" shrinkToFit="1"/>
      <protection locked="0"/>
    </xf>
    <xf numFmtId="180" fontId="9" fillId="2" borderId="17" xfId="1" applyNumberFormat="1" applyFont="1" applyFill="1" applyBorder="1" applyAlignment="1" applyProtection="1">
      <alignment vertical="center" shrinkToFit="1"/>
      <protection locked="0"/>
    </xf>
    <xf numFmtId="180" fontId="9" fillId="2" borderId="26" xfId="1" applyNumberFormat="1" applyFont="1" applyFill="1" applyBorder="1" applyAlignment="1" applyProtection="1">
      <alignment vertical="center" shrinkToFit="1"/>
      <protection locked="0"/>
    </xf>
    <xf numFmtId="180" fontId="9" fillId="0" borderId="17" xfId="1" applyNumberFormat="1" applyFont="1" applyFill="1" applyBorder="1" applyAlignment="1">
      <alignment vertical="center" shrinkToFit="1"/>
    </xf>
    <xf numFmtId="180" fontId="3" fillId="0" borderId="20" xfId="1" applyNumberFormat="1" applyFont="1" applyFill="1" applyBorder="1" applyAlignment="1">
      <alignment vertical="center" shrinkToFit="1"/>
    </xf>
    <xf numFmtId="0" fontId="3" fillId="0" borderId="17" xfId="3" applyFont="1" applyFill="1" applyBorder="1" applyAlignment="1">
      <alignment horizontal="center" vertical="center" shrinkToFit="1"/>
    </xf>
    <xf numFmtId="0" fontId="3" fillId="0" borderId="12" xfId="3" applyFont="1" applyFill="1" applyBorder="1" applyAlignment="1">
      <alignment horizontal="center" vertical="center" shrinkToFit="1"/>
    </xf>
    <xf numFmtId="0" fontId="3" fillId="0" borderId="6" xfId="3" applyFont="1" applyFill="1" applyBorder="1" applyAlignment="1">
      <alignment horizontal="center" vertical="center" shrinkToFit="1"/>
    </xf>
    <xf numFmtId="0" fontId="3" fillId="0" borderId="27" xfId="3" applyFont="1" applyFill="1" applyBorder="1" applyAlignment="1">
      <alignment horizontal="center" vertical="center" shrinkToFit="1"/>
    </xf>
    <xf numFmtId="0" fontId="3" fillId="0" borderId="28" xfId="3" applyFont="1" applyFill="1" applyBorder="1" applyAlignment="1">
      <alignment horizontal="center" vertical="center" shrinkToFit="1"/>
    </xf>
    <xf numFmtId="0" fontId="3" fillId="0" borderId="29" xfId="3" applyFont="1" applyFill="1" applyBorder="1" applyAlignment="1">
      <alignment horizontal="center" vertical="center" shrinkToFit="1"/>
    </xf>
    <xf numFmtId="0" fontId="3" fillId="0" borderId="30" xfId="3" applyFont="1" applyFill="1" applyBorder="1" applyAlignment="1">
      <alignment horizontal="center" vertical="center" shrinkToFit="1"/>
    </xf>
    <xf numFmtId="0" fontId="10" fillId="0" borderId="28" xfId="0" applyFont="1" applyFill="1" applyBorder="1" applyAlignment="1">
      <alignment horizontal="center" vertical="center" wrapText="1" shrinkToFit="1"/>
    </xf>
    <xf numFmtId="0" fontId="9" fillId="0" borderId="31" xfId="0" applyFont="1" applyFill="1" applyBorder="1" applyAlignment="1">
      <alignment horizontal="center" vertical="center" shrinkToFit="1"/>
    </xf>
    <xf numFmtId="0" fontId="3" fillId="0" borderId="28" xfId="0" applyFont="1" applyBorder="1" applyAlignment="1">
      <alignment horizontal="center" vertical="center" shrinkToFit="1"/>
    </xf>
    <xf numFmtId="0" fontId="3" fillId="3" borderId="0" xfId="0" applyFont="1" applyFill="1" applyAlignment="1">
      <alignment vertical="center" wrapText="1"/>
    </xf>
    <xf numFmtId="38" fontId="3" fillId="0" borderId="13" xfId="1" applyFont="1" applyFill="1" applyBorder="1" applyAlignment="1">
      <alignment vertical="center" shrinkToFit="1"/>
    </xf>
    <xf numFmtId="38" fontId="3" fillId="0" borderId="0" xfId="1" applyFont="1" applyFill="1" applyBorder="1" applyAlignment="1">
      <alignment vertical="center" shrinkToFit="1"/>
    </xf>
    <xf numFmtId="38" fontId="3" fillId="0" borderId="2" xfId="1" applyFont="1" applyFill="1" applyBorder="1" applyAlignment="1">
      <alignment vertical="center" shrinkToFit="1"/>
    </xf>
    <xf numFmtId="0" fontId="4" fillId="0" borderId="28" xfId="0" applyFont="1" applyBorder="1" applyAlignment="1">
      <alignment vertical="center" shrinkToFit="1"/>
    </xf>
    <xf numFmtId="0" fontId="4" fillId="0" borderId="22" xfId="0" applyFont="1" applyBorder="1" applyAlignment="1">
      <alignment vertical="center" shrinkToFit="1"/>
    </xf>
    <xf numFmtId="0" fontId="4" fillId="0" borderId="4" xfId="0" applyFont="1" applyBorder="1" applyAlignment="1">
      <alignment vertical="center" shrinkToFit="1"/>
    </xf>
    <xf numFmtId="0" fontId="4" fillId="0" borderId="12" xfId="0" applyFont="1" applyBorder="1" applyAlignment="1">
      <alignment vertical="center" shrinkToFit="1"/>
    </xf>
    <xf numFmtId="0" fontId="4" fillId="0" borderId="0" xfId="0" applyFont="1" applyBorder="1" applyAlignment="1">
      <alignment vertical="center" shrinkToFit="1"/>
    </xf>
    <xf numFmtId="0" fontId="4" fillId="0" borderId="1" xfId="0" applyFont="1" applyBorder="1" applyAlignment="1">
      <alignment vertical="center" shrinkToFit="1"/>
    </xf>
    <xf numFmtId="0" fontId="4" fillId="0" borderId="6"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9" fillId="0" borderId="0" xfId="0" applyFont="1" applyBorder="1" applyAlignment="1">
      <alignment vertical="center" wrapText="1"/>
    </xf>
    <xf numFmtId="0" fontId="9" fillId="0" borderId="2" xfId="0" applyFont="1" applyBorder="1" applyAlignment="1">
      <alignment vertical="center" wrapText="1"/>
    </xf>
    <xf numFmtId="0" fontId="3" fillId="0" borderId="5" xfId="0" applyFont="1" applyBorder="1" applyAlignment="1">
      <alignment vertical="center" shrinkToFit="1"/>
    </xf>
    <xf numFmtId="0" fontId="3" fillId="0" borderId="37"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14" fillId="0" borderId="64" xfId="0" applyFont="1" applyBorder="1" applyAlignment="1">
      <alignment horizontal="center" vertical="center" wrapText="1"/>
    </xf>
    <xf numFmtId="38" fontId="3" fillId="0" borderId="0" xfId="0" applyNumberFormat="1" applyFont="1" applyBorder="1" applyAlignment="1">
      <alignment vertical="center" shrinkToFit="1"/>
    </xf>
    <xf numFmtId="0" fontId="3" fillId="0" borderId="0" xfId="0" applyFont="1" applyBorder="1" applyAlignment="1">
      <alignment vertical="center" shrinkToFit="1"/>
    </xf>
    <xf numFmtId="38" fontId="3" fillId="0" borderId="47" xfId="0" applyNumberFormat="1" applyFont="1" applyBorder="1" applyAlignment="1">
      <alignment vertical="center" shrinkToFit="1"/>
    </xf>
    <xf numFmtId="0" fontId="3" fillId="0" borderId="22" xfId="0" applyFont="1" applyBorder="1" applyAlignment="1">
      <alignment vertical="center" shrinkToFit="1"/>
    </xf>
    <xf numFmtId="38" fontId="3" fillId="0" borderId="22" xfId="0" applyNumberFormat="1" applyFont="1" applyBorder="1" applyAlignment="1">
      <alignment vertical="center" shrinkToFit="1"/>
    </xf>
    <xf numFmtId="0" fontId="3" fillId="0" borderId="22" xfId="0" applyFont="1" applyBorder="1" applyAlignment="1">
      <alignment horizontal="center" vertical="center" shrinkToFit="1"/>
    </xf>
    <xf numFmtId="0" fontId="16" fillId="0" borderId="0" xfId="0" applyFont="1" applyFill="1" applyBorder="1" applyAlignment="1">
      <alignment horizontal="center" vertical="center" wrapText="1"/>
    </xf>
    <xf numFmtId="38" fontId="3" fillId="0" borderId="28" xfId="0" applyNumberFormat="1" applyFont="1" applyBorder="1" applyAlignment="1">
      <alignment vertical="center" shrinkToFit="1"/>
    </xf>
    <xf numFmtId="0" fontId="3" fillId="0" borderId="4" xfId="0" applyFont="1" applyBorder="1" applyAlignment="1">
      <alignment vertical="center" shrinkToFit="1"/>
    </xf>
    <xf numFmtId="0" fontId="4" fillId="0" borderId="66" xfId="0" applyFont="1" applyBorder="1" applyAlignment="1">
      <alignment vertical="center" shrinkToFit="1"/>
    </xf>
    <xf numFmtId="0" fontId="17" fillId="0" borderId="59" xfId="0" applyFont="1" applyFill="1" applyBorder="1" applyAlignment="1">
      <alignment horizontal="center" vertical="center" wrapText="1"/>
    </xf>
    <xf numFmtId="0" fontId="15" fillId="0" borderId="0" xfId="0" applyFont="1" applyFill="1" applyBorder="1" applyAlignment="1">
      <alignment vertical="center" wrapText="1"/>
    </xf>
    <xf numFmtId="0" fontId="5" fillId="0" borderId="55" xfId="0" applyFont="1" applyFill="1" applyBorder="1" applyAlignment="1">
      <alignment horizontal="center" vertical="center" wrapText="1"/>
    </xf>
    <xf numFmtId="0" fontId="4" fillId="0" borderId="47" xfId="0" applyFont="1" applyFill="1" applyBorder="1" applyAlignment="1">
      <alignment vertical="center" shrinkToFit="1"/>
    </xf>
    <xf numFmtId="0" fontId="4" fillId="0" borderId="19" xfId="0" applyFont="1" applyFill="1" applyBorder="1" applyAlignment="1">
      <alignment vertical="center" shrinkToFit="1"/>
    </xf>
    <xf numFmtId="0" fontId="4" fillId="0" borderId="5" xfId="0" applyFont="1" applyFill="1" applyBorder="1" applyAlignment="1">
      <alignment vertical="center" shrinkToFit="1"/>
    </xf>
    <xf numFmtId="180" fontId="3" fillId="0" borderId="17" xfId="1" applyNumberFormat="1" applyFont="1" applyFill="1" applyBorder="1" applyAlignment="1" applyProtection="1">
      <alignment horizontal="center" vertical="center" shrinkToFit="1"/>
      <protection locked="0"/>
    </xf>
    <xf numFmtId="0" fontId="7" fillId="0" borderId="28" xfId="0" applyFont="1" applyFill="1" applyBorder="1" applyAlignment="1">
      <alignment horizontal="center" vertical="center" wrapText="1" shrinkToFit="1"/>
    </xf>
    <xf numFmtId="180" fontId="3" fillId="0" borderId="17" xfId="1" applyNumberFormat="1" applyFont="1" applyFill="1" applyBorder="1" applyAlignment="1" applyProtection="1">
      <alignment vertical="center" shrinkToFit="1"/>
      <protection locked="0"/>
    </xf>
    <xf numFmtId="0" fontId="3" fillId="0" borderId="31" xfId="0" applyFont="1" applyFill="1" applyBorder="1" applyAlignment="1">
      <alignment horizontal="center" vertical="center" shrinkToFit="1"/>
    </xf>
    <xf numFmtId="38" fontId="3" fillId="0" borderId="12" xfId="1" applyFont="1" applyFill="1" applyBorder="1" applyAlignment="1" applyProtection="1">
      <alignment vertical="center" shrinkToFit="1"/>
      <protection locked="0"/>
    </xf>
    <xf numFmtId="177" fontId="3" fillId="0" borderId="13" xfId="1" applyNumberFormat="1" applyFont="1" applyFill="1" applyBorder="1" applyAlignment="1">
      <alignment vertical="center" shrinkToFit="1"/>
    </xf>
    <xf numFmtId="38" fontId="3" fillId="0" borderId="18" xfId="1" applyFont="1" applyFill="1" applyBorder="1" applyAlignment="1">
      <alignment vertical="center" shrinkToFit="1"/>
    </xf>
    <xf numFmtId="38" fontId="3" fillId="0" borderId="21" xfId="1" applyFont="1" applyFill="1" applyBorder="1" applyAlignment="1">
      <alignment vertical="center" shrinkToFit="1"/>
    </xf>
    <xf numFmtId="182" fontId="3" fillId="0" borderId="12" xfId="1"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shrinkToFit="1"/>
      <protection locked="0"/>
    </xf>
    <xf numFmtId="181" fontId="3" fillId="0" borderId="15" xfId="1" applyNumberFormat="1" applyFont="1" applyFill="1" applyBorder="1" applyAlignment="1" applyProtection="1">
      <alignment horizontal="center" shrinkToFit="1"/>
      <protection locked="0"/>
    </xf>
    <xf numFmtId="181" fontId="3" fillId="0" borderId="23" xfId="1" applyNumberFormat="1" applyFont="1" applyFill="1" applyBorder="1" applyAlignment="1" applyProtection="1">
      <alignment horizontal="center" shrinkToFit="1"/>
      <protection locked="0"/>
    </xf>
    <xf numFmtId="38" fontId="3" fillId="0" borderId="0" xfId="0" applyNumberFormat="1" applyFont="1" applyFill="1" applyBorder="1" applyAlignment="1">
      <alignment vertical="center" shrinkToFit="1"/>
    </xf>
    <xf numFmtId="0" fontId="3" fillId="0" borderId="52" xfId="0" applyFont="1" applyFill="1" applyBorder="1" applyAlignment="1">
      <alignment vertical="center" shrinkToFit="1"/>
    </xf>
    <xf numFmtId="0" fontId="3" fillId="0" borderId="11" xfId="0" applyFont="1" applyFill="1" applyBorder="1" applyAlignment="1" applyProtection="1">
      <alignment horizontal="center" vertical="center" shrinkToFit="1"/>
      <protection locked="0"/>
    </xf>
    <xf numFmtId="0" fontId="3" fillId="0" borderId="48" xfId="3" applyFont="1" applyFill="1" applyBorder="1" applyAlignment="1">
      <alignment horizontal="center" vertical="center" shrinkToFit="1"/>
    </xf>
    <xf numFmtId="0" fontId="3" fillId="0" borderId="26" xfId="3" applyFont="1" applyFill="1" applyBorder="1" applyAlignment="1">
      <alignment horizontal="center" vertical="center" shrinkToFit="1"/>
    </xf>
    <xf numFmtId="0" fontId="9" fillId="0" borderId="10" xfId="0" applyFont="1" applyFill="1" applyBorder="1" applyAlignment="1" applyProtection="1">
      <alignment horizontal="center" vertical="center" shrinkToFit="1"/>
      <protection locked="0"/>
    </xf>
    <xf numFmtId="0" fontId="3" fillId="0" borderId="6" xfId="0" applyFont="1" applyBorder="1" applyAlignment="1">
      <alignment horizontal="center" vertical="center" shrinkToFit="1"/>
    </xf>
    <xf numFmtId="0" fontId="5" fillId="0" borderId="22" xfId="0" applyFont="1" applyBorder="1" applyAlignment="1">
      <alignment horizontal="center" vertical="center" wrapText="1"/>
    </xf>
    <xf numFmtId="0" fontId="7" fillId="0" borderId="33" xfId="0" applyFont="1" applyBorder="1" applyAlignment="1">
      <alignment horizontal="center" vertical="center" wrapText="1"/>
    </xf>
    <xf numFmtId="38" fontId="3" fillId="3" borderId="0" xfId="0" applyNumberFormat="1" applyFont="1" applyFill="1" applyAlignment="1">
      <alignment vertical="center" wrapText="1"/>
    </xf>
    <xf numFmtId="180" fontId="3" fillId="0" borderId="17" xfId="1" applyNumberFormat="1" applyFont="1" applyFill="1" applyBorder="1" applyAlignment="1" applyProtection="1">
      <alignment horizontal="center" vertical="center" wrapText="1" shrinkToFit="1"/>
      <protection locked="0"/>
    </xf>
    <xf numFmtId="0" fontId="3" fillId="0" borderId="12" xfId="0" applyFont="1" applyBorder="1" applyAlignment="1">
      <alignment horizontal="center" vertical="center" shrinkToFit="1"/>
    </xf>
    <xf numFmtId="0" fontId="5" fillId="0" borderId="2"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wrapText="1"/>
    </xf>
    <xf numFmtId="0" fontId="5" fillId="0" borderId="2" xfId="0" applyFont="1" applyBorder="1" applyAlignment="1">
      <alignment horizontal="center" vertical="center" wrapText="1"/>
    </xf>
    <xf numFmtId="0" fontId="3" fillId="0" borderId="12" xfId="0" applyFont="1" applyBorder="1" applyAlignment="1">
      <alignment horizontal="center" vertical="center" shrinkToFit="1"/>
    </xf>
    <xf numFmtId="0" fontId="9" fillId="0" borderId="29" xfId="0" applyFont="1" applyFill="1" applyBorder="1" applyAlignment="1">
      <alignment horizontal="center" vertical="center" shrinkToFit="1"/>
    </xf>
    <xf numFmtId="38" fontId="19" fillId="0" borderId="12" xfId="1" applyFont="1" applyFill="1" applyBorder="1" applyAlignment="1" applyProtection="1">
      <alignment vertical="center" shrinkToFit="1"/>
      <protection locked="0"/>
    </xf>
    <xf numFmtId="38" fontId="19" fillId="2" borderId="12" xfId="1" applyFont="1" applyFill="1" applyBorder="1" applyAlignment="1" applyProtection="1">
      <alignment vertical="center" shrinkToFit="1"/>
      <protection locked="0"/>
    </xf>
    <xf numFmtId="180" fontId="9" fillId="2" borderId="17" xfId="1" applyNumberFormat="1" applyFont="1" applyFill="1" applyBorder="1" applyAlignment="1" applyProtection="1">
      <alignment vertical="center" shrinkToFit="1"/>
    </xf>
    <xf numFmtId="0" fontId="3" fillId="0" borderId="0" xfId="0" applyFont="1" applyFill="1" applyAlignment="1">
      <alignment vertical="center" wrapText="1"/>
    </xf>
    <xf numFmtId="0" fontId="3" fillId="0" borderId="0" xfId="0" applyFont="1" applyFill="1" applyAlignment="1">
      <alignment horizontal="center" vertical="center" wrapText="1"/>
    </xf>
    <xf numFmtId="3" fontId="3" fillId="2" borderId="12" xfId="1" applyNumberFormat="1" applyFont="1" applyFill="1" applyBorder="1" applyAlignment="1" applyProtection="1">
      <alignment vertical="center" shrinkToFit="1"/>
      <protection locked="0"/>
    </xf>
    <xf numFmtId="38" fontId="18" fillId="3" borderId="68" xfId="0" applyNumberFormat="1" applyFont="1" applyFill="1" applyBorder="1" applyAlignment="1">
      <alignment horizontal="center" vertical="center" shrinkToFit="1"/>
    </xf>
    <xf numFmtId="38" fontId="3" fillId="0" borderId="70" xfId="0" applyNumberFormat="1" applyFont="1" applyBorder="1" applyAlignment="1">
      <alignment horizontal="center" vertical="center" shrinkToFit="1"/>
    </xf>
    <xf numFmtId="38" fontId="18" fillId="3" borderId="69" xfId="0" applyNumberFormat="1" applyFont="1" applyFill="1" applyBorder="1" applyAlignment="1">
      <alignment horizontal="center" vertical="center" shrinkToFit="1"/>
    </xf>
    <xf numFmtId="38" fontId="3" fillId="0" borderId="47" xfId="1" applyNumberFormat="1" applyFont="1" applyBorder="1" applyAlignment="1">
      <alignment horizontal="right" shrinkToFit="1"/>
    </xf>
    <xf numFmtId="38" fontId="3" fillId="0" borderId="19" xfId="1" applyNumberFormat="1" applyFont="1" applyBorder="1" applyAlignment="1">
      <alignment horizontal="right" shrinkToFit="1"/>
    </xf>
    <xf numFmtId="0" fontId="4" fillId="0"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9" xfId="0" applyFont="1" applyBorder="1" applyAlignment="1">
      <alignment horizontal="center" vertical="center" shrinkToFit="1"/>
    </xf>
    <xf numFmtId="0" fontId="4" fillId="0" borderId="10" xfId="0" applyFont="1" applyFill="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 xfId="0" applyFont="1" applyBorder="1" applyAlignment="1">
      <alignment horizontal="center" vertical="center" shrinkToFit="1"/>
    </xf>
    <xf numFmtId="0" fontId="18" fillId="0" borderId="67" xfId="0" applyFont="1" applyFill="1" applyBorder="1" applyAlignment="1">
      <alignment horizontal="center" vertical="center" shrinkToFit="1"/>
    </xf>
    <xf numFmtId="0" fontId="18" fillId="0" borderId="68" xfId="0" applyFont="1" applyFill="1" applyBorder="1" applyAlignment="1">
      <alignment horizontal="center" vertical="center" shrinkToFit="1"/>
    </xf>
    <xf numFmtId="0" fontId="18" fillId="0" borderId="59" xfId="0" applyFont="1" applyFill="1" applyBorder="1" applyAlignment="1">
      <alignment horizontal="center" vertical="center" shrinkToFit="1"/>
    </xf>
    <xf numFmtId="0" fontId="18" fillId="0" borderId="60" xfId="0" applyFont="1" applyFill="1" applyBorder="1" applyAlignment="1">
      <alignment horizontal="center" vertical="center" shrinkToFit="1"/>
    </xf>
    <xf numFmtId="0" fontId="18" fillId="0" borderId="65" xfId="0" applyFont="1" applyFill="1" applyBorder="1" applyAlignment="1">
      <alignment horizontal="center" vertical="center" shrinkToFit="1"/>
    </xf>
    <xf numFmtId="0" fontId="3" fillId="0" borderId="50" xfId="0" applyFont="1" applyBorder="1" applyAlignment="1">
      <alignment horizontal="center" vertical="center" shrinkToFit="1"/>
    </xf>
    <xf numFmtId="0" fontId="4" fillId="0" borderId="55" xfId="0" applyFont="1" applyFill="1" applyBorder="1" applyAlignment="1">
      <alignment horizontal="center" vertical="center" shrinkToFit="1"/>
    </xf>
    <xf numFmtId="176" fontId="9" fillId="0" borderId="10" xfId="1" applyNumberFormat="1" applyFont="1" applyBorder="1" applyAlignment="1">
      <alignment horizontal="center" vertical="center" shrinkToFit="1"/>
    </xf>
    <xf numFmtId="38" fontId="3" fillId="0" borderId="22" xfId="1" applyFont="1" applyBorder="1" applyAlignment="1">
      <alignment horizontal="left" shrinkToFit="1"/>
    </xf>
    <xf numFmtId="38" fontId="3" fillId="0" borderId="0" xfId="1" applyFont="1" applyBorder="1" applyAlignment="1">
      <alignment horizontal="left" shrinkToFit="1"/>
    </xf>
    <xf numFmtId="38" fontId="3" fillId="0" borderId="46" xfId="1" applyFont="1" applyBorder="1" applyAlignment="1">
      <alignment horizontal="left" shrinkToFit="1"/>
    </xf>
    <xf numFmtId="38" fontId="3" fillId="0" borderId="52" xfId="1" applyFont="1" applyBorder="1" applyAlignment="1">
      <alignment horizontal="left" shrinkToFit="1"/>
    </xf>
    <xf numFmtId="0" fontId="3" fillId="0" borderId="56" xfId="0" applyFont="1" applyFill="1" applyBorder="1" applyAlignment="1" applyProtection="1">
      <alignment horizontal="center" vertical="center" shrinkToFit="1"/>
      <protection locked="0"/>
    </xf>
    <xf numFmtId="0" fontId="3" fillId="0" borderId="58" xfId="0" applyFont="1" applyFill="1" applyBorder="1" applyAlignment="1" applyProtection="1">
      <alignment horizontal="center" vertical="center" shrinkToFit="1"/>
      <protection locked="0"/>
    </xf>
    <xf numFmtId="38" fontId="3" fillId="0" borderId="47" xfId="0" applyNumberFormat="1" applyFont="1" applyFill="1" applyBorder="1" applyAlignment="1">
      <alignment horizontal="right" shrinkToFit="1"/>
    </xf>
    <xf numFmtId="38" fontId="3" fillId="0" borderId="5" xfId="0" applyNumberFormat="1" applyFont="1" applyFill="1" applyBorder="1" applyAlignment="1">
      <alignment horizontal="right" shrinkToFit="1"/>
    </xf>
    <xf numFmtId="38" fontId="3" fillId="0" borderId="4" xfId="1" applyFont="1" applyBorder="1" applyAlignment="1">
      <alignment horizontal="left" shrinkToFit="1"/>
    </xf>
    <xf numFmtId="38" fontId="3" fillId="0" borderId="3" xfId="1" applyFont="1" applyBorder="1" applyAlignment="1">
      <alignment horizontal="left" shrinkToFit="1"/>
    </xf>
    <xf numFmtId="0" fontId="3" fillId="0" borderId="37" xfId="0" applyFont="1" applyFill="1" applyBorder="1" applyAlignment="1" applyProtection="1">
      <alignment horizontal="left" vertical="center" wrapText="1" shrinkToFit="1"/>
      <protection locked="0"/>
    </xf>
    <xf numFmtId="0" fontId="3" fillId="0" borderId="62" xfId="0" applyFont="1" applyFill="1" applyBorder="1" applyAlignment="1" applyProtection="1">
      <alignment horizontal="left" vertical="center" wrapText="1" shrinkToFit="1"/>
      <protection locked="0"/>
    </xf>
    <xf numFmtId="0" fontId="3" fillId="0" borderId="32" xfId="0" applyFont="1" applyFill="1" applyBorder="1" applyAlignment="1" applyProtection="1">
      <alignment horizontal="center" vertical="center" shrinkToFit="1"/>
      <protection locked="0"/>
    </xf>
    <xf numFmtId="0" fontId="5" fillId="0" borderId="32" xfId="3" applyFont="1" applyFill="1" applyBorder="1" applyAlignment="1">
      <alignment horizontal="center" vertical="center" shrinkToFit="1"/>
    </xf>
    <xf numFmtId="38" fontId="9" fillId="2" borderId="47" xfId="1" applyNumberFormat="1" applyFont="1" applyFill="1" applyBorder="1" applyAlignment="1" applyProtection="1">
      <alignment horizontal="right" shrinkToFit="1"/>
      <protection locked="0"/>
    </xf>
    <xf numFmtId="38" fontId="9" fillId="2" borderId="5" xfId="1" applyNumberFormat="1" applyFont="1" applyFill="1" applyBorder="1" applyAlignment="1" applyProtection="1">
      <alignment horizontal="right" shrinkToFit="1"/>
      <protection locked="0"/>
    </xf>
    <xf numFmtId="38" fontId="3" fillId="0" borderId="21" xfId="1" applyFont="1" applyBorder="1" applyAlignment="1">
      <alignment horizontal="left" shrinkToFit="1"/>
    </xf>
    <xf numFmtId="38" fontId="3" fillId="0" borderId="46" xfId="1" applyFont="1" applyFill="1" applyBorder="1" applyAlignment="1">
      <alignment horizontal="left" shrinkToFit="1"/>
    </xf>
    <xf numFmtId="38" fontId="3" fillId="0" borderId="21" xfId="1" applyFont="1" applyFill="1" applyBorder="1" applyAlignment="1">
      <alignment horizontal="left" shrinkToFit="1"/>
    </xf>
    <xf numFmtId="38" fontId="3" fillId="0" borderId="47" xfId="0" applyNumberFormat="1" applyFont="1" applyBorder="1" applyAlignment="1">
      <alignment horizontal="right" shrinkToFit="1"/>
    </xf>
    <xf numFmtId="38" fontId="3" fillId="0" borderId="5" xfId="0" applyNumberFormat="1" applyFont="1" applyBorder="1" applyAlignment="1">
      <alignment horizontal="right" shrinkToFit="1"/>
    </xf>
    <xf numFmtId="0" fontId="19" fillId="0" borderId="37" xfId="0" applyFont="1" applyFill="1" applyBorder="1" applyAlignment="1" applyProtection="1">
      <alignment horizontal="left" vertical="center" wrapText="1" shrinkToFit="1"/>
      <protection locked="0"/>
    </xf>
    <xf numFmtId="0" fontId="19" fillId="0" borderId="62" xfId="0" applyFont="1" applyFill="1" applyBorder="1" applyAlignment="1" applyProtection="1">
      <alignment horizontal="left" vertical="center" wrapText="1" shrinkToFit="1"/>
      <protection locked="0"/>
    </xf>
    <xf numFmtId="38" fontId="9" fillId="2" borderId="22" xfId="1" applyNumberFormat="1" applyFont="1" applyFill="1" applyBorder="1" applyAlignment="1" applyProtection="1">
      <alignment horizontal="right" shrinkToFit="1"/>
      <protection locked="0"/>
    </xf>
    <xf numFmtId="0" fontId="5" fillId="0" borderId="37"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33" xfId="0" applyFont="1" applyBorder="1" applyAlignment="1">
      <alignment horizontal="center" vertical="center" wrapText="1"/>
    </xf>
    <xf numFmtId="0" fontId="4" fillId="0" borderId="17" xfId="0" applyFont="1" applyBorder="1" applyAlignment="1">
      <alignment horizontal="left" vertical="center" shrinkToFit="1"/>
    </xf>
    <xf numFmtId="0" fontId="4" fillId="0" borderId="13" xfId="0" applyFont="1" applyBorder="1" applyAlignment="1">
      <alignment horizontal="left" vertical="center" shrinkToFit="1"/>
    </xf>
    <xf numFmtId="0" fontId="5" fillId="0" borderId="32" xfId="0" applyFont="1" applyFill="1" applyBorder="1" applyAlignment="1">
      <alignment horizontal="center" vertical="center" wrapText="1"/>
    </xf>
    <xf numFmtId="0" fontId="4" fillId="0" borderId="6" xfId="0" applyFont="1" applyBorder="1" applyAlignment="1">
      <alignment horizontal="left" vertical="center" shrinkToFit="1"/>
    </xf>
    <xf numFmtId="0" fontId="4" fillId="0" borderId="2" xfId="0" applyFont="1" applyBorder="1" applyAlignment="1">
      <alignment horizontal="left" vertical="center" shrinkToFit="1"/>
    </xf>
    <xf numFmtId="0" fontId="5" fillId="0" borderId="32" xfId="0" applyFont="1" applyFill="1" applyBorder="1" applyAlignment="1">
      <alignment horizontal="center" vertical="center" shrinkToFit="1"/>
    </xf>
    <xf numFmtId="0" fontId="5" fillId="0" borderId="35"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18" fillId="0" borderId="63" xfId="0" applyFont="1" applyFill="1" applyBorder="1" applyAlignment="1">
      <alignment horizontal="center" vertical="center" shrinkToFit="1"/>
    </xf>
    <xf numFmtId="0" fontId="3" fillId="0" borderId="0" xfId="0" applyFont="1" applyBorder="1" applyAlignment="1">
      <alignment horizontal="left" vertical="center" wrapText="1"/>
    </xf>
    <xf numFmtId="0" fontId="15" fillId="0" borderId="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6"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56"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5" xfId="0" applyFont="1" applyFill="1" applyBorder="1" applyAlignment="1">
      <alignment horizontal="center" vertical="center" shrinkToFit="1"/>
    </xf>
    <xf numFmtId="0" fontId="5" fillId="0" borderId="43" xfId="0" applyFont="1" applyFill="1" applyBorder="1" applyAlignment="1">
      <alignment horizontal="center" vertical="center" shrinkToFit="1"/>
    </xf>
    <xf numFmtId="0" fontId="5" fillId="0" borderId="27"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0" borderId="54"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0" xfId="0" applyFont="1" applyFill="1" applyBorder="1" applyAlignment="1">
      <alignment horizontal="center" vertical="center" shrinkToFit="1"/>
    </xf>
    <xf numFmtId="0" fontId="5" fillId="0" borderId="42" xfId="0" applyFont="1" applyFill="1" applyBorder="1" applyAlignment="1">
      <alignment horizontal="center" vertical="center" shrinkToFit="1"/>
    </xf>
    <xf numFmtId="0" fontId="5" fillId="0" borderId="39" xfId="0" applyFont="1" applyFill="1" applyBorder="1" applyAlignment="1">
      <alignment horizontal="center"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8">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72"/>
  <sheetViews>
    <sheetView showGridLines="0" tabSelected="1" view="pageBreakPreview" topLeftCell="C1" zoomScaleNormal="100" zoomScaleSheetLayoutView="100" workbookViewId="0">
      <selection activeCell="G15" sqref="G15"/>
    </sheetView>
  </sheetViews>
  <sheetFormatPr defaultColWidth="9.09765625" defaultRowHeight="9.5"/>
  <cols>
    <col min="1" max="1" width="6.69921875" style="1" customWidth="1"/>
    <col min="2" max="2" width="14.69921875" style="1" customWidth="1"/>
    <col min="3" max="3" width="11" style="121" bestFit="1" customWidth="1"/>
    <col min="4" max="4" width="10.3984375" style="122" customWidth="1"/>
    <col min="5" max="5" width="8.59765625" style="121" bestFit="1" customWidth="1"/>
    <col min="6" max="6" width="2.69921875" style="121" customWidth="1"/>
    <col min="7" max="7" width="14.3984375" style="1" customWidth="1"/>
    <col min="8" max="8" width="2.69921875" style="1" customWidth="1"/>
    <col min="9" max="9" width="4" style="1" customWidth="1"/>
    <col min="10" max="10" width="2.69921875" style="1" customWidth="1"/>
    <col min="11" max="11" width="4" style="1" customWidth="1"/>
    <col min="12" max="12" width="3.3984375" style="1" customWidth="1"/>
    <col min="13" max="13" width="4.69921875" style="1" customWidth="1"/>
    <col min="14" max="14" width="25.69921875" style="31" customWidth="1"/>
    <col min="15" max="15" width="16.69921875" style="1" customWidth="1"/>
    <col min="16" max="16" width="7.69921875" style="31" bestFit="1" customWidth="1"/>
    <col min="17" max="17" width="10.3984375" style="31" customWidth="1"/>
    <col min="18" max="18" width="7.8984375" style="1" customWidth="1"/>
    <col min="19" max="19" width="3.3984375" style="1" customWidth="1"/>
    <col min="20" max="20" width="7.8984375" style="1" customWidth="1"/>
    <col min="21" max="21" width="3.296875" style="1" customWidth="1"/>
    <col min="22" max="22" width="5.8984375" style="1" customWidth="1"/>
    <col min="23" max="23" width="8.3984375" style="1" customWidth="1"/>
    <col min="24" max="24" width="3.3984375" style="1" customWidth="1"/>
    <col min="25" max="25" width="7" style="1" customWidth="1"/>
    <col min="26" max="26" width="3.3984375" style="1" bestFit="1" customWidth="1"/>
    <col min="27" max="27" width="6.8984375" style="1" customWidth="1"/>
    <col min="28" max="28" width="3.3984375" style="1" bestFit="1" customWidth="1"/>
    <col min="29" max="29" width="8.59765625" style="1" customWidth="1"/>
    <col min="30" max="30" width="3.3984375" style="1" customWidth="1"/>
    <col min="31" max="31" width="8.69921875" style="1" customWidth="1"/>
    <col min="32" max="32" width="3.69921875" style="1" customWidth="1"/>
    <col min="33" max="33" width="8.59765625" style="1" customWidth="1"/>
    <col min="34" max="34" width="3.3984375" style="1" customWidth="1"/>
    <col min="35" max="35" width="8.59765625" style="1" customWidth="1"/>
    <col min="36" max="36" width="3.3984375" style="1" customWidth="1"/>
    <col min="37" max="37" width="8.59765625" style="1" bestFit="1" customWidth="1"/>
    <col min="38" max="38" width="3.3984375" style="1" customWidth="1"/>
    <col min="39" max="39" width="8.59765625" style="1" bestFit="1" customWidth="1"/>
    <col min="40" max="40" width="3.3984375" style="1" customWidth="1"/>
    <col min="41" max="41" width="9.3984375" style="1" bestFit="1" customWidth="1"/>
    <col min="42" max="42" width="3.3984375" style="1" customWidth="1"/>
    <col min="43" max="43" width="8.59765625" style="1" customWidth="1"/>
    <col min="44" max="44" width="3.3984375" style="1" customWidth="1"/>
    <col min="45" max="45" width="8.59765625" style="1" customWidth="1"/>
    <col min="46" max="46" width="3.3984375" style="1" customWidth="1"/>
    <col min="47" max="47" width="9.3984375" style="1" bestFit="1" customWidth="1"/>
    <col min="48" max="48" width="3.59765625" style="1" customWidth="1"/>
    <col min="49" max="49" width="16.09765625" style="1" customWidth="1"/>
    <col min="50" max="50" width="8.69921875" style="1" customWidth="1"/>
    <col min="51" max="51" width="2.69921875" style="1" customWidth="1"/>
    <col min="52" max="52" width="21.09765625" style="1" customWidth="1"/>
    <col min="53" max="16384" width="9.09765625" style="1"/>
  </cols>
  <sheetData>
    <row r="1" spans="1:53" ht="37.5" customHeight="1" thickBot="1">
      <c r="A1" s="71"/>
      <c r="B1" s="82" t="s">
        <v>71</v>
      </c>
      <c r="C1" s="139" t="str">
        <f>IFERROR(HLOOKUP(1,$E$55:$AS$56,2,FALSE),"")&amp;IFERROR("・"&amp;HLOOKUP(2,$E$55:$AS$56,2,FALSE),"")&amp;IFERROR("・"&amp;HLOOKUP(3,$E$55:$AS$56,2,FALSE),"")&amp;IFERROR("・"&amp;HLOOKUP(4,$E$55:$AS$56,2,FALSE),"")&amp;IFERROR("・"&amp;HLOOKUP(5,$E$55:$AS$56,2,FALSE),"")&amp;IFERROR("・"&amp;HLOOKUP(6,$E$55:$AS$56,2,FALSE),"")</f>
        <v>5・6・7・8・9</v>
      </c>
      <c r="D1" s="140"/>
      <c r="E1" s="199"/>
      <c r="F1" s="83"/>
      <c r="G1" s="83"/>
      <c r="H1" s="65"/>
      <c r="I1" s="65"/>
      <c r="J1" s="65"/>
      <c r="K1" s="65"/>
      <c r="L1" s="65"/>
      <c r="M1" s="65"/>
      <c r="N1" s="65"/>
      <c r="O1" s="65"/>
      <c r="P1" s="65"/>
      <c r="Q1" s="65"/>
      <c r="R1" s="200" t="s">
        <v>87</v>
      </c>
      <c r="S1" s="200"/>
      <c r="T1" s="200"/>
      <c r="U1" s="200"/>
      <c r="V1" s="200"/>
      <c r="W1" s="200"/>
      <c r="X1" s="200"/>
      <c r="Y1" s="200"/>
      <c r="Z1" s="200"/>
      <c r="AA1" s="200"/>
      <c r="AB1" s="200"/>
      <c r="AC1" s="200"/>
      <c r="AD1" s="200"/>
      <c r="AE1" s="200"/>
      <c r="AF1" s="200"/>
      <c r="AG1" s="200"/>
      <c r="AH1" s="200"/>
      <c r="AI1" s="200"/>
      <c r="AJ1" s="200"/>
      <c r="AK1" s="200"/>
      <c r="AL1" s="200"/>
      <c r="AM1" s="200"/>
      <c r="AN1" s="200"/>
      <c r="AX1" s="201"/>
      <c r="AY1" s="201"/>
      <c r="AZ1" s="78"/>
    </row>
    <row r="2" spans="1:53" ht="11.25" customHeight="1">
      <c r="B2" s="66"/>
      <c r="C2" s="66"/>
      <c r="D2" s="66"/>
      <c r="E2" s="66"/>
      <c r="F2" s="66"/>
      <c r="G2" s="66"/>
      <c r="H2" s="66"/>
      <c r="I2" s="66"/>
      <c r="J2" s="66"/>
      <c r="K2" s="66"/>
      <c r="L2" s="66"/>
      <c r="M2" s="66"/>
      <c r="N2" s="66"/>
      <c r="O2" s="66"/>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row>
    <row r="3" spans="1:53" ht="12" customHeight="1">
      <c r="A3" s="202" t="s">
        <v>64</v>
      </c>
      <c r="B3" s="202" t="s">
        <v>65</v>
      </c>
      <c r="C3" s="204" t="s">
        <v>63</v>
      </c>
      <c r="D3" s="205"/>
      <c r="E3" s="205"/>
      <c r="F3" s="205"/>
      <c r="G3" s="206"/>
      <c r="H3" s="202" t="s">
        <v>28</v>
      </c>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7" t="s">
        <v>31</v>
      </c>
      <c r="AP3" s="208"/>
      <c r="AQ3" s="207" t="s">
        <v>30</v>
      </c>
      <c r="AR3" s="211"/>
      <c r="AS3" s="212" t="s">
        <v>56</v>
      </c>
      <c r="AT3" s="213"/>
      <c r="AU3" s="214" t="s">
        <v>29</v>
      </c>
      <c r="AV3" s="211"/>
      <c r="AW3" s="215" t="s">
        <v>75</v>
      </c>
      <c r="AX3" s="207" t="s">
        <v>20</v>
      </c>
      <c r="AY3" s="202"/>
      <c r="AZ3" s="169" t="s">
        <v>68</v>
      </c>
      <c r="BA3" s="113"/>
    </row>
    <row r="4" spans="1:53" s="2" customFormat="1" ht="15.75" customHeight="1">
      <c r="A4" s="202"/>
      <c r="B4" s="203"/>
      <c r="C4" s="84" t="s">
        <v>66</v>
      </c>
      <c r="D4" s="172"/>
      <c r="E4" s="175" t="s">
        <v>59</v>
      </c>
      <c r="F4" s="176"/>
      <c r="G4" s="179" t="s">
        <v>58</v>
      </c>
      <c r="H4" s="181" t="s">
        <v>5</v>
      </c>
      <c r="I4" s="182"/>
      <c r="J4" s="182"/>
      <c r="K4" s="182"/>
      <c r="L4" s="183"/>
      <c r="M4" s="184" t="s">
        <v>27</v>
      </c>
      <c r="N4" s="185"/>
      <c r="O4" s="187" t="s">
        <v>10</v>
      </c>
      <c r="P4" s="108" t="s">
        <v>37</v>
      </c>
      <c r="Q4" s="196"/>
      <c r="R4" s="218"/>
      <c r="S4" s="218"/>
      <c r="T4" s="218"/>
      <c r="U4" s="218"/>
      <c r="V4" s="218"/>
      <c r="W4" s="218"/>
      <c r="X4" s="218"/>
      <c r="Y4" s="218"/>
      <c r="Z4" s="218"/>
      <c r="AA4" s="218"/>
      <c r="AB4" s="218"/>
      <c r="AC4" s="218"/>
      <c r="AD4" s="219"/>
      <c r="AE4" s="181" t="s">
        <v>44</v>
      </c>
      <c r="AF4" s="183"/>
      <c r="AG4" s="181" t="s">
        <v>74</v>
      </c>
      <c r="AH4" s="183"/>
      <c r="AI4" s="182" t="s">
        <v>32</v>
      </c>
      <c r="AJ4" s="182"/>
      <c r="AK4" s="181" t="s">
        <v>34</v>
      </c>
      <c r="AL4" s="183"/>
      <c r="AM4" s="182" t="s">
        <v>33</v>
      </c>
      <c r="AN4" s="182"/>
      <c r="AO4" s="207"/>
      <c r="AP4" s="208"/>
      <c r="AQ4" s="207"/>
      <c r="AR4" s="211"/>
      <c r="AS4" s="212"/>
      <c r="AT4" s="213"/>
      <c r="AU4" s="214"/>
      <c r="AV4" s="211"/>
      <c r="AW4" s="216"/>
      <c r="AX4" s="207"/>
      <c r="AY4" s="202"/>
      <c r="AZ4" s="170"/>
    </row>
    <row r="5" spans="1:53" s="3" customFormat="1" ht="12" customHeight="1">
      <c r="A5" s="202"/>
      <c r="B5" s="188" t="s">
        <v>9</v>
      </c>
      <c r="C5" s="179" t="s">
        <v>60</v>
      </c>
      <c r="D5" s="173"/>
      <c r="E5" s="175"/>
      <c r="F5" s="176"/>
      <c r="G5" s="179"/>
      <c r="H5" s="181"/>
      <c r="I5" s="182"/>
      <c r="J5" s="182"/>
      <c r="K5" s="182"/>
      <c r="L5" s="183"/>
      <c r="M5" s="190" t="s">
        <v>50</v>
      </c>
      <c r="N5" s="191"/>
      <c r="O5" s="179"/>
      <c r="P5" s="107" t="s">
        <v>38</v>
      </c>
      <c r="Q5" s="197"/>
      <c r="R5" s="192" t="s">
        <v>15</v>
      </c>
      <c r="S5" s="192"/>
      <c r="T5" s="192"/>
      <c r="U5" s="192"/>
      <c r="V5" s="192" t="s">
        <v>11</v>
      </c>
      <c r="W5" s="192"/>
      <c r="X5" s="192"/>
      <c r="Y5" s="192"/>
      <c r="Z5" s="192"/>
      <c r="AA5" s="192"/>
      <c r="AB5" s="192"/>
      <c r="AC5" s="192" t="s">
        <v>16</v>
      </c>
      <c r="AD5" s="192"/>
      <c r="AE5" s="181"/>
      <c r="AF5" s="183"/>
      <c r="AG5" s="181"/>
      <c r="AH5" s="183"/>
      <c r="AI5" s="182"/>
      <c r="AJ5" s="182"/>
      <c r="AK5" s="181"/>
      <c r="AL5" s="183"/>
      <c r="AM5" s="182"/>
      <c r="AN5" s="182"/>
      <c r="AO5" s="207"/>
      <c r="AP5" s="208"/>
      <c r="AQ5" s="207"/>
      <c r="AR5" s="211"/>
      <c r="AS5" s="212"/>
      <c r="AT5" s="213"/>
      <c r="AU5" s="214"/>
      <c r="AV5" s="211"/>
      <c r="AW5" s="216"/>
      <c r="AX5" s="207"/>
      <c r="AY5" s="202"/>
      <c r="AZ5" s="170"/>
    </row>
    <row r="6" spans="1:53" s="3" customFormat="1" ht="12" customHeight="1">
      <c r="A6" s="202"/>
      <c r="B6" s="189"/>
      <c r="C6" s="180"/>
      <c r="D6" s="174"/>
      <c r="E6" s="177"/>
      <c r="F6" s="178"/>
      <c r="G6" s="180"/>
      <c r="H6" s="184"/>
      <c r="I6" s="185"/>
      <c r="J6" s="185"/>
      <c r="K6" s="185"/>
      <c r="L6" s="186"/>
      <c r="M6" s="193" t="s">
        <v>51</v>
      </c>
      <c r="N6" s="194"/>
      <c r="O6" s="180"/>
      <c r="P6" s="112" t="s">
        <v>39</v>
      </c>
      <c r="Q6" s="198"/>
      <c r="R6" s="192" t="s">
        <v>13</v>
      </c>
      <c r="S6" s="192"/>
      <c r="T6" s="195" t="s">
        <v>12</v>
      </c>
      <c r="U6" s="195"/>
      <c r="V6" s="195" t="s">
        <v>45</v>
      </c>
      <c r="W6" s="195"/>
      <c r="X6" s="195"/>
      <c r="Y6" s="195" t="s">
        <v>23</v>
      </c>
      <c r="Z6" s="195"/>
      <c r="AA6" s="195" t="s">
        <v>24</v>
      </c>
      <c r="AB6" s="195"/>
      <c r="AC6" s="192"/>
      <c r="AD6" s="192"/>
      <c r="AE6" s="184"/>
      <c r="AF6" s="186"/>
      <c r="AG6" s="181"/>
      <c r="AH6" s="183"/>
      <c r="AI6" s="182"/>
      <c r="AJ6" s="182"/>
      <c r="AK6" s="181"/>
      <c r="AL6" s="183"/>
      <c r="AM6" s="182"/>
      <c r="AN6" s="182"/>
      <c r="AO6" s="209"/>
      <c r="AP6" s="210"/>
      <c r="AQ6" s="207"/>
      <c r="AR6" s="211"/>
      <c r="AS6" s="212"/>
      <c r="AT6" s="213"/>
      <c r="AU6" s="214"/>
      <c r="AV6" s="211"/>
      <c r="AW6" s="217"/>
      <c r="AX6" s="207"/>
      <c r="AY6" s="202"/>
      <c r="AZ6" s="171"/>
    </row>
    <row r="7" spans="1:53" ht="21" customHeight="1">
      <c r="A7" s="157">
        <v>1</v>
      </c>
      <c r="B7" s="105" t="s">
        <v>17</v>
      </c>
      <c r="C7" s="88" t="s">
        <v>57</v>
      </c>
      <c r="D7" s="89" t="s">
        <v>54</v>
      </c>
      <c r="E7" s="90">
        <v>20000</v>
      </c>
      <c r="F7" s="53" t="s">
        <v>14</v>
      </c>
      <c r="G7" s="98">
        <v>46113</v>
      </c>
      <c r="H7" s="20" t="s">
        <v>3</v>
      </c>
      <c r="I7" s="17">
        <v>4</v>
      </c>
      <c r="J7" s="17" t="s">
        <v>21</v>
      </c>
      <c r="K7" s="17">
        <v>1</v>
      </c>
      <c r="L7" s="18" t="s">
        <v>22</v>
      </c>
      <c r="M7" s="42" t="s">
        <v>1</v>
      </c>
      <c r="N7" s="104" t="s">
        <v>40</v>
      </c>
      <c r="O7" s="97" t="s">
        <v>7</v>
      </c>
      <c r="P7" s="158" t="s">
        <v>41</v>
      </c>
      <c r="Q7" s="49" t="s">
        <v>54</v>
      </c>
      <c r="R7" s="120">
        <v>0</v>
      </c>
      <c r="S7" s="53" t="s">
        <v>14</v>
      </c>
      <c r="T7" s="39">
        <v>0</v>
      </c>
      <c r="U7" s="53" t="s">
        <v>14</v>
      </c>
      <c r="V7" s="33"/>
      <c r="W7" s="39">
        <v>0</v>
      </c>
      <c r="X7" s="53" t="s">
        <v>14</v>
      </c>
      <c r="Y7" s="39">
        <v>0</v>
      </c>
      <c r="Z7" s="53" t="s">
        <v>14</v>
      </c>
      <c r="AA7" s="39">
        <v>0</v>
      </c>
      <c r="AB7" s="53" t="s">
        <v>14</v>
      </c>
      <c r="AC7" s="38">
        <v>0</v>
      </c>
      <c r="AD7" s="53" t="s">
        <v>14</v>
      </c>
      <c r="AE7" s="40">
        <f>IF($P7="2：往復",SUM(R7,T7,W7,,Y7,AA7,AC7)*2,SUM(R7,T7,W7,,Y7,AA7,AC7))</f>
        <v>0</v>
      </c>
      <c r="AF7" s="23" t="s">
        <v>14</v>
      </c>
      <c r="AG7" s="32">
        <v>1500</v>
      </c>
      <c r="AH7" s="23" t="s">
        <v>14</v>
      </c>
      <c r="AI7" s="38">
        <v>4000</v>
      </c>
      <c r="AJ7" s="24" t="s">
        <v>14</v>
      </c>
      <c r="AK7" s="38">
        <v>0</v>
      </c>
      <c r="AL7" s="23" t="s">
        <v>14</v>
      </c>
      <c r="AM7" s="40">
        <f>SUM(AE7,AG7,AI7,AK7)</f>
        <v>5500</v>
      </c>
      <c r="AN7" s="24" t="s">
        <v>14</v>
      </c>
      <c r="AO7" s="41">
        <f>SUM(AM7,E7)</f>
        <v>25500</v>
      </c>
      <c r="AP7" s="25" t="s">
        <v>14</v>
      </c>
      <c r="AQ7" s="168">
        <v>6126</v>
      </c>
      <c r="AR7" s="147" t="s">
        <v>0</v>
      </c>
      <c r="AS7" s="168">
        <v>5000</v>
      </c>
      <c r="AT7" s="162" t="s">
        <v>0</v>
      </c>
      <c r="AU7" s="164">
        <f>AO8-AQ7+AS7</f>
        <v>56374</v>
      </c>
      <c r="AV7" s="147" t="s">
        <v>0</v>
      </c>
      <c r="AW7" s="149"/>
      <c r="AX7" s="151">
        <f>AO8-AO7</f>
        <v>32000</v>
      </c>
      <c r="AY7" s="153" t="s">
        <v>0</v>
      </c>
      <c r="AZ7" s="155" t="s">
        <v>69</v>
      </c>
    </row>
    <row r="8" spans="1:53" ht="21" customHeight="1">
      <c r="A8" s="157"/>
      <c r="B8" s="26" t="s">
        <v>6</v>
      </c>
      <c r="C8" s="96">
        <v>2</v>
      </c>
      <c r="D8" s="91" t="s">
        <v>48</v>
      </c>
      <c r="E8" s="92">
        <v>40000</v>
      </c>
      <c r="F8" s="54" t="s">
        <v>0</v>
      </c>
      <c r="G8" s="99">
        <v>46114</v>
      </c>
      <c r="H8" s="21" t="s">
        <v>4</v>
      </c>
      <c r="I8" s="14">
        <v>4</v>
      </c>
      <c r="J8" s="14" t="s">
        <v>21</v>
      </c>
      <c r="K8" s="14">
        <v>2</v>
      </c>
      <c r="L8" s="19" t="s">
        <v>22</v>
      </c>
      <c r="M8" s="43" t="s">
        <v>2</v>
      </c>
      <c r="N8" s="103" t="s">
        <v>42</v>
      </c>
      <c r="O8" s="102" t="s">
        <v>8</v>
      </c>
      <c r="P8" s="158"/>
      <c r="Q8" s="117" t="s">
        <v>48</v>
      </c>
      <c r="R8" s="34">
        <v>0</v>
      </c>
      <c r="S8" s="54" t="s">
        <v>0</v>
      </c>
      <c r="T8" s="35">
        <v>0</v>
      </c>
      <c r="U8" s="54" t="s">
        <v>0</v>
      </c>
      <c r="V8" s="37">
        <v>0</v>
      </c>
      <c r="W8" s="15">
        <v>0</v>
      </c>
      <c r="X8" s="54" t="s">
        <v>0</v>
      </c>
      <c r="Y8" s="35">
        <v>0</v>
      </c>
      <c r="Z8" s="54" t="s">
        <v>0</v>
      </c>
      <c r="AA8" s="35">
        <v>0</v>
      </c>
      <c r="AB8" s="54" t="s">
        <v>0</v>
      </c>
      <c r="AC8" s="36">
        <v>0</v>
      </c>
      <c r="AD8" s="54" t="s">
        <v>0</v>
      </c>
      <c r="AE8" s="30">
        <f>IF($P7="2：往復",SUM($R8,$T8,$W8,$Y8,$AA8,$AC8)*2,SUM($R8,$T8,$W8,$Y8,$AA8,$AC8))</f>
        <v>0</v>
      </c>
      <c r="AF8" s="5" t="s">
        <v>0</v>
      </c>
      <c r="AG8" s="16">
        <v>13500</v>
      </c>
      <c r="AH8" s="5" t="s">
        <v>0</v>
      </c>
      <c r="AI8" s="15">
        <v>4000</v>
      </c>
      <c r="AJ8" s="6" t="s">
        <v>0</v>
      </c>
      <c r="AK8" s="16">
        <v>0</v>
      </c>
      <c r="AL8" s="5" t="s">
        <v>0</v>
      </c>
      <c r="AM8" s="30">
        <f>SUM(AE8,AG8,AI8,AK8)</f>
        <v>17500</v>
      </c>
      <c r="AN8" s="6" t="s">
        <v>0</v>
      </c>
      <c r="AO8" s="28">
        <f>SUM(E8,AM8)</f>
        <v>57500</v>
      </c>
      <c r="AP8" s="6" t="s">
        <v>0</v>
      </c>
      <c r="AQ8" s="160"/>
      <c r="AR8" s="161"/>
      <c r="AS8" s="160"/>
      <c r="AT8" s="163"/>
      <c r="AU8" s="165"/>
      <c r="AV8" s="161"/>
      <c r="AW8" s="150"/>
      <c r="AX8" s="152"/>
      <c r="AY8" s="154"/>
      <c r="AZ8" s="156"/>
    </row>
    <row r="9" spans="1:53" ht="21" customHeight="1">
      <c r="A9" s="157">
        <v>2</v>
      </c>
      <c r="B9" s="105" t="s">
        <v>17</v>
      </c>
      <c r="C9" s="88" t="s">
        <v>72</v>
      </c>
      <c r="D9" s="89" t="s">
        <v>54</v>
      </c>
      <c r="E9" s="90">
        <v>0</v>
      </c>
      <c r="F9" s="53" t="s">
        <v>14</v>
      </c>
      <c r="G9" s="98">
        <v>46114</v>
      </c>
      <c r="H9" s="20" t="s">
        <v>3</v>
      </c>
      <c r="I9" s="17">
        <v>4</v>
      </c>
      <c r="J9" s="17" t="s">
        <v>21</v>
      </c>
      <c r="K9" s="17">
        <v>1</v>
      </c>
      <c r="L9" s="18" t="s">
        <v>22</v>
      </c>
      <c r="M9" s="42" t="s">
        <v>1</v>
      </c>
      <c r="N9" s="104" t="s">
        <v>52</v>
      </c>
      <c r="O9" s="97" t="s">
        <v>7</v>
      </c>
      <c r="P9" s="158" t="s">
        <v>43</v>
      </c>
      <c r="Q9" s="49" t="s">
        <v>54</v>
      </c>
      <c r="R9" s="38">
        <v>0</v>
      </c>
      <c r="S9" s="53" t="s">
        <v>14</v>
      </c>
      <c r="T9" s="39">
        <v>0</v>
      </c>
      <c r="U9" s="53" t="s">
        <v>14</v>
      </c>
      <c r="V9" s="33"/>
      <c r="W9" s="39">
        <v>0</v>
      </c>
      <c r="X9" s="53" t="s">
        <v>14</v>
      </c>
      <c r="Y9" s="39">
        <v>0</v>
      </c>
      <c r="Z9" s="53" t="s">
        <v>14</v>
      </c>
      <c r="AA9" s="39">
        <v>0</v>
      </c>
      <c r="AB9" s="53" t="s">
        <v>14</v>
      </c>
      <c r="AC9" s="38">
        <v>0</v>
      </c>
      <c r="AD9" s="53" t="s">
        <v>14</v>
      </c>
      <c r="AE9" s="40">
        <f>IF($P9="2：往復",SUM(R9,T9,W9,,Y9,AA9,AC9)*2,SUM(R9,T9,W9,,Y9,AA9,AC9))</f>
        <v>0</v>
      </c>
      <c r="AF9" s="23" t="s">
        <v>14</v>
      </c>
      <c r="AG9" s="38">
        <v>0</v>
      </c>
      <c r="AH9" s="23" t="s">
        <v>14</v>
      </c>
      <c r="AI9" s="38"/>
      <c r="AJ9" s="24" t="s">
        <v>14</v>
      </c>
      <c r="AK9" s="38">
        <v>0</v>
      </c>
      <c r="AL9" s="23" t="s">
        <v>14</v>
      </c>
      <c r="AM9" s="40">
        <f>SUM(AE9,AG9,AI9,AK9)</f>
        <v>0</v>
      </c>
      <c r="AN9" s="24" t="s">
        <v>14</v>
      </c>
      <c r="AO9" s="41">
        <f>SUM(AM9,E9)</f>
        <v>0</v>
      </c>
      <c r="AP9" s="25" t="s">
        <v>14</v>
      </c>
      <c r="AQ9" s="168">
        <v>1021</v>
      </c>
      <c r="AR9" s="147" t="s">
        <v>0</v>
      </c>
      <c r="AS9" s="168"/>
      <c r="AT9" s="162" t="s">
        <v>0</v>
      </c>
      <c r="AU9" s="164">
        <f t="shared" ref="AU9" si="0">AO10-AQ9+AS9</f>
        <v>8979</v>
      </c>
      <c r="AV9" s="147" t="s">
        <v>0</v>
      </c>
      <c r="AW9" s="149" t="s">
        <v>6</v>
      </c>
      <c r="AX9" s="151">
        <f>AO10-AO9</f>
        <v>10000</v>
      </c>
      <c r="AY9" s="153" t="s">
        <v>0</v>
      </c>
      <c r="AZ9" s="155" t="s">
        <v>70</v>
      </c>
    </row>
    <row r="10" spans="1:53" ht="21" customHeight="1">
      <c r="A10" s="157"/>
      <c r="B10" s="26" t="s">
        <v>18</v>
      </c>
      <c r="C10" s="96">
        <v>1</v>
      </c>
      <c r="D10" s="91" t="s">
        <v>48</v>
      </c>
      <c r="E10" s="92">
        <v>10000</v>
      </c>
      <c r="F10" s="54" t="s">
        <v>0</v>
      </c>
      <c r="G10" s="99">
        <v>46114</v>
      </c>
      <c r="H10" s="21" t="s">
        <v>4</v>
      </c>
      <c r="I10" s="14">
        <v>4</v>
      </c>
      <c r="J10" s="14" t="s">
        <v>21</v>
      </c>
      <c r="K10" s="14">
        <v>2</v>
      </c>
      <c r="L10" s="19" t="s">
        <v>22</v>
      </c>
      <c r="M10" s="44" t="s">
        <v>2</v>
      </c>
      <c r="N10" s="103" t="s">
        <v>53</v>
      </c>
      <c r="O10" s="102" t="s">
        <v>8</v>
      </c>
      <c r="P10" s="158"/>
      <c r="Q10" s="117" t="s">
        <v>48</v>
      </c>
      <c r="R10" s="34">
        <v>0</v>
      </c>
      <c r="S10" s="54" t="s">
        <v>0</v>
      </c>
      <c r="T10" s="35">
        <v>0</v>
      </c>
      <c r="U10" s="54" t="s">
        <v>0</v>
      </c>
      <c r="V10" s="37">
        <v>0</v>
      </c>
      <c r="W10" s="15">
        <v>0</v>
      </c>
      <c r="X10" s="54" t="s">
        <v>0</v>
      </c>
      <c r="Y10" s="35">
        <v>0</v>
      </c>
      <c r="Z10" s="54" t="s">
        <v>0</v>
      </c>
      <c r="AA10" s="35">
        <v>0</v>
      </c>
      <c r="AB10" s="54" t="s">
        <v>0</v>
      </c>
      <c r="AC10" s="36">
        <v>0</v>
      </c>
      <c r="AD10" s="54" t="s">
        <v>0</v>
      </c>
      <c r="AE10" s="30">
        <f>IF($P9="2：往復",SUM($R10,$T10,$W10,$Y10,$AA10,$AC10)*2,SUM($R10,$T10,$W10,$Y10,$AA10,$AC10))</f>
        <v>0</v>
      </c>
      <c r="AF10" s="5" t="s">
        <v>0</v>
      </c>
      <c r="AG10" s="16"/>
      <c r="AH10" s="5" t="s">
        <v>0</v>
      </c>
      <c r="AI10" s="15"/>
      <c r="AJ10" s="6" t="s">
        <v>0</v>
      </c>
      <c r="AK10" s="16"/>
      <c r="AL10" s="5" t="s">
        <v>0</v>
      </c>
      <c r="AM10" s="30">
        <f t="shared" ref="AM10:AM50" si="1">SUM(AE10,AG10,AI10,AK10)</f>
        <v>0</v>
      </c>
      <c r="AN10" s="6" t="s">
        <v>0</v>
      </c>
      <c r="AO10" s="28">
        <f>SUM(E10,AM10)</f>
        <v>10000</v>
      </c>
      <c r="AP10" s="7" t="s">
        <v>0</v>
      </c>
      <c r="AQ10" s="160"/>
      <c r="AR10" s="161"/>
      <c r="AS10" s="160"/>
      <c r="AT10" s="163"/>
      <c r="AU10" s="165"/>
      <c r="AV10" s="161"/>
      <c r="AW10" s="150"/>
      <c r="AX10" s="152"/>
      <c r="AY10" s="154"/>
      <c r="AZ10" s="156"/>
    </row>
    <row r="11" spans="1:53" ht="21" customHeight="1">
      <c r="A11" s="157">
        <v>3</v>
      </c>
      <c r="B11" s="105" t="s">
        <v>17</v>
      </c>
      <c r="C11" s="88" t="s">
        <v>57</v>
      </c>
      <c r="D11" s="89" t="s">
        <v>54</v>
      </c>
      <c r="E11" s="90">
        <v>0</v>
      </c>
      <c r="F11" s="53" t="s">
        <v>14</v>
      </c>
      <c r="G11" s="98" t="s">
        <v>62</v>
      </c>
      <c r="H11" s="20" t="s">
        <v>3</v>
      </c>
      <c r="I11" s="17">
        <v>8</v>
      </c>
      <c r="J11" s="17" t="s">
        <v>21</v>
      </c>
      <c r="K11" s="17">
        <v>1</v>
      </c>
      <c r="L11" s="18" t="s">
        <v>22</v>
      </c>
      <c r="M11" s="45" t="s">
        <v>1</v>
      </c>
      <c r="N11" s="104"/>
      <c r="O11" s="97" t="s">
        <v>25</v>
      </c>
      <c r="P11" s="158" t="s">
        <v>41</v>
      </c>
      <c r="Q11" s="49" t="s">
        <v>54</v>
      </c>
      <c r="R11" s="38">
        <v>0</v>
      </c>
      <c r="S11" s="53" t="s">
        <v>14</v>
      </c>
      <c r="T11" s="39">
        <v>0</v>
      </c>
      <c r="U11" s="53" t="s">
        <v>14</v>
      </c>
      <c r="V11" s="33"/>
      <c r="W11" s="39">
        <v>0</v>
      </c>
      <c r="X11" s="53" t="s">
        <v>14</v>
      </c>
      <c r="Y11" s="39">
        <v>0</v>
      </c>
      <c r="Z11" s="53" t="s">
        <v>14</v>
      </c>
      <c r="AA11" s="39">
        <v>0</v>
      </c>
      <c r="AB11" s="53" t="s">
        <v>14</v>
      </c>
      <c r="AC11" s="38">
        <v>0</v>
      </c>
      <c r="AD11" s="53" t="s">
        <v>14</v>
      </c>
      <c r="AE11" s="40">
        <f>IF($P11="2：往復",SUM(R11,T11,W11,,Y11,AA11,AC11)*2,SUM(R11,T11,W11,,Y11,AA11,AC11))</f>
        <v>0</v>
      </c>
      <c r="AF11" s="23" t="s">
        <v>14</v>
      </c>
      <c r="AG11" s="38">
        <v>0</v>
      </c>
      <c r="AH11" s="23" t="s">
        <v>14</v>
      </c>
      <c r="AI11" s="38">
        <v>0</v>
      </c>
      <c r="AJ11" s="24" t="s">
        <v>14</v>
      </c>
      <c r="AK11" s="38"/>
      <c r="AL11" s="23" t="s">
        <v>14</v>
      </c>
      <c r="AM11" s="40">
        <f>SUM(AE11,AG11,AI11,AK11)</f>
        <v>0</v>
      </c>
      <c r="AN11" s="24" t="s">
        <v>14</v>
      </c>
      <c r="AO11" s="41">
        <f>SUM(AM11,E11)</f>
        <v>0</v>
      </c>
      <c r="AP11" s="24" t="s">
        <v>14</v>
      </c>
      <c r="AQ11" s="159">
        <v>3063</v>
      </c>
      <c r="AR11" s="147" t="s">
        <v>0</v>
      </c>
      <c r="AS11" s="159"/>
      <c r="AT11" s="162" t="s">
        <v>0</v>
      </c>
      <c r="AU11" s="164">
        <f t="shared" ref="AU11" si="2">AO12-AQ11+AS11</f>
        <v>26937</v>
      </c>
      <c r="AV11" s="147" t="s">
        <v>0</v>
      </c>
      <c r="AW11" s="149" t="s">
        <v>6</v>
      </c>
      <c r="AX11" s="151">
        <f>AO12-AO11</f>
        <v>30000</v>
      </c>
      <c r="AY11" s="153" t="s">
        <v>0</v>
      </c>
      <c r="AZ11" s="166"/>
    </row>
    <row r="12" spans="1:53" ht="21" customHeight="1">
      <c r="A12" s="157"/>
      <c r="B12" s="26" t="s">
        <v>19</v>
      </c>
      <c r="C12" s="96">
        <v>3</v>
      </c>
      <c r="D12" s="91" t="s">
        <v>48</v>
      </c>
      <c r="E12" s="92">
        <v>30000</v>
      </c>
      <c r="F12" s="54" t="s">
        <v>0</v>
      </c>
      <c r="G12" s="99">
        <v>46237</v>
      </c>
      <c r="H12" s="21" t="s">
        <v>4</v>
      </c>
      <c r="I12" s="14">
        <v>8</v>
      </c>
      <c r="J12" s="14" t="s">
        <v>21</v>
      </c>
      <c r="K12" s="14">
        <v>4</v>
      </c>
      <c r="L12" s="19" t="s">
        <v>22</v>
      </c>
      <c r="M12" s="43" t="s">
        <v>2</v>
      </c>
      <c r="N12" s="103"/>
      <c r="O12" s="102" t="s">
        <v>36</v>
      </c>
      <c r="P12" s="158"/>
      <c r="Q12" s="117" t="s">
        <v>48</v>
      </c>
      <c r="R12" s="34">
        <v>0</v>
      </c>
      <c r="S12" s="54" t="s">
        <v>0</v>
      </c>
      <c r="T12" s="35">
        <v>0</v>
      </c>
      <c r="U12" s="54" t="s">
        <v>0</v>
      </c>
      <c r="V12" s="37">
        <v>0</v>
      </c>
      <c r="W12" s="15">
        <v>0</v>
      </c>
      <c r="X12" s="54" t="s">
        <v>0</v>
      </c>
      <c r="Y12" s="35">
        <v>0</v>
      </c>
      <c r="Z12" s="54" t="s">
        <v>0</v>
      </c>
      <c r="AA12" s="35">
        <v>0</v>
      </c>
      <c r="AB12" s="54" t="s">
        <v>0</v>
      </c>
      <c r="AC12" s="123">
        <v>0</v>
      </c>
      <c r="AD12" s="54" t="s">
        <v>0</v>
      </c>
      <c r="AE12" s="118"/>
      <c r="AF12" s="5" t="s">
        <v>0</v>
      </c>
      <c r="AG12" s="119"/>
      <c r="AH12" s="5" t="s">
        <v>0</v>
      </c>
      <c r="AI12" s="15"/>
      <c r="AJ12" s="6" t="s">
        <v>0</v>
      </c>
      <c r="AK12" s="16"/>
      <c r="AL12" s="6" t="s">
        <v>0</v>
      </c>
      <c r="AM12" s="30">
        <f t="shared" si="1"/>
        <v>0</v>
      </c>
      <c r="AN12" s="6" t="s">
        <v>0</v>
      </c>
      <c r="AO12" s="28">
        <f>SUM(E12,AM12)</f>
        <v>30000</v>
      </c>
      <c r="AP12" s="7" t="s">
        <v>0</v>
      </c>
      <c r="AQ12" s="160"/>
      <c r="AR12" s="161"/>
      <c r="AS12" s="160"/>
      <c r="AT12" s="163"/>
      <c r="AU12" s="165"/>
      <c r="AV12" s="161"/>
      <c r="AW12" s="150"/>
      <c r="AX12" s="152"/>
      <c r="AY12" s="154"/>
      <c r="AZ12" s="167"/>
    </row>
    <row r="13" spans="1:53" ht="21" customHeight="1">
      <c r="A13" s="157">
        <v>4</v>
      </c>
      <c r="B13" s="105" t="s">
        <v>17</v>
      </c>
      <c r="C13" s="88" t="s">
        <v>57</v>
      </c>
      <c r="D13" s="89" t="s">
        <v>54</v>
      </c>
      <c r="E13" s="90">
        <v>0</v>
      </c>
      <c r="F13" s="53" t="s">
        <v>14</v>
      </c>
      <c r="G13" s="98">
        <v>46296</v>
      </c>
      <c r="H13" s="20" t="s">
        <v>3</v>
      </c>
      <c r="I13" s="17">
        <v>10</v>
      </c>
      <c r="J13" s="17" t="s">
        <v>21</v>
      </c>
      <c r="K13" s="17">
        <v>1</v>
      </c>
      <c r="L13" s="18" t="s">
        <v>22</v>
      </c>
      <c r="M13" s="42" t="s">
        <v>1</v>
      </c>
      <c r="N13" s="104"/>
      <c r="O13" s="97" t="s">
        <v>25</v>
      </c>
      <c r="P13" s="158" t="s">
        <v>41</v>
      </c>
      <c r="Q13" s="49" t="s">
        <v>54</v>
      </c>
      <c r="R13" s="38">
        <v>0</v>
      </c>
      <c r="S13" s="53" t="s">
        <v>14</v>
      </c>
      <c r="T13" s="39">
        <v>0</v>
      </c>
      <c r="U13" s="53" t="s">
        <v>14</v>
      </c>
      <c r="V13" s="33"/>
      <c r="W13" s="39">
        <v>0</v>
      </c>
      <c r="X13" s="53" t="s">
        <v>14</v>
      </c>
      <c r="Y13" s="39">
        <v>0</v>
      </c>
      <c r="Z13" s="53" t="s">
        <v>14</v>
      </c>
      <c r="AA13" s="39">
        <v>0</v>
      </c>
      <c r="AB13" s="53" t="s">
        <v>14</v>
      </c>
      <c r="AC13" s="38">
        <v>0</v>
      </c>
      <c r="AD13" s="53" t="s">
        <v>14</v>
      </c>
      <c r="AE13" s="40">
        <f>IF($P13="2：往復",SUM(R13,T13,W13,,Y13,AA13,AC13)*2,SUM(R13,T13,W13,,Y13,AA13,AC13))</f>
        <v>0</v>
      </c>
      <c r="AF13" s="23" t="s">
        <v>14</v>
      </c>
      <c r="AG13" s="38">
        <v>0</v>
      </c>
      <c r="AH13" s="23" t="s">
        <v>14</v>
      </c>
      <c r="AI13" s="38"/>
      <c r="AJ13" s="24" t="s">
        <v>14</v>
      </c>
      <c r="AK13" s="38">
        <v>0</v>
      </c>
      <c r="AL13" s="23" t="s">
        <v>14</v>
      </c>
      <c r="AM13" s="40">
        <f>SUM(AE13,AG13,AI13,AK13)</f>
        <v>0</v>
      </c>
      <c r="AN13" s="24" t="s">
        <v>14</v>
      </c>
      <c r="AO13" s="41">
        <f>SUM(AM13,E13)</f>
        <v>0</v>
      </c>
      <c r="AP13" s="24" t="s">
        <v>14</v>
      </c>
      <c r="AQ13" s="159">
        <v>2042</v>
      </c>
      <c r="AR13" s="147" t="s">
        <v>0</v>
      </c>
      <c r="AS13" s="159"/>
      <c r="AT13" s="162" t="s">
        <v>0</v>
      </c>
      <c r="AU13" s="164">
        <f t="shared" ref="AU13" si="3">AO14-AQ13+AS13</f>
        <v>17958</v>
      </c>
      <c r="AV13" s="147" t="s">
        <v>0</v>
      </c>
      <c r="AW13" s="149" t="s">
        <v>6</v>
      </c>
      <c r="AX13" s="151">
        <f>AO14-AO13</f>
        <v>20000</v>
      </c>
      <c r="AY13" s="153" t="s">
        <v>0</v>
      </c>
      <c r="AZ13" s="155"/>
    </row>
    <row r="14" spans="1:53" ht="21" customHeight="1">
      <c r="A14" s="157"/>
      <c r="B14" s="26" t="s">
        <v>35</v>
      </c>
      <c r="C14" s="96">
        <v>2</v>
      </c>
      <c r="D14" s="91" t="s">
        <v>48</v>
      </c>
      <c r="E14" s="92">
        <v>20000</v>
      </c>
      <c r="F14" s="54" t="s">
        <v>0</v>
      </c>
      <c r="G14" s="99"/>
      <c r="H14" s="21" t="s">
        <v>4</v>
      </c>
      <c r="I14" s="14">
        <v>10</v>
      </c>
      <c r="J14" s="14" t="s">
        <v>21</v>
      </c>
      <c r="K14" s="14">
        <v>3</v>
      </c>
      <c r="L14" s="19" t="s">
        <v>22</v>
      </c>
      <c r="M14" s="44" t="s">
        <v>2</v>
      </c>
      <c r="N14" s="103"/>
      <c r="O14" s="102" t="s">
        <v>26</v>
      </c>
      <c r="P14" s="158"/>
      <c r="Q14" s="117" t="s">
        <v>48</v>
      </c>
      <c r="R14" s="34">
        <v>0</v>
      </c>
      <c r="S14" s="54" t="s">
        <v>0</v>
      </c>
      <c r="T14" s="35">
        <v>0</v>
      </c>
      <c r="U14" s="54" t="s">
        <v>0</v>
      </c>
      <c r="V14" s="37">
        <v>0</v>
      </c>
      <c r="W14" s="15">
        <v>0</v>
      </c>
      <c r="X14" s="54" t="s">
        <v>0</v>
      </c>
      <c r="Y14" s="35">
        <v>0</v>
      </c>
      <c r="Z14" s="54" t="s">
        <v>0</v>
      </c>
      <c r="AA14" s="35">
        <v>0</v>
      </c>
      <c r="AB14" s="54" t="s">
        <v>0</v>
      </c>
      <c r="AC14" s="36">
        <v>0</v>
      </c>
      <c r="AD14" s="54" t="s">
        <v>0</v>
      </c>
      <c r="AE14" s="30">
        <f>IF($P13="2：往復",SUM($R14,$T14,$W14,$Y14,$AA14,$AC14)*2,SUM($R14,$T14,$W14,$Y14,$AA14,$AC14))</f>
        <v>0</v>
      </c>
      <c r="AF14" s="5" t="s">
        <v>0</v>
      </c>
      <c r="AG14" s="16"/>
      <c r="AH14" s="5" t="s">
        <v>0</v>
      </c>
      <c r="AI14" s="15"/>
      <c r="AJ14" s="6" t="s">
        <v>0</v>
      </c>
      <c r="AK14" s="16"/>
      <c r="AL14" s="5" t="s">
        <v>0</v>
      </c>
      <c r="AM14" s="30">
        <f>SUM(AE14,AG14,AI14,AK14)</f>
        <v>0</v>
      </c>
      <c r="AN14" s="6" t="s">
        <v>0</v>
      </c>
      <c r="AO14" s="28">
        <f>SUM(E14,AM14)</f>
        <v>20000</v>
      </c>
      <c r="AP14" s="7" t="s">
        <v>0</v>
      </c>
      <c r="AQ14" s="160"/>
      <c r="AR14" s="161"/>
      <c r="AS14" s="160"/>
      <c r="AT14" s="163"/>
      <c r="AU14" s="165"/>
      <c r="AV14" s="161"/>
      <c r="AW14" s="150"/>
      <c r="AX14" s="152"/>
      <c r="AY14" s="154"/>
      <c r="AZ14" s="156"/>
    </row>
    <row r="15" spans="1:53" ht="21" customHeight="1">
      <c r="A15" s="157">
        <v>5</v>
      </c>
      <c r="B15" s="105" t="s">
        <v>76</v>
      </c>
      <c r="C15" s="110" t="s">
        <v>86</v>
      </c>
      <c r="D15" s="89" t="s">
        <v>54</v>
      </c>
      <c r="E15" s="90"/>
      <c r="F15" s="53" t="s">
        <v>14</v>
      </c>
      <c r="G15" s="98">
        <v>46296</v>
      </c>
      <c r="H15" s="20" t="s">
        <v>3</v>
      </c>
      <c r="I15" s="17">
        <v>10</v>
      </c>
      <c r="J15" s="17" t="s">
        <v>21</v>
      </c>
      <c r="K15" s="17">
        <v>1</v>
      </c>
      <c r="L15" s="18" t="s">
        <v>22</v>
      </c>
      <c r="M15" s="45" t="s">
        <v>1</v>
      </c>
      <c r="N15" s="104" t="s">
        <v>84</v>
      </c>
      <c r="O15" s="105" t="s">
        <v>78</v>
      </c>
      <c r="P15" s="158" t="s">
        <v>41</v>
      </c>
      <c r="Q15" s="49" t="s">
        <v>54</v>
      </c>
      <c r="R15" s="38">
        <v>0</v>
      </c>
      <c r="S15" s="53" t="s">
        <v>14</v>
      </c>
      <c r="T15" s="39">
        <v>0</v>
      </c>
      <c r="U15" s="53" t="s">
        <v>14</v>
      </c>
      <c r="V15" s="33"/>
      <c r="W15" s="39">
        <v>0</v>
      </c>
      <c r="X15" s="53" t="s">
        <v>14</v>
      </c>
      <c r="Y15" s="39">
        <v>0</v>
      </c>
      <c r="Z15" s="53" t="s">
        <v>14</v>
      </c>
      <c r="AA15" s="39">
        <v>0</v>
      </c>
      <c r="AB15" s="53" t="s">
        <v>14</v>
      </c>
      <c r="AC15" s="38">
        <v>0</v>
      </c>
      <c r="AD15" s="53" t="s">
        <v>14</v>
      </c>
      <c r="AE15" s="40">
        <f>IF($P15="2：往復",SUM(R15,T15,W15,,Y15,AA15,AC15)*2,SUM(R15,T15,W15,,Y15,AA15,AC15))</f>
        <v>0</v>
      </c>
      <c r="AF15" s="23" t="s">
        <v>14</v>
      </c>
      <c r="AG15" s="38">
        <v>0</v>
      </c>
      <c r="AH15" s="23" t="s">
        <v>14</v>
      </c>
      <c r="AI15" s="38">
        <v>0</v>
      </c>
      <c r="AJ15" s="24" t="s">
        <v>14</v>
      </c>
      <c r="AK15" s="38">
        <v>0</v>
      </c>
      <c r="AL15" s="23" t="s">
        <v>14</v>
      </c>
      <c r="AM15" s="40">
        <f>SUM(AE15,AG15,AI15,AK15)</f>
        <v>0</v>
      </c>
      <c r="AN15" s="24" t="s">
        <v>14</v>
      </c>
      <c r="AO15" s="41">
        <f>SUM(AM15,E15)</f>
        <v>0</v>
      </c>
      <c r="AP15" s="24" t="s">
        <v>14</v>
      </c>
      <c r="AQ15" s="159">
        <v>468</v>
      </c>
      <c r="AR15" s="147" t="s">
        <v>0</v>
      </c>
      <c r="AS15" s="159"/>
      <c r="AT15" s="162" t="s">
        <v>0</v>
      </c>
      <c r="AU15" s="164">
        <f t="shared" ref="AU15" si="4">AO16-AQ15+AS15</f>
        <v>4124</v>
      </c>
      <c r="AV15" s="147" t="s">
        <v>0</v>
      </c>
      <c r="AW15" s="149"/>
      <c r="AX15" s="151">
        <f>AO16-AO15</f>
        <v>4592</v>
      </c>
      <c r="AY15" s="153" t="s">
        <v>0</v>
      </c>
      <c r="AZ15" s="155"/>
    </row>
    <row r="16" spans="1:53" ht="21" customHeight="1">
      <c r="A16" s="157"/>
      <c r="B16" s="26" t="s">
        <v>77</v>
      </c>
      <c r="C16" s="96" t="s">
        <v>61</v>
      </c>
      <c r="D16" s="91" t="s">
        <v>48</v>
      </c>
      <c r="E16" s="92">
        <v>4000</v>
      </c>
      <c r="F16" s="54" t="s">
        <v>0</v>
      </c>
      <c r="G16" s="99"/>
      <c r="H16" s="21" t="s">
        <v>4</v>
      </c>
      <c r="I16" s="14"/>
      <c r="J16" s="14" t="s">
        <v>21</v>
      </c>
      <c r="K16" s="14"/>
      <c r="L16" s="19" t="s">
        <v>22</v>
      </c>
      <c r="M16" s="43" t="s">
        <v>2</v>
      </c>
      <c r="N16" s="103" t="s">
        <v>85</v>
      </c>
      <c r="O16" s="26" t="s">
        <v>79</v>
      </c>
      <c r="P16" s="158"/>
      <c r="Q16" s="117" t="s">
        <v>48</v>
      </c>
      <c r="R16" s="34">
        <v>0</v>
      </c>
      <c r="S16" s="54" t="s">
        <v>0</v>
      </c>
      <c r="T16" s="35">
        <v>0</v>
      </c>
      <c r="U16" s="54" t="s">
        <v>0</v>
      </c>
      <c r="V16" s="37">
        <v>8</v>
      </c>
      <c r="W16" s="15">
        <v>296</v>
      </c>
      <c r="X16" s="54" t="s">
        <v>0</v>
      </c>
      <c r="Y16" s="35">
        <v>0</v>
      </c>
      <c r="Z16" s="54" t="s">
        <v>0</v>
      </c>
      <c r="AA16" s="35">
        <v>0</v>
      </c>
      <c r="AB16" s="54" t="s">
        <v>0</v>
      </c>
      <c r="AC16" s="36">
        <v>0</v>
      </c>
      <c r="AD16" s="54" t="s">
        <v>0</v>
      </c>
      <c r="AE16" s="30">
        <f>IF($P15="2：往復",SUM($R16,$T16,$W16,$Y16,$AA16,$AC16)*2,SUM($R16,$T16,$W16,$Y16,$AA16,$AC16))</f>
        <v>592</v>
      </c>
      <c r="AF16" s="5" t="s">
        <v>0</v>
      </c>
      <c r="AG16" s="16"/>
      <c r="AH16" s="5" t="s">
        <v>0</v>
      </c>
      <c r="AI16" s="15"/>
      <c r="AJ16" s="6" t="s">
        <v>0</v>
      </c>
      <c r="AK16" s="16"/>
      <c r="AL16" s="5" t="s">
        <v>0</v>
      </c>
      <c r="AM16" s="30">
        <f t="shared" si="1"/>
        <v>592</v>
      </c>
      <c r="AN16" s="6" t="s">
        <v>0</v>
      </c>
      <c r="AO16" s="28">
        <f>SUM(E16,AM16)</f>
        <v>4592</v>
      </c>
      <c r="AP16" s="7" t="s">
        <v>0</v>
      </c>
      <c r="AQ16" s="160"/>
      <c r="AR16" s="161"/>
      <c r="AS16" s="160"/>
      <c r="AT16" s="163"/>
      <c r="AU16" s="165"/>
      <c r="AV16" s="161"/>
      <c r="AW16" s="150"/>
      <c r="AX16" s="152"/>
      <c r="AY16" s="154"/>
      <c r="AZ16" s="156"/>
    </row>
    <row r="17" spans="1:52" ht="21" customHeight="1">
      <c r="A17" s="157">
        <v>6</v>
      </c>
      <c r="B17" s="105" t="s">
        <v>80</v>
      </c>
      <c r="C17" s="110" t="s">
        <v>83</v>
      </c>
      <c r="D17" s="89" t="s">
        <v>54</v>
      </c>
      <c r="E17" s="90">
        <v>2000</v>
      </c>
      <c r="F17" s="53" t="s">
        <v>14</v>
      </c>
      <c r="G17" s="98">
        <v>46336</v>
      </c>
      <c r="H17" s="20" t="s">
        <v>3</v>
      </c>
      <c r="I17" s="17">
        <v>11</v>
      </c>
      <c r="J17" s="17" t="s">
        <v>21</v>
      </c>
      <c r="K17" s="17">
        <v>10</v>
      </c>
      <c r="L17" s="18" t="s">
        <v>22</v>
      </c>
      <c r="M17" s="42" t="s">
        <v>1</v>
      </c>
      <c r="N17" s="104"/>
      <c r="O17" s="105"/>
      <c r="P17" s="158"/>
      <c r="Q17" s="49" t="s">
        <v>54</v>
      </c>
      <c r="R17" s="38">
        <v>0</v>
      </c>
      <c r="S17" s="53" t="s">
        <v>14</v>
      </c>
      <c r="T17" s="39">
        <v>0</v>
      </c>
      <c r="U17" s="53" t="s">
        <v>14</v>
      </c>
      <c r="V17" s="33"/>
      <c r="W17" s="39">
        <v>0</v>
      </c>
      <c r="X17" s="53" t="s">
        <v>14</v>
      </c>
      <c r="Y17" s="39">
        <v>0</v>
      </c>
      <c r="Z17" s="53" t="s">
        <v>14</v>
      </c>
      <c r="AA17" s="39">
        <v>0</v>
      </c>
      <c r="AB17" s="53" t="s">
        <v>14</v>
      </c>
      <c r="AC17" s="38">
        <v>0</v>
      </c>
      <c r="AD17" s="53" t="s">
        <v>14</v>
      </c>
      <c r="AE17" s="40">
        <f>IF($P17="2：往復",SUM(R17,T17,W17,,Y17,AA17,AC17)*2,SUM(R17,T17,W17,,Y17,AA17,AC17))</f>
        <v>0</v>
      </c>
      <c r="AF17" s="23" t="s">
        <v>14</v>
      </c>
      <c r="AG17" s="38">
        <v>0</v>
      </c>
      <c r="AH17" s="23" t="s">
        <v>14</v>
      </c>
      <c r="AI17" s="38">
        <v>0</v>
      </c>
      <c r="AJ17" s="24" t="s">
        <v>14</v>
      </c>
      <c r="AK17" s="38">
        <v>0</v>
      </c>
      <c r="AL17" s="23" t="s">
        <v>14</v>
      </c>
      <c r="AM17" s="40">
        <f>SUM(AE17,AG17,AI17,AK17)</f>
        <v>0</v>
      </c>
      <c r="AN17" s="24" t="s">
        <v>14</v>
      </c>
      <c r="AO17" s="41">
        <f>SUM(AM17,E17)</f>
        <v>2000</v>
      </c>
      <c r="AP17" s="24" t="s">
        <v>14</v>
      </c>
      <c r="AQ17" s="159">
        <v>2021</v>
      </c>
      <c r="AR17" s="147" t="s">
        <v>0</v>
      </c>
      <c r="AS17" s="159"/>
      <c r="AT17" s="162" t="s">
        <v>0</v>
      </c>
      <c r="AU17" s="164">
        <f t="shared" ref="AU17" si="5">AO18-AQ17+AS17</f>
        <v>7979</v>
      </c>
      <c r="AV17" s="147" t="s">
        <v>0</v>
      </c>
      <c r="AW17" s="149"/>
      <c r="AX17" s="151">
        <f>AO18-AO17</f>
        <v>8000</v>
      </c>
      <c r="AY17" s="153" t="s">
        <v>0</v>
      </c>
      <c r="AZ17" s="155"/>
    </row>
    <row r="18" spans="1:52" ht="21" customHeight="1">
      <c r="A18" s="157"/>
      <c r="B18" s="26" t="s">
        <v>81</v>
      </c>
      <c r="C18" s="96" t="s">
        <v>82</v>
      </c>
      <c r="D18" s="91" t="s">
        <v>48</v>
      </c>
      <c r="E18" s="92">
        <v>10000</v>
      </c>
      <c r="F18" s="54" t="s">
        <v>0</v>
      </c>
      <c r="G18" s="99">
        <v>46337</v>
      </c>
      <c r="H18" s="21" t="s">
        <v>4</v>
      </c>
      <c r="I18" s="14">
        <v>11</v>
      </c>
      <c r="J18" s="14" t="s">
        <v>21</v>
      </c>
      <c r="K18" s="14">
        <v>11</v>
      </c>
      <c r="L18" s="19" t="s">
        <v>22</v>
      </c>
      <c r="M18" s="44" t="s">
        <v>2</v>
      </c>
      <c r="N18" s="103"/>
      <c r="O18" s="26"/>
      <c r="P18" s="158"/>
      <c r="Q18" s="117" t="s">
        <v>48</v>
      </c>
      <c r="R18" s="34">
        <v>0</v>
      </c>
      <c r="S18" s="54" t="s">
        <v>0</v>
      </c>
      <c r="T18" s="35">
        <v>0</v>
      </c>
      <c r="U18" s="54" t="s">
        <v>0</v>
      </c>
      <c r="V18" s="37">
        <v>0</v>
      </c>
      <c r="W18" s="15">
        <v>0</v>
      </c>
      <c r="X18" s="54" t="s">
        <v>0</v>
      </c>
      <c r="Y18" s="35">
        <v>0</v>
      </c>
      <c r="Z18" s="54" t="s">
        <v>0</v>
      </c>
      <c r="AA18" s="35">
        <v>0</v>
      </c>
      <c r="AB18" s="54" t="s">
        <v>0</v>
      </c>
      <c r="AC18" s="36">
        <v>0</v>
      </c>
      <c r="AD18" s="54" t="s">
        <v>0</v>
      </c>
      <c r="AE18" s="30">
        <f>IF($P17="2：往復",SUM($R18,$T18,$W18,$Y18,$AA18,$AC18)*2,SUM($R18,$T18,$W18,$Y18,$AA18,$AC18))</f>
        <v>0</v>
      </c>
      <c r="AF18" s="5" t="s">
        <v>0</v>
      </c>
      <c r="AG18" s="16"/>
      <c r="AH18" s="5" t="s">
        <v>0</v>
      </c>
      <c r="AI18" s="15"/>
      <c r="AJ18" s="6" t="s">
        <v>0</v>
      </c>
      <c r="AK18" s="16"/>
      <c r="AL18" s="5" t="s">
        <v>0</v>
      </c>
      <c r="AM18" s="30">
        <f t="shared" si="1"/>
        <v>0</v>
      </c>
      <c r="AN18" s="6" t="s">
        <v>0</v>
      </c>
      <c r="AO18" s="28">
        <f>SUM(E18,AM18)</f>
        <v>10000</v>
      </c>
      <c r="AP18" s="7" t="s">
        <v>0</v>
      </c>
      <c r="AQ18" s="160"/>
      <c r="AR18" s="161"/>
      <c r="AS18" s="160"/>
      <c r="AT18" s="163"/>
      <c r="AU18" s="165"/>
      <c r="AV18" s="161"/>
      <c r="AW18" s="150"/>
      <c r="AX18" s="152"/>
      <c r="AY18" s="154"/>
      <c r="AZ18" s="156"/>
    </row>
    <row r="19" spans="1:52" ht="21" customHeight="1">
      <c r="A19" s="157">
        <v>7</v>
      </c>
      <c r="B19" s="105"/>
      <c r="C19" s="110"/>
      <c r="D19" s="89" t="s">
        <v>54</v>
      </c>
      <c r="E19" s="90"/>
      <c r="F19" s="53" t="s">
        <v>14</v>
      </c>
      <c r="G19" s="98"/>
      <c r="H19" s="20" t="s">
        <v>3</v>
      </c>
      <c r="I19" s="17"/>
      <c r="J19" s="17" t="s">
        <v>21</v>
      </c>
      <c r="K19" s="17"/>
      <c r="L19" s="18" t="s">
        <v>22</v>
      </c>
      <c r="M19" s="45" t="s">
        <v>1</v>
      </c>
      <c r="N19" s="104"/>
      <c r="O19" s="105"/>
      <c r="P19" s="158"/>
      <c r="Q19" s="49" t="s">
        <v>54</v>
      </c>
      <c r="R19" s="38">
        <v>0</v>
      </c>
      <c r="S19" s="53" t="s">
        <v>14</v>
      </c>
      <c r="T19" s="39">
        <v>0</v>
      </c>
      <c r="U19" s="53" t="s">
        <v>14</v>
      </c>
      <c r="V19" s="33"/>
      <c r="W19" s="39">
        <v>0</v>
      </c>
      <c r="X19" s="53" t="s">
        <v>14</v>
      </c>
      <c r="Y19" s="39">
        <v>0</v>
      </c>
      <c r="Z19" s="53" t="s">
        <v>14</v>
      </c>
      <c r="AA19" s="39">
        <v>0</v>
      </c>
      <c r="AB19" s="53" t="s">
        <v>14</v>
      </c>
      <c r="AC19" s="38">
        <v>0</v>
      </c>
      <c r="AD19" s="53" t="s">
        <v>14</v>
      </c>
      <c r="AE19" s="40">
        <f>IF($P19="2：往復",SUM(R19,T19,W19,,Y19,AA19,AC19)*2,SUM(R19,T19,W19,,Y19,AA19,AC19))</f>
        <v>0</v>
      </c>
      <c r="AF19" s="23" t="s">
        <v>14</v>
      </c>
      <c r="AG19" s="38">
        <v>0</v>
      </c>
      <c r="AH19" s="23" t="s">
        <v>14</v>
      </c>
      <c r="AI19" s="38">
        <v>0</v>
      </c>
      <c r="AJ19" s="24" t="s">
        <v>14</v>
      </c>
      <c r="AK19" s="38">
        <v>0</v>
      </c>
      <c r="AL19" s="23" t="s">
        <v>14</v>
      </c>
      <c r="AM19" s="40">
        <f t="shared" si="1"/>
        <v>0</v>
      </c>
      <c r="AN19" s="24" t="s">
        <v>14</v>
      </c>
      <c r="AO19" s="41">
        <f>SUM(AM19,E19)</f>
        <v>0</v>
      </c>
      <c r="AP19" s="24" t="s">
        <v>14</v>
      </c>
      <c r="AQ19" s="159"/>
      <c r="AR19" s="147" t="s">
        <v>0</v>
      </c>
      <c r="AS19" s="159"/>
      <c r="AT19" s="162" t="s">
        <v>0</v>
      </c>
      <c r="AU19" s="164">
        <f t="shared" ref="AU19" si="6">AO20-AQ19+AS19</f>
        <v>0</v>
      </c>
      <c r="AV19" s="147" t="s">
        <v>0</v>
      </c>
      <c r="AW19" s="149"/>
      <c r="AX19" s="151">
        <f>AO20-AO19</f>
        <v>0</v>
      </c>
      <c r="AY19" s="153" t="s">
        <v>0</v>
      </c>
      <c r="AZ19" s="155"/>
    </row>
    <row r="20" spans="1:52" ht="21" customHeight="1">
      <c r="A20" s="157"/>
      <c r="B20" s="26"/>
      <c r="C20" s="96"/>
      <c r="D20" s="91" t="s">
        <v>48</v>
      </c>
      <c r="E20" s="92"/>
      <c r="F20" s="54" t="s">
        <v>0</v>
      </c>
      <c r="G20" s="99"/>
      <c r="H20" s="21" t="s">
        <v>4</v>
      </c>
      <c r="I20" s="14"/>
      <c r="J20" s="14" t="s">
        <v>21</v>
      </c>
      <c r="K20" s="14"/>
      <c r="L20" s="19" t="s">
        <v>22</v>
      </c>
      <c r="M20" s="43" t="s">
        <v>2</v>
      </c>
      <c r="N20" s="103"/>
      <c r="O20" s="26"/>
      <c r="P20" s="158"/>
      <c r="Q20" s="117" t="s">
        <v>48</v>
      </c>
      <c r="R20" s="34">
        <v>0</v>
      </c>
      <c r="S20" s="54" t="s">
        <v>0</v>
      </c>
      <c r="T20" s="35">
        <v>0</v>
      </c>
      <c r="U20" s="54" t="s">
        <v>0</v>
      </c>
      <c r="V20" s="37">
        <v>0</v>
      </c>
      <c r="W20" s="15">
        <v>0</v>
      </c>
      <c r="X20" s="54" t="s">
        <v>0</v>
      </c>
      <c r="Y20" s="35">
        <v>0</v>
      </c>
      <c r="Z20" s="54" t="s">
        <v>0</v>
      </c>
      <c r="AA20" s="35">
        <v>0</v>
      </c>
      <c r="AB20" s="54" t="s">
        <v>0</v>
      </c>
      <c r="AC20" s="36">
        <v>0</v>
      </c>
      <c r="AD20" s="54" t="s">
        <v>0</v>
      </c>
      <c r="AE20" s="30">
        <f>IF($P19="2：往復",SUM($R20,$T20,$W20,$Y20,$AA20,$AC20)*2,SUM($R20,$T20,$W20,$Y20,$AA20,$AC20))</f>
        <v>0</v>
      </c>
      <c r="AF20" s="5" t="s">
        <v>0</v>
      </c>
      <c r="AG20" s="16"/>
      <c r="AH20" s="5" t="s">
        <v>0</v>
      </c>
      <c r="AI20" s="15"/>
      <c r="AJ20" s="6" t="s">
        <v>0</v>
      </c>
      <c r="AK20" s="16"/>
      <c r="AL20" s="5" t="s">
        <v>0</v>
      </c>
      <c r="AM20" s="30">
        <f t="shared" si="1"/>
        <v>0</v>
      </c>
      <c r="AN20" s="6" t="s">
        <v>0</v>
      </c>
      <c r="AO20" s="28">
        <f>SUM(E20,AM20)</f>
        <v>0</v>
      </c>
      <c r="AP20" s="7" t="s">
        <v>0</v>
      </c>
      <c r="AQ20" s="160"/>
      <c r="AR20" s="161"/>
      <c r="AS20" s="160"/>
      <c r="AT20" s="163"/>
      <c r="AU20" s="165"/>
      <c r="AV20" s="161"/>
      <c r="AW20" s="150"/>
      <c r="AX20" s="152"/>
      <c r="AY20" s="154"/>
      <c r="AZ20" s="156"/>
    </row>
    <row r="21" spans="1:52" ht="21" customHeight="1">
      <c r="A21" s="157">
        <v>8</v>
      </c>
      <c r="B21" s="105"/>
      <c r="C21" s="88"/>
      <c r="D21" s="89" t="s">
        <v>54</v>
      </c>
      <c r="E21" s="90">
        <v>0</v>
      </c>
      <c r="F21" s="53" t="s">
        <v>14</v>
      </c>
      <c r="G21" s="98"/>
      <c r="H21" s="20" t="s">
        <v>3</v>
      </c>
      <c r="I21" s="17"/>
      <c r="J21" s="17" t="s">
        <v>21</v>
      </c>
      <c r="K21" s="17"/>
      <c r="L21" s="18" t="s">
        <v>22</v>
      </c>
      <c r="M21" s="42" t="s">
        <v>1</v>
      </c>
      <c r="N21" s="104"/>
      <c r="O21" s="105"/>
      <c r="P21" s="158"/>
      <c r="Q21" s="49" t="s">
        <v>54</v>
      </c>
      <c r="R21" s="38">
        <v>0</v>
      </c>
      <c r="S21" s="53" t="s">
        <v>14</v>
      </c>
      <c r="T21" s="39">
        <v>0</v>
      </c>
      <c r="U21" s="53" t="s">
        <v>14</v>
      </c>
      <c r="V21" s="33"/>
      <c r="W21" s="39">
        <v>0</v>
      </c>
      <c r="X21" s="53" t="s">
        <v>14</v>
      </c>
      <c r="Y21" s="39">
        <v>0</v>
      </c>
      <c r="Z21" s="53" t="s">
        <v>14</v>
      </c>
      <c r="AA21" s="39">
        <v>0</v>
      </c>
      <c r="AB21" s="53" t="s">
        <v>14</v>
      </c>
      <c r="AC21" s="38">
        <v>0</v>
      </c>
      <c r="AD21" s="53" t="s">
        <v>14</v>
      </c>
      <c r="AE21" s="40">
        <f>IF($P21="2：往復",SUM(R21,T21,W21,,Y21,AA21,AC21)*2,SUM(R21,T21,W21,,Y21,AA21,AC21))</f>
        <v>0</v>
      </c>
      <c r="AF21" s="23" t="s">
        <v>14</v>
      </c>
      <c r="AG21" s="38">
        <v>0</v>
      </c>
      <c r="AH21" s="23" t="s">
        <v>14</v>
      </c>
      <c r="AI21" s="38">
        <v>0</v>
      </c>
      <c r="AJ21" s="24" t="s">
        <v>14</v>
      </c>
      <c r="AK21" s="38">
        <v>0</v>
      </c>
      <c r="AL21" s="23" t="s">
        <v>14</v>
      </c>
      <c r="AM21" s="40">
        <f t="shared" si="1"/>
        <v>0</v>
      </c>
      <c r="AN21" s="24" t="s">
        <v>14</v>
      </c>
      <c r="AO21" s="41">
        <f>SUM(AM21,E21)</f>
        <v>0</v>
      </c>
      <c r="AP21" s="24" t="s">
        <v>14</v>
      </c>
      <c r="AQ21" s="159"/>
      <c r="AR21" s="147" t="s">
        <v>0</v>
      </c>
      <c r="AS21" s="159"/>
      <c r="AT21" s="162" t="s">
        <v>0</v>
      </c>
      <c r="AU21" s="164">
        <f t="shared" ref="AU21" si="7">AO22-AQ21+AS21</f>
        <v>0</v>
      </c>
      <c r="AV21" s="147" t="s">
        <v>0</v>
      </c>
      <c r="AW21" s="149"/>
      <c r="AX21" s="151">
        <f>AO22-AO21</f>
        <v>0</v>
      </c>
      <c r="AY21" s="153" t="s">
        <v>0</v>
      </c>
      <c r="AZ21" s="155"/>
    </row>
    <row r="22" spans="1:52" ht="21" customHeight="1">
      <c r="A22" s="157"/>
      <c r="B22" s="26"/>
      <c r="C22" s="96"/>
      <c r="D22" s="91" t="s">
        <v>48</v>
      </c>
      <c r="E22" s="92"/>
      <c r="F22" s="54" t="s">
        <v>0</v>
      </c>
      <c r="G22" s="99"/>
      <c r="H22" s="21" t="s">
        <v>4</v>
      </c>
      <c r="I22" s="14"/>
      <c r="J22" s="14" t="s">
        <v>21</v>
      </c>
      <c r="K22" s="14"/>
      <c r="L22" s="19" t="s">
        <v>22</v>
      </c>
      <c r="M22" s="44" t="s">
        <v>2</v>
      </c>
      <c r="N22" s="103"/>
      <c r="O22" s="26"/>
      <c r="P22" s="158"/>
      <c r="Q22" s="117" t="s">
        <v>48</v>
      </c>
      <c r="R22" s="34">
        <v>0</v>
      </c>
      <c r="S22" s="54" t="s">
        <v>0</v>
      </c>
      <c r="T22" s="35">
        <v>0</v>
      </c>
      <c r="U22" s="54" t="s">
        <v>0</v>
      </c>
      <c r="V22" s="37">
        <v>0</v>
      </c>
      <c r="W22" s="15">
        <v>0</v>
      </c>
      <c r="X22" s="54" t="s">
        <v>0</v>
      </c>
      <c r="Y22" s="35">
        <v>0</v>
      </c>
      <c r="Z22" s="54" t="s">
        <v>0</v>
      </c>
      <c r="AA22" s="35">
        <v>0</v>
      </c>
      <c r="AB22" s="54" t="s">
        <v>0</v>
      </c>
      <c r="AC22" s="36">
        <v>0</v>
      </c>
      <c r="AD22" s="54" t="s">
        <v>0</v>
      </c>
      <c r="AE22" s="30">
        <f>IF($P21="2：往復",SUM($R22,$T22,$W22,$Y22,$AA22,$AC22)*2,SUM($R22,$T22,$W22,$Y22,$AA22,$AC22))</f>
        <v>0</v>
      </c>
      <c r="AF22" s="5" t="s">
        <v>0</v>
      </c>
      <c r="AG22" s="16"/>
      <c r="AH22" s="5" t="s">
        <v>0</v>
      </c>
      <c r="AI22" s="15"/>
      <c r="AJ22" s="6" t="s">
        <v>0</v>
      </c>
      <c r="AK22" s="16"/>
      <c r="AL22" s="5" t="s">
        <v>0</v>
      </c>
      <c r="AM22" s="30">
        <f t="shared" si="1"/>
        <v>0</v>
      </c>
      <c r="AN22" s="6" t="s">
        <v>0</v>
      </c>
      <c r="AO22" s="28">
        <f>SUM(E22,AM22)</f>
        <v>0</v>
      </c>
      <c r="AP22" s="7" t="s">
        <v>0</v>
      </c>
      <c r="AQ22" s="160"/>
      <c r="AR22" s="161"/>
      <c r="AS22" s="160"/>
      <c r="AT22" s="163"/>
      <c r="AU22" s="165"/>
      <c r="AV22" s="161"/>
      <c r="AW22" s="150"/>
      <c r="AX22" s="152"/>
      <c r="AY22" s="154"/>
      <c r="AZ22" s="156"/>
    </row>
    <row r="23" spans="1:52" ht="21" customHeight="1">
      <c r="A23" s="157">
        <v>9</v>
      </c>
      <c r="B23" s="105"/>
      <c r="C23" s="88"/>
      <c r="D23" s="89" t="s">
        <v>54</v>
      </c>
      <c r="E23" s="90">
        <v>0</v>
      </c>
      <c r="F23" s="53" t="s">
        <v>14</v>
      </c>
      <c r="G23" s="98"/>
      <c r="H23" s="20" t="s">
        <v>3</v>
      </c>
      <c r="I23" s="17"/>
      <c r="J23" s="17" t="s">
        <v>21</v>
      </c>
      <c r="K23" s="17"/>
      <c r="L23" s="18" t="s">
        <v>22</v>
      </c>
      <c r="M23" s="45" t="s">
        <v>1</v>
      </c>
      <c r="N23" s="104"/>
      <c r="O23" s="105"/>
      <c r="P23" s="158"/>
      <c r="Q23" s="49" t="s">
        <v>54</v>
      </c>
      <c r="R23" s="38">
        <v>0</v>
      </c>
      <c r="S23" s="53" t="s">
        <v>14</v>
      </c>
      <c r="T23" s="39">
        <v>0</v>
      </c>
      <c r="U23" s="53" t="s">
        <v>14</v>
      </c>
      <c r="V23" s="33"/>
      <c r="W23" s="39">
        <v>0</v>
      </c>
      <c r="X23" s="53" t="s">
        <v>14</v>
      </c>
      <c r="Y23" s="39">
        <v>0</v>
      </c>
      <c r="Z23" s="53" t="s">
        <v>14</v>
      </c>
      <c r="AA23" s="39">
        <v>0</v>
      </c>
      <c r="AB23" s="53" t="s">
        <v>14</v>
      </c>
      <c r="AC23" s="38">
        <v>0</v>
      </c>
      <c r="AD23" s="53" t="s">
        <v>14</v>
      </c>
      <c r="AE23" s="40">
        <f>IF($P23="2：往復",SUM(R23,T23,W23,,Y23,AA23,AC23)*2,SUM(R23,T23,W23,,Y23,AA23,AC23))</f>
        <v>0</v>
      </c>
      <c r="AF23" s="23" t="s">
        <v>14</v>
      </c>
      <c r="AG23" s="38">
        <v>0</v>
      </c>
      <c r="AH23" s="23" t="s">
        <v>14</v>
      </c>
      <c r="AI23" s="38">
        <v>0</v>
      </c>
      <c r="AJ23" s="24" t="s">
        <v>14</v>
      </c>
      <c r="AK23" s="38">
        <v>0</v>
      </c>
      <c r="AL23" s="23" t="s">
        <v>14</v>
      </c>
      <c r="AM23" s="40">
        <f t="shared" si="1"/>
        <v>0</v>
      </c>
      <c r="AN23" s="24" t="s">
        <v>14</v>
      </c>
      <c r="AO23" s="41">
        <f>SUM(AM23,E23)</f>
        <v>0</v>
      </c>
      <c r="AP23" s="24" t="s">
        <v>14</v>
      </c>
      <c r="AQ23" s="159"/>
      <c r="AR23" s="147" t="s">
        <v>0</v>
      </c>
      <c r="AS23" s="159"/>
      <c r="AT23" s="162" t="s">
        <v>0</v>
      </c>
      <c r="AU23" s="164">
        <f t="shared" ref="AU23" si="8">AO24-AQ23+AS23</f>
        <v>0</v>
      </c>
      <c r="AV23" s="147" t="s">
        <v>0</v>
      </c>
      <c r="AW23" s="149"/>
      <c r="AX23" s="151">
        <f>AO24-AO23</f>
        <v>0</v>
      </c>
      <c r="AY23" s="153" t="s">
        <v>0</v>
      </c>
      <c r="AZ23" s="155"/>
    </row>
    <row r="24" spans="1:52" ht="21" customHeight="1">
      <c r="A24" s="157"/>
      <c r="B24" s="26"/>
      <c r="C24" s="96"/>
      <c r="D24" s="91" t="s">
        <v>48</v>
      </c>
      <c r="E24" s="92"/>
      <c r="F24" s="54" t="s">
        <v>0</v>
      </c>
      <c r="G24" s="99"/>
      <c r="H24" s="21" t="s">
        <v>4</v>
      </c>
      <c r="I24" s="14"/>
      <c r="J24" s="14" t="s">
        <v>21</v>
      </c>
      <c r="K24" s="14"/>
      <c r="L24" s="19" t="s">
        <v>22</v>
      </c>
      <c r="M24" s="43" t="s">
        <v>2</v>
      </c>
      <c r="N24" s="103"/>
      <c r="O24" s="26"/>
      <c r="P24" s="158"/>
      <c r="Q24" s="117" t="s">
        <v>48</v>
      </c>
      <c r="R24" s="34">
        <v>0</v>
      </c>
      <c r="S24" s="54" t="s">
        <v>0</v>
      </c>
      <c r="T24" s="35">
        <v>0</v>
      </c>
      <c r="U24" s="54" t="s">
        <v>0</v>
      </c>
      <c r="V24" s="37">
        <v>0</v>
      </c>
      <c r="W24" s="15">
        <v>0</v>
      </c>
      <c r="X24" s="54" t="s">
        <v>0</v>
      </c>
      <c r="Y24" s="35">
        <v>0</v>
      </c>
      <c r="Z24" s="54" t="s">
        <v>0</v>
      </c>
      <c r="AA24" s="35">
        <v>0</v>
      </c>
      <c r="AB24" s="54" t="s">
        <v>0</v>
      </c>
      <c r="AC24" s="36">
        <v>0</v>
      </c>
      <c r="AD24" s="54" t="s">
        <v>0</v>
      </c>
      <c r="AE24" s="30">
        <f>IF($P23="2：往復",SUM($R24,$T24,$W24,$Y24,$AA24,$AC24)*2,SUM($R24,$T24,$W24,$Y24,$AA24,$AC24))</f>
        <v>0</v>
      </c>
      <c r="AF24" s="5" t="s">
        <v>0</v>
      </c>
      <c r="AG24" s="16"/>
      <c r="AH24" s="5" t="s">
        <v>0</v>
      </c>
      <c r="AI24" s="15"/>
      <c r="AJ24" s="6" t="s">
        <v>0</v>
      </c>
      <c r="AK24" s="16"/>
      <c r="AL24" s="5" t="s">
        <v>0</v>
      </c>
      <c r="AM24" s="30">
        <f t="shared" si="1"/>
        <v>0</v>
      </c>
      <c r="AN24" s="6" t="s">
        <v>0</v>
      </c>
      <c r="AO24" s="28">
        <f>SUM(E24,AM24)</f>
        <v>0</v>
      </c>
      <c r="AP24" s="7" t="s">
        <v>0</v>
      </c>
      <c r="AQ24" s="160"/>
      <c r="AR24" s="161"/>
      <c r="AS24" s="160"/>
      <c r="AT24" s="163"/>
      <c r="AU24" s="165"/>
      <c r="AV24" s="161"/>
      <c r="AW24" s="150"/>
      <c r="AX24" s="152"/>
      <c r="AY24" s="154"/>
      <c r="AZ24" s="156"/>
    </row>
    <row r="25" spans="1:52" ht="21" customHeight="1">
      <c r="A25" s="157">
        <v>10</v>
      </c>
      <c r="B25" s="105"/>
      <c r="C25" s="88"/>
      <c r="D25" s="89" t="s">
        <v>54</v>
      </c>
      <c r="E25" s="90">
        <v>0</v>
      </c>
      <c r="F25" s="53" t="s">
        <v>14</v>
      </c>
      <c r="G25" s="98"/>
      <c r="H25" s="20" t="s">
        <v>3</v>
      </c>
      <c r="I25" s="17"/>
      <c r="J25" s="17" t="s">
        <v>21</v>
      </c>
      <c r="K25" s="17"/>
      <c r="L25" s="18" t="s">
        <v>22</v>
      </c>
      <c r="M25" s="42" t="s">
        <v>1</v>
      </c>
      <c r="N25" s="104"/>
      <c r="O25" s="105"/>
      <c r="P25" s="158"/>
      <c r="Q25" s="49" t="s">
        <v>54</v>
      </c>
      <c r="R25" s="38">
        <v>0</v>
      </c>
      <c r="S25" s="53" t="s">
        <v>14</v>
      </c>
      <c r="T25" s="39">
        <v>0</v>
      </c>
      <c r="U25" s="53" t="s">
        <v>14</v>
      </c>
      <c r="V25" s="33"/>
      <c r="W25" s="39">
        <v>0</v>
      </c>
      <c r="X25" s="53" t="s">
        <v>14</v>
      </c>
      <c r="Y25" s="39">
        <v>0</v>
      </c>
      <c r="Z25" s="53" t="s">
        <v>14</v>
      </c>
      <c r="AA25" s="39">
        <v>0</v>
      </c>
      <c r="AB25" s="53" t="s">
        <v>14</v>
      </c>
      <c r="AC25" s="38">
        <v>0</v>
      </c>
      <c r="AD25" s="53" t="s">
        <v>14</v>
      </c>
      <c r="AE25" s="40">
        <f>IF($P25="2：往復",SUM(R25,T25,W25,,Y25,AA25,AC25)*2,SUM(R25,T25,W25,,Y25,AA25,AC25))</f>
        <v>0</v>
      </c>
      <c r="AF25" s="23" t="s">
        <v>14</v>
      </c>
      <c r="AG25" s="38">
        <v>0</v>
      </c>
      <c r="AH25" s="23" t="s">
        <v>14</v>
      </c>
      <c r="AI25" s="38">
        <v>0</v>
      </c>
      <c r="AJ25" s="24" t="s">
        <v>14</v>
      </c>
      <c r="AK25" s="38">
        <v>0</v>
      </c>
      <c r="AL25" s="23" t="s">
        <v>14</v>
      </c>
      <c r="AM25" s="40">
        <f t="shared" si="1"/>
        <v>0</v>
      </c>
      <c r="AN25" s="24" t="s">
        <v>14</v>
      </c>
      <c r="AO25" s="41">
        <f>SUM(AM25,E25)</f>
        <v>0</v>
      </c>
      <c r="AP25" s="24" t="s">
        <v>14</v>
      </c>
      <c r="AQ25" s="159"/>
      <c r="AR25" s="147" t="s">
        <v>0</v>
      </c>
      <c r="AS25" s="159"/>
      <c r="AT25" s="162" t="s">
        <v>0</v>
      </c>
      <c r="AU25" s="164">
        <f t="shared" ref="AU25" si="9">AO26-AQ25+AS25</f>
        <v>0</v>
      </c>
      <c r="AV25" s="147" t="s">
        <v>0</v>
      </c>
      <c r="AW25" s="149"/>
      <c r="AX25" s="151">
        <f>AO26-AO25</f>
        <v>0</v>
      </c>
      <c r="AY25" s="153" t="s">
        <v>0</v>
      </c>
      <c r="AZ25" s="155"/>
    </row>
    <row r="26" spans="1:52" ht="21" customHeight="1">
      <c r="A26" s="157"/>
      <c r="B26" s="26"/>
      <c r="C26" s="96"/>
      <c r="D26" s="91" t="s">
        <v>48</v>
      </c>
      <c r="E26" s="92"/>
      <c r="F26" s="54" t="s">
        <v>0</v>
      </c>
      <c r="G26" s="99"/>
      <c r="H26" s="21" t="s">
        <v>4</v>
      </c>
      <c r="I26" s="14"/>
      <c r="J26" s="14" t="s">
        <v>21</v>
      </c>
      <c r="K26" s="14"/>
      <c r="L26" s="19" t="s">
        <v>22</v>
      </c>
      <c r="M26" s="44" t="s">
        <v>2</v>
      </c>
      <c r="N26" s="103"/>
      <c r="O26" s="26"/>
      <c r="P26" s="158"/>
      <c r="Q26" s="117" t="s">
        <v>48</v>
      </c>
      <c r="R26" s="34">
        <v>0</v>
      </c>
      <c r="S26" s="54" t="s">
        <v>0</v>
      </c>
      <c r="T26" s="35">
        <v>0</v>
      </c>
      <c r="U26" s="54" t="s">
        <v>0</v>
      </c>
      <c r="V26" s="37">
        <v>0</v>
      </c>
      <c r="W26" s="15">
        <v>0</v>
      </c>
      <c r="X26" s="54" t="s">
        <v>0</v>
      </c>
      <c r="Y26" s="35">
        <v>0</v>
      </c>
      <c r="Z26" s="54" t="s">
        <v>0</v>
      </c>
      <c r="AA26" s="35">
        <v>0</v>
      </c>
      <c r="AB26" s="54" t="s">
        <v>0</v>
      </c>
      <c r="AC26" s="36">
        <v>0</v>
      </c>
      <c r="AD26" s="54" t="s">
        <v>0</v>
      </c>
      <c r="AE26" s="30">
        <f>IF($P25="2：往復",SUM($R26,$T26,$W26,$Y26,$AA26,$AC26)*2,SUM($R26,$T26,$W26,$Y26,$AA26,$AC26))</f>
        <v>0</v>
      </c>
      <c r="AF26" s="5" t="s">
        <v>0</v>
      </c>
      <c r="AG26" s="16"/>
      <c r="AH26" s="5" t="s">
        <v>0</v>
      </c>
      <c r="AI26" s="15"/>
      <c r="AJ26" s="6" t="s">
        <v>0</v>
      </c>
      <c r="AK26" s="16"/>
      <c r="AL26" s="5" t="s">
        <v>0</v>
      </c>
      <c r="AM26" s="30">
        <f t="shared" si="1"/>
        <v>0</v>
      </c>
      <c r="AN26" s="6" t="s">
        <v>0</v>
      </c>
      <c r="AO26" s="28">
        <f>SUM(E26,AM26)</f>
        <v>0</v>
      </c>
      <c r="AP26" s="7" t="s">
        <v>0</v>
      </c>
      <c r="AQ26" s="160"/>
      <c r="AR26" s="161"/>
      <c r="AS26" s="160"/>
      <c r="AT26" s="163"/>
      <c r="AU26" s="165"/>
      <c r="AV26" s="161"/>
      <c r="AW26" s="150"/>
      <c r="AX26" s="152"/>
      <c r="AY26" s="154"/>
      <c r="AZ26" s="156"/>
    </row>
    <row r="27" spans="1:52" ht="21" customHeight="1">
      <c r="A27" s="157">
        <v>11</v>
      </c>
      <c r="B27" s="105"/>
      <c r="C27" s="88"/>
      <c r="D27" s="89" t="s">
        <v>54</v>
      </c>
      <c r="E27" s="90">
        <v>0</v>
      </c>
      <c r="F27" s="53" t="s">
        <v>14</v>
      </c>
      <c r="G27" s="98"/>
      <c r="H27" s="20" t="s">
        <v>3</v>
      </c>
      <c r="I27" s="17"/>
      <c r="J27" s="17" t="s">
        <v>21</v>
      </c>
      <c r="K27" s="17"/>
      <c r="L27" s="18" t="s">
        <v>22</v>
      </c>
      <c r="M27" s="45" t="s">
        <v>1</v>
      </c>
      <c r="N27" s="104"/>
      <c r="O27" s="105"/>
      <c r="P27" s="158"/>
      <c r="Q27" s="49" t="s">
        <v>54</v>
      </c>
      <c r="R27" s="38">
        <v>0</v>
      </c>
      <c r="S27" s="53" t="s">
        <v>14</v>
      </c>
      <c r="T27" s="39">
        <v>0</v>
      </c>
      <c r="U27" s="53" t="s">
        <v>14</v>
      </c>
      <c r="V27" s="33"/>
      <c r="W27" s="39">
        <v>0</v>
      </c>
      <c r="X27" s="53" t="s">
        <v>14</v>
      </c>
      <c r="Y27" s="39">
        <v>0</v>
      </c>
      <c r="Z27" s="53" t="s">
        <v>14</v>
      </c>
      <c r="AA27" s="39">
        <v>0</v>
      </c>
      <c r="AB27" s="53" t="s">
        <v>14</v>
      </c>
      <c r="AC27" s="38">
        <v>0</v>
      </c>
      <c r="AD27" s="53" t="s">
        <v>14</v>
      </c>
      <c r="AE27" s="40">
        <f>IF($P27="2：往復",SUM(R27,T27,W27,,Y27,AA27,AC27)*2,SUM(R27,T27,W27,,Y27,AA27,AC27))</f>
        <v>0</v>
      </c>
      <c r="AF27" s="23" t="s">
        <v>14</v>
      </c>
      <c r="AG27" s="38">
        <v>0</v>
      </c>
      <c r="AH27" s="23" t="s">
        <v>14</v>
      </c>
      <c r="AI27" s="38">
        <v>0</v>
      </c>
      <c r="AJ27" s="24" t="s">
        <v>14</v>
      </c>
      <c r="AK27" s="38">
        <v>0</v>
      </c>
      <c r="AL27" s="23" t="s">
        <v>14</v>
      </c>
      <c r="AM27" s="40">
        <f t="shared" si="1"/>
        <v>0</v>
      </c>
      <c r="AN27" s="24" t="s">
        <v>14</v>
      </c>
      <c r="AO27" s="41">
        <f>SUM(AM27,E27)</f>
        <v>0</v>
      </c>
      <c r="AP27" s="24" t="s">
        <v>14</v>
      </c>
      <c r="AQ27" s="159"/>
      <c r="AR27" s="147" t="s">
        <v>0</v>
      </c>
      <c r="AS27" s="159"/>
      <c r="AT27" s="162" t="s">
        <v>0</v>
      </c>
      <c r="AU27" s="164">
        <f t="shared" ref="AU27" si="10">AO28-AQ27+AS27</f>
        <v>0</v>
      </c>
      <c r="AV27" s="147" t="s">
        <v>0</v>
      </c>
      <c r="AW27" s="149"/>
      <c r="AX27" s="151">
        <f>AO28-AO27</f>
        <v>0</v>
      </c>
      <c r="AY27" s="153" t="s">
        <v>0</v>
      </c>
      <c r="AZ27" s="155"/>
    </row>
    <row r="28" spans="1:52" ht="21" customHeight="1">
      <c r="A28" s="157"/>
      <c r="B28" s="26"/>
      <c r="C28" s="96"/>
      <c r="D28" s="91" t="s">
        <v>48</v>
      </c>
      <c r="E28" s="92"/>
      <c r="F28" s="54" t="s">
        <v>0</v>
      </c>
      <c r="G28" s="99"/>
      <c r="H28" s="21" t="s">
        <v>4</v>
      </c>
      <c r="I28" s="14"/>
      <c r="J28" s="14" t="s">
        <v>21</v>
      </c>
      <c r="K28" s="14"/>
      <c r="L28" s="19" t="s">
        <v>22</v>
      </c>
      <c r="M28" s="43" t="s">
        <v>2</v>
      </c>
      <c r="N28" s="103"/>
      <c r="O28" s="26"/>
      <c r="P28" s="158"/>
      <c r="Q28" s="117" t="s">
        <v>48</v>
      </c>
      <c r="R28" s="34">
        <v>0</v>
      </c>
      <c r="S28" s="54" t="s">
        <v>0</v>
      </c>
      <c r="T28" s="35">
        <v>0</v>
      </c>
      <c r="U28" s="54" t="s">
        <v>0</v>
      </c>
      <c r="V28" s="37">
        <v>0</v>
      </c>
      <c r="W28" s="15">
        <v>0</v>
      </c>
      <c r="X28" s="54" t="s">
        <v>0</v>
      </c>
      <c r="Y28" s="35">
        <v>0</v>
      </c>
      <c r="Z28" s="54" t="s">
        <v>0</v>
      </c>
      <c r="AA28" s="35">
        <v>0</v>
      </c>
      <c r="AB28" s="54" t="s">
        <v>0</v>
      </c>
      <c r="AC28" s="36">
        <v>0</v>
      </c>
      <c r="AD28" s="54" t="s">
        <v>0</v>
      </c>
      <c r="AE28" s="30">
        <f>IF($P27="2：往復",SUM($R28,$T28,$W28,$Y28,$AA28,$AC28)*2,SUM($R28,$T28,$W28,$Y28,$AA28,$AC28))</f>
        <v>0</v>
      </c>
      <c r="AF28" s="5" t="s">
        <v>0</v>
      </c>
      <c r="AG28" s="16"/>
      <c r="AH28" s="5" t="s">
        <v>0</v>
      </c>
      <c r="AI28" s="15"/>
      <c r="AJ28" s="6" t="s">
        <v>0</v>
      </c>
      <c r="AK28" s="16"/>
      <c r="AL28" s="5" t="s">
        <v>0</v>
      </c>
      <c r="AM28" s="30">
        <f t="shared" si="1"/>
        <v>0</v>
      </c>
      <c r="AN28" s="6" t="s">
        <v>0</v>
      </c>
      <c r="AO28" s="28">
        <f>SUM(E28,AM28)</f>
        <v>0</v>
      </c>
      <c r="AP28" s="7" t="s">
        <v>0</v>
      </c>
      <c r="AQ28" s="160"/>
      <c r="AR28" s="161"/>
      <c r="AS28" s="160"/>
      <c r="AT28" s="163"/>
      <c r="AU28" s="165"/>
      <c r="AV28" s="161"/>
      <c r="AW28" s="150"/>
      <c r="AX28" s="152"/>
      <c r="AY28" s="154"/>
      <c r="AZ28" s="156"/>
    </row>
    <row r="29" spans="1:52" ht="21" customHeight="1">
      <c r="A29" s="157">
        <v>12</v>
      </c>
      <c r="B29" s="105"/>
      <c r="C29" s="88"/>
      <c r="D29" s="89" t="s">
        <v>54</v>
      </c>
      <c r="E29" s="90">
        <v>0</v>
      </c>
      <c r="F29" s="53" t="s">
        <v>14</v>
      </c>
      <c r="G29" s="98"/>
      <c r="H29" s="20" t="s">
        <v>3</v>
      </c>
      <c r="I29" s="17"/>
      <c r="J29" s="17" t="s">
        <v>21</v>
      </c>
      <c r="K29" s="17"/>
      <c r="L29" s="18" t="s">
        <v>22</v>
      </c>
      <c r="M29" s="42" t="s">
        <v>1</v>
      </c>
      <c r="N29" s="104"/>
      <c r="O29" s="105"/>
      <c r="P29" s="158"/>
      <c r="Q29" s="49" t="s">
        <v>54</v>
      </c>
      <c r="R29" s="38">
        <v>0</v>
      </c>
      <c r="S29" s="53" t="s">
        <v>14</v>
      </c>
      <c r="T29" s="39">
        <v>0</v>
      </c>
      <c r="U29" s="53" t="s">
        <v>14</v>
      </c>
      <c r="V29" s="33"/>
      <c r="W29" s="39">
        <v>0</v>
      </c>
      <c r="X29" s="53" t="s">
        <v>14</v>
      </c>
      <c r="Y29" s="39">
        <v>0</v>
      </c>
      <c r="Z29" s="53" t="s">
        <v>14</v>
      </c>
      <c r="AA29" s="39">
        <v>0</v>
      </c>
      <c r="AB29" s="53" t="s">
        <v>14</v>
      </c>
      <c r="AC29" s="38">
        <v>0</v>
      </c>
      <c r="AD29" s="53" t="s">
        <v>14</v>
      </c>
      <c r="AE29" s="40">
        <f>IF($P29="2：往復",SUM(R29,T29,W29,,Y29,AA29,AC29)*2,SUM(R29,T29,W29,,Y29,AA29,AC29))</f>
        <v>0</v>
      </c>
      <c r="AF29" s="23" t="s">
        <v>14</v>
      </c>
      <c r="AG29" s="38">
        <v>0</v>
      </c>
      <c r="AH29" s="23" t="s">
        <v>14</v>
      </c>
      <c r="AI29" s="38">
        <v>0</v>
      </c>
      <c r="AJ29" s="24" t="s">
        <v>14</v>
      </c>
      <c r="AK29" s="38">
        <v>0</v>
      </c>
      <c r="AL29" s="23" t="s">
        <v>14</v>
      </c>
      <c r="AM29" s="40">
        <f t="shared" si="1"/>
        <v>0</v>
      </c>
      <c r="AN29" s="24" t="s">
        <v>14</v>
      </c>
      <c r="AO29" s="41">
        <f>SUM(AM29,E29)</f>
        <v>0</v>
      </c>
      <c r="AP29" s="24" t="s">
        <v>14</v>
      </c>
      <c r="AQ29" s="159"/>
      <c r="AR29" s="147" t="s">
        <v>0</v>
      </c>
      <c r="AS29" s="159"/>
      <c r="AT29" s="162" t="s">
        <v>0</v>
      </c>
      <c r="AU29" s="164">
        <f t="shared" ref="AU29" si="11">AO30-AQ29+AS29</f>
        <v>0</v>
      </c>
      <c r="AV29" s="147" t="s">
        <v>0</v>
      </c>
      <c r="AW29" s="149"/>
      <c r="AX29" s="151">
        <f>AO30-AO29</f>
        <v>0</v>
      </c>
      <c r="AY29" s="153" t="s">
        <v>0</v>
      </c>
      <c r="AZ29" s="155"/>
    </row>
    <row r="30" spans="1:52" ht="21" customHeight="1">
      <c r="A30" s="157"/>
      <c r="B30" s="26"/>
      <c r="C30" s="96"/>
      <c r="D30" s="91" t="s">
        <v>48</v>
      </c>
      <c r="E30" s="92"/>
      <c r="F30" s="54" t="s">
        <v>0</v>
      </c>
      <c r="G30" s="99"/>
      <c r="H30" s="21" t="s">
        <v>4</v>
      </c>
      <c r="I30" s="14"/>
      <c r="J30" s="14" t="s">
        <v>21</v>
      </c>
      <c r="K30" s="14"/>
      <c r="L30" s="19" t="s">
        <v>22</v>
      </c>
      <c r="M30" s="44" t="s">
        <v>2</v>
      </c>
      <c r="N30" s="103"/>
      <c r="O30" s="26"/>
      <c r="P30" s="158"/>
      <c r="Q30" s="117" t="s">
        <v>48</v>
      </c>
      <c r="R30" s="34">
        <v>0</v>
      </c>
      <c r="S30" s="54" t="s">
        <v>0</v>
      </c>
      <c r="T30" s="35">
        <v>0</v>
      </c>
      <c r="U30" s="54" t="s">
        <v>0</v>
      </c>
      <c r="V30" s="37">
        <v>0</v>
      </c>
      <c r="W30" s="15">
        <v>0</v>
      </c>
      <c r="X30" s="54" t="s">
        <v>0</v>
      </c>
      <c r="Y30" s="35">
        <v>0</v>
      </c>
      <c r="Z30" s="54" t="s">
        <v>0</v>
      </c>
      <c r="AA30" s="35">
        <v>0</v>
      </c>
      <c r="AB30" s="54" t="s">
        <v>0</v>
      </c>
      <c r="AC30" s="36">
        <v>0</v>
      </c>
      <c r="AD30" s="54" t="s">
        <v>0</v>
      </c>
      <c r="AE30" s="30">
        <f>IF($P29="2：往復",SUM($R30,$T30,$W30,$Y30,$AA30,$AC30)*2,SUM($R30,$T30,$W30,$Y30,$AA30,$AC30))</f>
        <v>0</v>
      </c>
      <c r="AF30" s="5" t="s">
        <v>0</v>
      </c>
      <c r="AG30" s="16"/>
      <c r="AH30" s="5" t="s">
        <v>0</v>
      </c>
      <c r="AI30" s="15"/>
      <c r="AJ30" s="6" t="s">
        <v>0</v>
      </c>
      <c r="AK30" s="16"/>
      <c r="AL30" s="5" t="s">
        <v>0</v>
      </c>
      <c r="AM30" s="30">
        <f t="shared" si="1"/>
        <v>0</v>
      </c>
      <c r="AN30" s="6" t="s">
        <v>0</v>
      </c>
      <c r="AO30" s="28">
        <f>SUM(E30,AM30)</f>
        <v>0</v>
      </c>
      <c r="AP30" s="7" t="s">
        <v>0</v>
      </c>
      <c r="AQ30" s="160"/>
      <c r="AR30" s="161"/>
      <c r="AS30" s="160"/>
      <c r="AT30" s="163"/>
      <c r="AU30" s="165"/>
      <c r="AV30" s="161"/>
      <c r="AW30" s="150"/>
      <c r="AX30" s="152"/>
      <c r="AY30" s="154"/>
      <c r="AZ30" s="156"/>
    </row>
    <row r="31" spans="1:52" ht="21" customHeight="1">
      <c r="A31" s="157">
        <v>13</v>
      </c>
      <c r="B31" s="105"/>
      <c r="C31" s="88"/>
      <c r="D31" s="89" t="s">
        <v>54</v>
      </c>
      <c r="E31" s="90">
        <v>0</v>
      </c>
      <c r="F31" s="53" t="s">
        <v>14</v>
      </c>
      <c r="G31" s="98"/>
      <c r="H31" s="20" t="s">
        <v>3</v>
      </c>
      <c r="I31" s="17"/>
      <c r="J31" s="17" t="s">
        <v>21</v>
      </c>
      <c r="K31" s="17"/>
      <c r="L31" s="18" t="s">
        <v>22</v>
      </c>
      <c r="M31" s="45" t="s">
        <v>1</v>
      </c>
      <c r="N31" s="104"/>
      <c r="O31" s="105"/>
      <c r="P31" s="158"/>
      <c r="Q31" s="49" t="s">
        <v>54</v>
      </c>
      <c r="R31" s="38">
        <v>0</v>
      </c>
      <c r="S31" s="53" t="s">
        <v>14</v>
      </c>
      <c r="T31" s="39">
        <v>0</v>
      </c>
      <c r="U31" s="53" t="s">
        <v>14</v>
      </c>
      <c r="V31" s="33"/>
      <c r="W31" s="39">
        <v>0</v>
      </c>
      <c r="X31" s="53" t="s">
        <v>14</v>
      </c>
      <c r="Y31" s="39">
        <v>0</v>
      </c>
      <c r="Z31" s="53" t="s">
        <v>14</v>
      </c>
      <c r="AA31" s="39">
        <v>0</v>
      </c>
      <c r="AB31" s="53" t="s">
        <v>14</v>
      </c>
      <c r="AC31" s="38">
        <v>0</v>
      </c>
      <c r="AD31" s="53" t="s">
        <v>14</v>
      </c>
      <c r="AE31" s="40">
        <f>IF($P31="2：往復",SUM(R31,T31,W31,,Y31,AA31,AC31)*2,SUM(R31,T31,W31,,Y31,AA31,AC31))</f>
        <v>0</v>
      </c>
      <c r="AF31" s="23" t="s">
        <v>14</v>
      </c>
      <c r="AG31" s="38">
        <v>0</v>
      </c>
      <c r="AH31" s="23" t="s">
        <v>14</v>
      </c>
      <c r="AI31" s="38">
        <v>0</v>
      </c>
      <c r="AJ31" s="24" t="s">
        <v>14</v>
      </c>
      <c r="AK31" s="38">
        <v>0</v>
      </c>
      <c r="AL31" s="23" t="s">
        <v>14</v>
      </c>
      <c r="AM31" s="40">
        <f t="shared" si="1"/>
        <v>0</v>
      </c>
      <c r="AN31" s="24" t="s">
        <v>14</v>
      </c>
      <c r="AO31" s="41">
        <f>SUM(AM31,E31)</f>
        <v>0</v>
      </c>
      <c r="AP31" s="24" t="s">
        <v>14</v>
      </c>
      <c r="AQ31" s="159"/>
      <c r="AR31" s="147" t="s">
        <v>0</v>
      </c>
      <c r="AS31" s="159"/>
      <c r="AT31" s="162" t="s">
        <v>0</v>
      </c>
      <c r="AU31" s="164">
        <f t="shared" ref="AU31" si="12">AO32-AQ31+AS31</f>
        <v>0</v>
      </c>
      <c r="AV31" s="147" t="s">
        <v>0</v>
      </c>
      <c r="AW31" s="149"/>
      <c r="AX31" s="151">
        <f>AO32-AO31</f>
        <v>0</v>
      </c>
      <c r="AY31" s="153" t="s">
        <v>0</v>
      </c>
      <c r="AZ31" s="155"/>
    </row>
    <row r="32" spans="1:52" ht="21" customHeight="1">
      <c r="A32" s="157"/>
      <c r="B32" s="26"/>
      <c r="C32" s="96"/>
      <c r="D32" s="91" t="s">
        <v>48</v>
      </c>
      <c r="E32" s="92"/>
      <c r="F32" s="54" t="s">
        <v>0</v>
      </c>
      <c r="G32" s="99"/>
      <c r="H32" s="21" t="s">
        <v>4</v>
      </c>
      <c r="I32" s="14"/>
      <c r="J32" s="14" t="s">
        <v>21</v>
      </c>
      <c r="K32" s="14"/>
      <c r="L32" s="19" t="s">
        <v>22</v>
      </c>
      <c r="M32" s="43" t="s">
        <v>2</v>
      </c>
      <c r="N32" s="103"/>
      <c r="O32" s="26"/>
      <c r="P32" s="158"/>
      <c r="Q32" s="117" t="s">
        <v>48</v>
      </c>
      <c r="R32" s="34">
        <v>0</v>
      </c>
      <c r="S32" s="54" t="s">
        <v>0</v>
      </c>
      <c r="T32" s="35">
        <v>0</v>
      </c>
      <c r="U32" s="54" t="s">
        <v>0</v>
      </c>
      <c r="V32" s="37">
        <v>0</v>
      </c>
      <c r="W32" s="15">
        <v>0</v>
      </c>
      <c r="X32" s="54" t="s">
        <v>0</v>
      </c>
      <c r="Y32" s="35">
        <v>0</v>
      </c>
      <c r="Z32" s="54" t="s">
        <v>0</v>
      </c>
      <c r="AA32" s="35">
        <v>0</v>
      </c>
      <c r="AB32" s="54" t="s">
        <v>0</v>
      </c>
      <c r="AC32" s="36">
        <v>0</v>
      </c>
      <c r="AD32" s="54" t="s">
        <v>0</v>
      </c>
      <c r="AE32" s="30">
        <f>IF($P31="2：往復",SUM($R32,$T32,$W32,$Y32,$AA32,$AC32)*2,SUM($R32,$T32,$W32,$Y32,$AA32,$AC32))</f>
        <v>0</v>
      </c>
      <c r="AF32" s="5" t="s">
        <v>0</v>
      </c>
      <c r="AG32" s="16"/>
      <c r="AH32" s="5" t="s">
        <v>0</v>
      </c>
      <c r="AI32" s="15"/>
      <c r="AJ32" s="6" t="s">
        <v>0</v>
      </c>
      <c r="AK32" s="16"/>
      <c r="AL32" s="5" t="s">
        <v>0</v>
      </c>
      <c r="AM32" s="30">
        <f t="shared" si="1"/>
        <v>0</v>
      </c>
      <c r="AN32" s="6" t="s">
        <v>0</v>
      </c>
      <c r="AO32" s="28">
        <f>SUM(E32,AM32)</f>
        <v>0</v>
      </c>
      <c r="AP32" s="7" t="s">
        <v>0</v>
      </c>
      <c r="AQ32" s="160"/>
      <c r="AR32" s="161"/>
      <c r="AS32" s="160"/>
      <c r="AT32" s="163"/>
      <c r="AU32" s="165"/>
      <c r="AV32" s="161"/>
      <c r="AW32" s="150"/>
      <c r="AX32" s="152"/>
      <c r="AY32" s="154"/>
      <c r="AZ32" s="156"/>
    </row>
    <row r="33" spans="1:52" ht="21" customHeight="1">
      <c r="A33" s="157">
        <v>14</v>
      </c>
      <c r="B33" s="105"/>
      <c r="C33" s="88"/>
      <c r="D33" s="89" t="s">
        <v>54</v>
      </c>
      <c r="E33" s="90">
        <v>0</v>
      </c>
      <c r="F33" s="53" t="s">
        <v>14</v>
      </c>
      <c r="G33" s="98"/>
      <c r="H33" s="20" t="s">
        <v>3</v>
      </c>
      <c r="I33" s="17"/>
      <c r="J33" s="17" t="s">
        <v>21</v>
      </c>
      <c r="K33" s="17"/>
      <c r="L33" s="18" t="s">
        <v>22</v>
      </c>
      <c r="M33" s="46" t="s">
        <v>1</v>
      </c>
      <c r="N33" s="104"/>
      <c r="O33" s="105"/>
      <c r="P33" s="158"/>
      <c r="Q33" s="49" t="s">
        <v>54</v>
      </c>
      <c r="R33" s="38">
        <v>0</v>
      </c>
      <c r="S33" s="53" t="s">
        <v>14</v>
      </c>
      <c r="T33" s="39">
        <v>0</v>
      </c>
      <c r="U33" s="53" t="s">
        <v>14</v>
      </c>
      <c r="V33" s="33"/>
      <c r="W33" s="39">
        <v>0</v>
      </c>
      <c r="X33" s="53" t="s">
        <v>14</v>
      </c>
      <c r="Y33" s="39">
        <v>0</v>
      </c>
      <c r="Z33" s="53" t="s">
        <v>14</v>
      </c>
      <c r="AA33" s="39">
        <v>0</v>
      </c>
      <c r="AB33" s="53" t="s">
        <v>14</v>
      </c>
      <c r="AC33" s="38">
        <v>0</v>
      </c>
      <c r="AD33" s="53" t="s">
        <v>14</v>
      </c>
      <c r="AE33" s="40">
        <f>IF($P33="2：往復",SUM(R33,T33,W33,,Y33,AA33,AC33)*2,SUM(R33,T33,W33,,Y33,AA33,AC33))</f>
        <v>0</v>
      </c>
      <c r="AF33" s="23" t="s">
        <v>14</v>
      </c>
      <c r="AG33" s="38">
        <v>0</v>
      </c>
      <c r="AH33" s="23" t="s">
        <v>14</v>
      </c>
      <c r="AI33" s="38">
        <v>0</v>
      </c>
      <c r="AJ33" s="24" t="s">
        <v>14</v>
      </c>
      <c r="AK33" s="38">
        <v>0</v>
      </c>
      <c r="AL33" s="23" t="s">
        <v>14</v>
      </c>
      <c r="AM33" s="40">
        <f t="shared" si="1"/>
        <v>0</v>
      </c>
      <c r="AN33" s="24" t="s">
        <v>14</v>
      </c>
      <c r="AO33" s="41">
        <f>SUM(AM33,E33)</f>
        <v>0</v>
      </c>
      <c r="AP33" s="24" t="s">
        <v>14</v>
      </c>
      <c r="AQ33" s="159"/>
      <c r="AR33" s="147" t="s">
        <v>0</v>
      </c>
      <c r="AS33" s="159"/>
      <c r="AT33" s="162" t="s">
        <v>0</v>
      </c>
      <c r="AU33" s="164">
        <f t="shared" ref="AU33" si="13">AO34-AQ33+AS33</f>
        <v>0</v>
      </c>
      <c r="AV33" s="147" t="s">
        <v>0</v>
      </c>
      <c r="AW33" s="149"/>
      <c r="AX33" s="151">
        <f>AO34-AO33</f>
        <v>0</v>
      </c>
      <c r="AY33" s="153" t="s">
        <v>0</v>
      </c>
      <c r="AZ33" s="155"/>
    </row>
    <row r="34" spans="1:52" ht="21" customHeight="1">
      <c r="A34" s="157"/>
      <c r="B34" s="26"/>
      <c r="C34" s="96"/>
      <c r="D34" s="91" t="s">
        <v>48</v>
      </c>
      <c r="E34" s="92"/>
      <c r="F34" s="54" t="s">
        <v>0</v>
      </c>
      <c r="G34" s="99"/>
      <c r="H34" s="21" t="s">
        <v>4</v>
      </c>
      <c r="I34" s="14"/>
      <c r="J34" s="14" t="s">
        <v>21</v>
      </c>
      <c r="K34" s="14"/>
      <c r="L34" s="19" t="s">
        <v>22</v>
      </c>
      <c r="M34" s="47" t="s">
        <v>2</v>
      </c>
      <c r="N34" s="103"/>
      <c r="O34" s="26"/>
      <c r="P34" s="158"/>
      <c r="Q34" s="117" t="s">
        <v>48</v>
      </c>
      <c r="R34" s="34">
        <v>0</v>
      </c>
      <c r="S34" s="54" t="s">
        <v>0</v>
      </c>
      <c r="T34" s="35">
        <v>0</v>
      </c>
      <c r="U34" s="54" t="s">
        <v>0</v>
      </c>
      <c r="V34" s="37">
        <v>0</v>
      </c>
      <c r="W34" s="15">
        <v>0</v>
      </c>
      <c r="X34" s="54" t="s">
        <v>0</v>
      </c>
      <c r="Y34" s="35">
        <v>0</v>
      </c>
      <c r="Z34" s="54" t="s">
        <v>0</v>
      </c>
      <c r="AA34" s="35">
        <v>0</v>
      </c>
      <c r="AB34" s="54" t="s">
        <v>0</v>
      </c>
      <c r="AC34" s="36">
        <v>0</v>
      </c>
      <c r="AD34" s="54" t="s">
        <v>0</v>
      </c>
      <c r="AE34" s="30">
        <f>IF($P33="2：往復",SUM($R34,$T34,$W34,$Y34,$AA34,$AC34)*2,SUM($R34,$T34,$W34,$Y34,$AA34,$AC34))</f>
        <v>0</v>
      </c>
      <c r="AF34" s="5" t="s">
        <v>0</v>
      </c>
      <c r="AG34" s="16"/>
      <c r="AH34" s="5" t="s">
        <v>0</v>
      </c>
      <c r="AI34" s="15"/>
      <c r="AJ34" s="6" t="s">
        <v>0</v>
      </c>
      <c r="AK34" s="16"/>
      <c r="AL34" s="5" t="s">
        <v>0</v>
      </c>
      <c r="AM34" s="30">
        <f t="shared" si="1"/>
        <v>0</v>
      </c>
      <c r="AN34" s="6" t="s">
        <v>0</v>
      </c>
      <c r="AO34" s="28">
        <f>SUM(E34,AM34)</f>
        <v>0</v>
      </c>
      <c r="AP34" s="7" t="s">
        <v>0</v>
      </c>
      <c r="AQ34" s="160"/>
      <c r="AR34" s="161"/>
      <c r="AS34" s="160"/>
      <c r="AT34" s="163"/>
      <c r="AU34" s="165"/>
      <c r="AV34" s="161"/>
      <c r="AW34" s="150"/>
      <c r="AX34" s="152"/>
      <c r="AY34" s="154"/>
      <c r="AZ34" s="156"/>
    </row>
    <row r="35" spans="1:52" ht="21" customHeight="1">
      <c r="A35" s="157">
        <v>15</v>
      </c>
      <c r="B35" s="105"/>
      <c r="C35" s="88"/>
      <c r="D35" s="89" t="s">
        <v>54</v>
      </c>
      <c r="E35" s="90">
        <v>0</v>
      </c>
      <c r="F35" s="53" t="s">
        <v>14</v>
      </c>
      <c r="G35" s="98"/>
      <c r="H35" s="20" t="s">
        <v>3</v>
      </c>
      <c r="I35" s="17"/>
      <c r="J35" s="17" t="s">
        <v>21</v>
      </c>
      <c r="K35" s="17"/>
      <c r="L35" s="18" t="s">
        <v>22</v>
      </c>
      <c r="M35" s="45" t="s">
        <v>1</v>
      </c>
      <c r="N35" s="104"/>
      <c r="O35" s="105"/>
      <c r="P35" s="158"/>
      <c r="Q35" s="49" t="s">
        <v>54</v>
      </c>
      <c r="R35" s="38">
        <v>0</v>
      </c>
      <c r="S35" s="53" t="s">
        <v>14</v>
      </c>
      <c r="T35" s="39">
        <v>0</v>
      </c>
      <c r="U35" s="53" t="s">
        <v>14</v>
      </c>
      <c r="V35" s="33"/>
      <c r="W35" s="39">
        <v>0</v>
      </c>
      <c r="X35" s="53" t="s">
        <v>14</v>
      </c>
      <c r="Y35" s="39">
        <v>0</v>
      </c>
      <c r="Z35" s="53" t="s">
        <v>14</v>
      </c>
      <c r="AA35" s="39">
        <v>0</v>
      </c>
      <c r="AB35" s="53" t="s">
        <v>14</v>
      </c>
      <c r="AC35" s="38">
        <v>0</v>
      </c>
      <c r="AD35" s="53" t="s">
        <v>14</v>
      </c>
      <c r="AE35" s="40">
        <f>IF($P35="2：往復",SUM(R35,T35,W35,,Y35,AA35,AC35)*2,SUM(R35,T35,W35,,Y35,AA35,AC35))</f>
        <v>0</v>
      </c>
      <c r="AF35" s="23" t="s">
        <v>14</v>
      </c>
      <c r="AG35" s="38">
        <v>0</v>
      </c>
      <c r="AH35" s="23" t="s">
        <v>14</v>
      </c>
      <c r="AI35" s="38">
        <v>0</v>
      </c>
      <c r="AJ35" s="24" t="s">
        <v>14</v>
      </c>
      <c r="AK35" s="38">
        <v>0</v>
      </c>
      <c r="AL35" s="23" t="s">
        <v>14</v>
      </c>
      <c r="AM35" s="40">
        <f t="shared" si="1"/>
        <v>0</v>
      </c>
      <c r="AN35" s="24" t="s">
        <v>14</v>
      </c>
      <c r="AO35" s="41">
        <f>SUM(AM35,E35)</f>
        <v>0</v>
      </c>
      <c r="AP35" s="24" t="s">
        <v>14</v>
      </c>
      <c r="AQ35" s="159"/>
      <c r="AR35" s="147" t="s">
        <v>0</v>
      </c>
      <c r="AS35" s="159"/>
      <c r="AT35" s="162" t="s">
        <v>0</v>
      </c>
      <c r="AU35" s="164">
        <f t="shared" ref="AU35" si="14">AO36-AQ35+AS35</f>
        <v>0</v>
      </c>
      <c r="AV35" s="147" t="s">
        <v>0</v>
      </c>
      <c r="AW35" s="149"/>
      <c r="AX35" s="151">
        <f>AO36-AO35</f>
        <v>0</v>
      </c>
      <c r="AY35" s="153" t="s">
        <v>0</v>
      </c>
      <c r="AZ35" s="155"/>
    </row>
    <row r="36" spans="1:52" ht="21" customHeight="1">
      <c r="A36" s="157"/>
      <c r="B36" s="26"/>
      <c r="C36" s="96"/>
      <c r="D36" s="91" t="s">
        <v>48</v>
      </c>
      <c r="E36" s="92"/>
      <c r="F36" s="54" t="s">
        <v>0</v>
      </c>
      <c r="G36" s="99"/>
      <c r="H36" s="21" t="s">
        <v>4</v>
      </c>
      <c r="I36" s="14"/>
      <c r="J36" s="14" t="s">
        <v>21</v>
      </c>
      <c r="K36" s="14"/>
      <c r="L36" s="19" t="s">
        <v>22</v>
      </c>
      <c r="M36" s="48" t="s">
        <v>2</v>
      </c>
      <c r="N36" s="103"/>
      <c r="O36" s="26"/>
      <c r="P36" s="158"/>
      <c r="Q36" s="117" t="s">
        <v>48</v>
      </c>
      <c r="R36" s="34">
        <v>0</v>
      </c>
      <c r="S36" s="54" t="s">
        <v>0</v>
      </c>
      <c r="T36" s="35">
        <v>0</v>
      </c>
      <c r="U36" s="54" t="s">
        <v>0</v>
      </c>
      <c r="V36" s="37">
        <v>0</v>
      </c>
      <c r="W36" s="15">
        <v>0</v>
      </c>
      <c r="X36" s="54" t="s">
        <v>0</v>
      </c>
      <c r="Y36" s="35">
        <v>0</v>
      </c>
      <c r="Z36" s="54" t="s">
        <v>0</v>
      </c>
      <c r="AA36" s="35">
        <v>0</v>
      </c>
      <c r="AB36" s="54" t="s">
        <v>0</v>
      </c>
      <c r="AC36" s="36">
        <v>0</v>
      </c>
      <c r="AD36" s="54" t="s">
        <v>0</v>
      </c>
      <c r="AE36" s="30">
        <f>IF($P35="2：往復",SUM($R36,$T36,$W36,$Y36,$AA36,$AC36)*2,SUM($R36,$T36,$W36,$Y36,$AA36,$AC36))</f>
        <v>0</v>
      </c>
      <c r="AF36" s="5" t="s">
        <v>0</v>
      </c>
      <c r="AG36" s="16"/>
      <c r="AH36" s="5" t="s">
        <v>0</v>
      </c>
      <c r="AI36" s="15"/>
      <c r="AJ36" s="6" t="s">
        <v>0</v>
      </c>
      <c r="AK36" s="16"/>
      <c r="AL36" s="5" t="s">
        <v>0</v>
      </c>
      <c r="AM36" s="30">
        <f t="shared" si="1"/>
        <v>0</v>
      </c>
      <c r="AN36" s="6" t="s">
        <v>0</v>
      </c>
      <c r="AO36" s="28">
        <f>SUM(E36,AM36)</f>
        <v>0</v>
      </c>
      <c r="AP36" s="7" t="s">
        <v>0</v>
      </c>
      <c r="AQ36" s="160"/>
      <c r="AR36" s="161"/>
      <c r="AS36" s="160"/>
      <c r="AT36" s="163"/>
      <c r="AU36" s="165"/>
      <c r="AV36" s="161"/>
      <c r="AW36" s="150"/>
      <c r="AX36" s="152"/>
      <c r="AY36" s="154"/>
      <c r="AZ36" s="156"/>
    </row>
    <row r="37" spans="1:52" ht="21" customHeight="1">
      <c r="A37" s="157">
        <v>16</v>
      </c>
      <c r="B37" s="105"/>
      <c r="C37" s="88"/>
      <c r="D37" s="89" t="s">
        <v>54</v>
      </c>
      <c r="E37" s="90">
        <v>0</v>
      </c>
      <c r="F37" s="53" t="s">
        <v>14</v>
      </c>
      <c r="G37" s="98"/>
      <c r="H37" s="20" t="s">
        <v>3</v>
      </c>
      <c r="I37" s="17"/>
      <c r="J37" s="17" t="s">
        <v>21</v>
      </c>
      <c r="K37" s="17"/>
      <c r="L37" s="18" t="s">
        <v>22</v>
      </c>
      <c r="M37" s="42" t="s">
        <v>1</v>
      </c>
      <c r="N37" s="104"/>
      <c r="O37" s="105"/>
      <c r="P37" s="158"/>
      <c r="Q37" s="49" t="s">
        <v>54</v>
      </c>
      <c r="R37" s="38">
        <v>0</v>
      </c>
      <c r="S37" s="53" t="s">
        <v>14</v>
      </c>
      <c r="T37" s="39">
        <v>0</v>
      </c>
      <c r="U37" s="53" t="s">
        <v>14</v>
      </c>
      <c r="V37" s="33"/>
      <c r="W37" s="39">
        <v>0</v>
      </c>
      <c r="X37" s="53" t="s">
        <v>14</v>
      </c>
      <c r="Y37" s="39">
        <v>0</v>
      </c>
      <c r="Z37" s="53" t="s">
        <v>14</v>
      </c>
      <c r="AA37" s="39">
        <v>0</v>
      </c>
      <c r="AB37" s="53" t="s">
        <v>14</v>
      </c>
      <c r="AC37" s="38">
        <v>0</v>
      </c>
      <c r="AD37" s="53" t="s">
        <v>14</v>
      </c>
      <c r="AE37" s="40">
        <f>IF($P37="2：往復",SUM(R37,T37,W37,,Y37,AA37,AC37)*2,SUM(R37,T37,W37,,Y37,AA37,AC37))</f>
        <v>0</v>
      </c>
      <c r="AF37" s="23" t="s">
        <v>14</v>
      </c>
      <c r="AG37" s="38">
        <v>0</v>
      </c>
      <c r="AH37" s="23" t="s">
        <v>14</v>
      </c>
      <c r="AI37" s="38">
        <v>0</v>
      </c>
      <c r="AJ37" s="24" t="s">
        <v>14</v>
      </c>
      <c r="AK37" s="38">
        <v>0</v>
      </c>
      <c r="AL37" s="23" t="s">
        <v>14</v>
      </c>
      <c r="AM37" s="40">
        <f t="shared" si="1"/>
        <v>0</v>
      </c>
      <c r="AN37" s="24" t="s">
        <v>14</v>
      </c>
      <c r="AO37" s="41">
        <f>SUM(AM37,E37)</f>
        <v>0</v>
      </c>
      <c r="AP37" s="24" t="s">
        <v>14</v>
      </c>
      <c r="AQ37" s="159"/>
      <c r="AR37" s="147" t="s">
        <v>0</v>
      </c>
      <c r="AS37" s="159"/>
      <c r="AT37" s="162" t="s">
        <v>0</v>
      </c>
      <c r="AU37" s="164">
        <f t="shared" ref="AU37" si="15">AO38-AQ37+AS37</f>
        <v>0</v>
      </c>
      <c r="AV37" s="147" t="s">
        <v>0</v>
      </c>
      <c r="AW37" s="149"/>
      <c r="AX37" s="151">
        <f>AO38-AO37</f>
        <v>0</v>
      </c>
      <c r="AY37" s="153" t="s">
        <v>0</v>
      </c>
      <c r="AZ37" s="155"/>
    </row>
    <row r="38" spans="1:52" ht="21" customHeight="1">
      <c r="A38" s="157"/>
      <c r="B38" s="26"/>
      <c r="C38" s="96"/>
      <c r="D38" s="91" t="s">
        <v>48</v>
      </c>
      <c r="E38" s="92"/>
      <c r="F38" s="54" t="s">
        <v>0</v>
      </c>
      <c r="G38" s="99"/>
      <c r="H38" s="21" t="s">
        <v>4</v>
      </c>
      <c r="I38" s="14"/>
      <c r="J38" s="14" t="s">
        <v>21</v>
      </c>
      <c r="K38" s="14"/>
      <c r="L38" s="19" t="s">
        <v>22</v>
      </c>
      <c r="M38" s="44" t="s">
        <v>2</v>
      </c>
      <c r="N38" s="103"/>
      <c r="O38" s="26"/>
      <c r="P38" s="158"/>
      <c r="Q38" s="117" t="s">
        <v>48</v>
      </c>
      <c r="R38" s="34">
        <v>0</v>
      </c>
      <c r="S38" s="54" t="s">
        <v>0</v>
      </c>
      <c r="T38" s="35">
        <v>0</v>
      </c>
      <c r="U38" s="54" t="s">
        <v>0</v>
      </c>
      <c r="V38" s="37">
        <v>0</v>
      </c>
      <c r="W38" s="15">
        <v>0</v>
      </c>
      <c r="X38" s="54" t="s">
        <v>0</v>
      </c>
      <c r="Y38" s="35">
        <v>0</v>
      </c>
      <c r="Z38" s="54" t="s">
        <v>0</v>
      </c>
      <c r="AA38" s="35">
        <v>0</v>
      </c>
      <c r="AB38" s="54" t="s">
        <v>0</v>
      </c>
      <c r="AC38" s="36">
        <v>0</v>
      </c>
      <c r="AD38" s="54" t="s">
        <v>0</v>
      </c>
      <c r="AE38" s="30">
        <f>IF($P37="2：往復",SUM($R38,$T38,$W38,$Y38,$AA38,$AC38)*2,SUM($R38,$T38,$W38,$Y38,$AA38,$AC38))</f>
        <v>0</v>
      </c>
      <c r="AF38" s="5" t="s">
        <v>0</v>
      </c>
      <c r="AG38" s="16"/>
      <c r="AH38" s="5" t="s">
        <v>0</v>
      </c>
      <c r="AI38" s="15"/>
      <c r="AJ38" s="6" t="s">
        <v>0</v>
      </c>
      <c r="AK38" s="16"/>
      <c r="AL38" s="5" t="s">
        <v>0</v>
      </c>
      <c r="AM38" s="30">
        <f t="shared" si="1"/>
        <v>0</v>
      </c>
      <c r="AN38" s="6" t="s">
        <v>0</v>
      </c>
      <c r="AO38" s="28">
        <f>SUM(E38,AM38)</f>
        <v>0</v>
      </c>
      <c r="AP38" s="7" t="s">
        <v>0</v>
      </c>
      <c r="AQ38" s="160"/>
      <c r="AR38" s="161"/>
      <c r="AS38" s="160"/>
      <c r="AT38" s="163"/>
      <c r="AU38" s="165"/>
      <c r="AV38" s="161"/>
      <c r="AW38" s="150"/>
      <c r="AX38" s="152"/>
      <c r="AY38" s="154"/>
      <c r="AZ38" s="156"/>
    </row>
    <row r="39" spans="1:52" ht="21" customHeight="1">
      <c r="A39" s="157">
        <v>17</v>
      </c>
      <c r="B39" s="105"/>
      <c r="C39" s="88"/>
      <c r="D39" s="89" t="s">
        <v>54</v>
      </c>
      <c r="E39" s="90">
        <v>0</v>
      </c>
      <c r="F39" s="53" t="s">
        <v>14</v>
      </c>
      <c r="G39" s="98"/>
      <c r="H39" s="20" t="s">
        <v>3</v>
      </c>
      <c r="I39" s="17"/>
      <c r="J39" s="17" t="s">
        <v>21</v>
      </c>
      <c r="K39" s="17"/>
      <c r="L39" s="18" t="s">
        <v>22</v>
      </c>
      <c r="M39" s="42" t="s">
        <v>1</v>
      </c>
      <c r="N39" s="104"/>
      <c r="O39" s="105"/>
      <c r="P39" s="158"/>
      <c r="Q39" s="49" t="s">
        <v>54</v>
      </c>
      <c r="R39" s="38">
        <v>0</v>
      </c>
      <c r="S39" s="53" t="s">
        <v>14</v>
      </c>
      <c r="T39" s="39">
        <v>0</v>
      </c>
      <c r="U39" s="53" t="s">
        <v>14</v>
      </c>
      <c r="V39" s="33"/>
      <c r="W39" s="39">
        <v>0</v>
      </c>
      <c r="X39" s="53" t="s">
        <v>14</v>
      </c>
      <c r="Y39" s="39">
        <v>0</v>
      </c>
      <c r="Z39" s="53" t="s">
        <v>14</v>
      </c>
      <c r="AA39" s="39">
        <v>0</v>
      </c>
      <c r="AB39" s="53" t="s">
        <v>14</v>
      </c>
      <c r="AC39" s="38">
        <v>0</v>
      </c>
      <c r="AD39" s="53" t="s">
        <v>14</v>
      </c>
      <c r="AE39" s="40">
        <f>IF($P39="2：往復",SUM(R39,T39,W39,,Y39,AA39,AC39)*2,SUM(R39,T39,W39,,Y39,AA39,AC39))</f>
        <v>0</v>
      </c>
      <c r="AF39" s="23" t="s">
        <v>14</v>
      </c>
      <c r="AG39" s="38">
        <v>0</v>
      </c>
      <c r="AH39" s="23" t="s">
        <v>14</v>
      </c>
      <c r="AI39" s="38">
        <v>0</v>
      </c>
      <c r="AJ39" s="24" t="s">
        <v>14</v>
      </c>
      <c r="AK39" s="38">
        <v>0</v>
      </c>
      <c r="AL39" s="23" t="s">
        <v>14</v>
      </c>
      <c r="AM39" s="40">
        <f t="shared" si="1"/>
        <v>0</v>
      </c>
      <c r="AN39" s="24" t="s">
        <v>14</v>
      </c>
      <c r="AO39" s="41">
        <f>SUM(AM39,E39)</f>
        <v>0</v>
      </c>
      <c r="AP39" s="24" t="s">
        <v>14</v>
      </c>
      <c r="AQ39" s="159"/>
      <c r="AR39" s="147" t="s">
        <v>0</v>
      </c>
      <c r="AS39" s="159"/>
      <c r="AT39" s="162" t="s">
        <v>0</v>
      </c>
      <c r="AU39" s="164">
        <f t="shared" ref="AU39" si="16">AO40-AQ39+AS39</f>
        <v>0</v>
      </c>
      <c r="AV39" s="147" t="s">
        <v>0</v>
      </c>
      <c r="AW39" s="149"/>
      <c r="AX39" s="151">
        <f>AO40-AO39</f>
        <v>0</v>
      </c>
      <c r="AY39" s="153" t="s">
        <v>0</v>
      </c>
      <c r="AZ39" s="155"/>
    </row>
    <row r="40" spans="1:52" ht="21" customHeight="1">
      <c r="A40" s="157"/>
      <c r="B40" s="26"/>
      <c r="C40" s="96"/>
      <c r="D40" s="91" t="s">
        <v>48</v>
      </c>
      <c r="E40" s="92"/>
      <c r="F40" s="54" t="s">
        <v>0</v>
      </c>
      <c r="G40" s="99"/>
      <c r="H40" s="21" t="s">
        <v>4</v>
      </c>
      <c r="I40" s="14"/>
      <c r="J40" s="14" t="s">
        <v>21</v>
      </c>
      <c r="K40" s="14"/>
      <c r="L40" s="19" t="s">
        <v>22</v>
      </c>
      <c r="M40" s="44" t="s">
        <v>2</v>
      </c>
      <c r="N40" s="103"/>
      <c r="O40" s="26"/>
      <c r="P40" s="158"/>
      <c r="Q40" s="117" t="s">
        <v>48</v>
      </c>
      <c r="R40" s="34">
        <v>0</v>
      </c>
      <c r="S40" s="54" t="s">
        <v>0</v>
      </c>
      <c r="T40" s="35">
        <v>0</v>
      </c>
      <c r="U40" s="54" t="s">
        <v>0</v>
      </c>
      <c r="V40" s="37">
        <v>0</v>
      </c>
      <c r="W40" s="15">
        <v>0</v>
      </c>
      <c r="X40" s="54" t="s">
        <v>0</v>
      </c>
      <c r="Y40" s="35">
        <v>0</v>
      </c>
      <c r="Z40" s="54" t="s">
        <v>0</v>
      </c>
      <c r="AA40" s="35">
        <v>0</v>
      </c>
      <c r="AB40" s="54" t="s">
        <v>0</v>
      </c>
      <c r="AC40" s="36">
        <v>0</v>
      </c>
      <c r="AD40" s="54" t="s">
        <v>0</v>
      </c>
      <c r="AE40" s="30">
        <f>IF($P39="2：往復",SUM($R40,$T40,$W40,$Y40,$AA40,$AC40)*2,SUM($R40,$T40,$W40,$Y40,$AA40,$AC40))</f>
        <v>0</v>
      </c>
      <c r="AF40" s="5" t="s">
        <v>0</v>
      </c>
      <c r="AG40" s="16"/>
      <c r="AH40" s="5" t="s">
        <v>0</v>
      </c>
      <c r="AI40" s="15"/>
      <c r="AJ40" s="6" t="s">
        <v>0</v>
      </c>
      <c r="AK40" s="16"/>
      <c r="AL40" s="5" t="s">
        <v>0</v>
      </c>
      <c r="AM40" s="30">
        <f t="shared" si="1"/>
        <v>0</v>
      </c>
      <c r="AN40" s="6" t="s">
        <v>0</v>
      </c>
      <c r="AO40" s="28">
        <f>SUM(E40,AM40)</f>
        <v>0</v>
      </c>
      <c r="AP40" s="7" t="s">
        <v>0</v>
      </c>
      <c r="AQ40" s="160"/>
      <c r="AR40" s="161"/>
      <c r="AS40" s="160"/>
      <c r="AT40" s="163"/>
      <c r="AU40" s="165"/>
      <c r="AV40" s="161"/>
      <c r="AW40" s="150"/>
      <c r="AX40" s="152"/>
      <c r="AY40" s="154"/>
      <c r="AZ40" s="156"/>
    </row>
    <row r="41" spans="1:52" ht="21" customHeight="1">
      <c r="A41" s="157">
        <v>18</v>
      </c>
      <c r="B41" s="105"/>
      <c r="C41" s="88"/>
      <c r="D41" s="89" t="s">
        <v>54</v>
      </c>
      <c r="E41" s="90">
        <v>0</v>
      </c>
      <c r="F41" s="53" t="s">
        <v>14</v>
      </c>
      <c r="G41" s="98"/>
      <c r="H41" s="20" t="s">
        <v>3</v>
      </c>
      <c r="I41" s="17"/>
      <c r="J41" s="17" t="s">
        <v>21</v>
      </c>
      <c r="K41" s="17"/>
      <c r="L41" s="18" t="s">
        <v>22</v>
      </c>
      <c r="M41" s="42" t="s">
        <v>1</v>
      </c>
      <c r="N41" s="104"/>
      <c r="O41" s="105"/>
      <c r="P41" s="158"/>
      <c r="Q41" s="49" t="s">
        <v>54</v>
      </c>
      <c r="R41" s="38">
        <v>0</v>
      </c>
      <c r="S41" s="53" t="s">
        <v>14</v>
      </c>
      <c r="T41" s="39">
        <v>0</v>
      </c>
      <c r="U41" s="53" t="s">
        <v>14</v>
      </c>
      <c r="V41" s="33"/>
      <c r="W41" s="39">
        <v>0</v>
      </c>
      <c r="X41" s="53" t="s">
        <v>14</v>
      </c>
      <c r="Y41" s="39">
        <v>0</v>
      </c>
      <c r="Z41" s="53" t="s">
        <v>14</v>
      </c>
      <c r="AA41" s="39">
        <v>0</v>
      </c>
      <c r="AB41" s="53" t="s">
        <v>14</v>
      </c>
      <c r="AC41" s="38">
        <v>0</v>
      </c>
      <c r="AD41" s="53" t="s">
        <v>14</v>
      </c>
      <c r="AE41" s="40">
        <f>IF($P41="2：往復",SUM(R41,T41,W41,,Y41,AA41,AC41)*2,SUM(R41,T41,W41,,Y41,AA41,AC41))</f>
        <v>0</v>
      </c>
      <c r="AF41" s="23" t="s">
        <v>14</v>
      </c>
      <c r="AG41" s="38">
        <v>0</v>
      </c>
      <c r="AH41" s="23" t="s">
        <v>14</v>
      </c>
      <c r="AI41" s="38">
        <v>0</v>
      </c>
      <c r="AJ41" s="24" t="s">
        <v>14</v>
      </c>
      <c r="AK41" s="38">
        <v>0</v>
      </c>
      <c r="AL41" s="23" t="s">
        <v>14</v>
      </c>
      <c r="AM41" s="40">
        <f t="shared" si="1"/>
        <v>0</v>
      </c>
      <c r="AN41" s="24" t="s">
        <v>14</v>
      </c>
      <c r="AO41" s="41">
        <f>SUM(AM41,E41)</f>
        <v>0</v>
      </c>
      <c r="AP41" s="24" t="s">
        <v>14</v>
      </c>
      <c r="AQ41" s="159"/>
      <c r="AR41" s="147" t="s">
        <v>0</v>
      </c>
      <c r="AS41" s="159"/>
      <c r="AT41" s="162" t="s">
        <v>0</v>
      </c>
      <c r="AU41" s="164">
        <f t="shared" ref="AU41" si="17">AO42-AQ41+AS41</f>
        <v>0</v>
      </c>
      <c r="AV41" s="147" t="s">
        <v>0</v>
      </c>
      <c r="AW41" s="149"/>
      <c r="AX41" s="151">
        <f>AO42-AO41</f>
        <v>0</v>
      </c>
      <c r="AY41" s="153" t="s">
        <v>0</v>
      </c>
      <c r="AZ41" s="155"/>
    </row>
    <row r="42" spans="1:52" ht="21" customHeight="1">
      <c r="A42" s="157"/>
      <c r="B42" s="26"/>
      <c r="C42" s="96"/>
      <c r="D42" s="91" t="s">
        <v>48</v>
      </c>
      <c r="E42" s="92"/>
      <c r="F42" s="54" t="s">
        <v>0</v>
      </c>
      <c r="G42" s="99"/>
      <c r="H42" s="21" t="s">
        <v>4</v>
      </c>
      <c r="I42" s="14"/>
      <c r="J42" s="14" t="s">
        <v>21</v>
      </c>
      <c r="K42" s="14"/>
      <c r="L42" s="19" t="s">
        <v>22</v>
      </c>
      <c r="M42" s="44" t="s">
        <v>2</v>
      </c>
      <c r="N42" s="103"/>
      <c r="O42" s="26"/>
      <c r="P42" s="158"/>
      <c r="Q42" s="117" t="s">
        <v>48</v>
      </c>
      <c r="R42" s="34">
        <v>0</v>
      </c>
      <c r="S42" s="54" t="s">
        <v>0</v>
      </c>
      <c r="T42" s="35">
        <v>0</v>
      </c>
      <c r="U42" s="54" t="s">
        <v>0</v>
      </c>
      <c r="V42" s="37">
        <v>0</v>
      </c>
      <c r="W42" s="15">
        <v>0</v>
      </c>
      <c r="X42" s="54" t="s">
        <v>0</v>
      </c>
      <c r="Y42" s="35">
        <v>0</v>
      </c>
      <c r="Z42" s="54" t="s">
        <v>0</v>
      </c>
      <c r="AA42" s="35">
        <v>0</v>
      </c>
      <c r="AB42" s="54" t="s">
        <v>0</v>
      </c>
      <c r="AC42" s="36">
        <v>0</v>
      </c>
      <c r="AD42" s="54" t="s">
        <v>0</v>
      </c>
      <c r="AE42" s="30">
        <f>IF($P41="2：往復",SUM($R42,$T42,$W42,$Y42,$AA42,$AC42)*2,SUM($R42,$T42,$W42,$Y42,$AA42,$AC42))</f>
        <v>0</v>
      </c>
      <c r="AF42" s="5" t="s">
        <v>0</v>
      </c>
      <c r="AG42" s="16"/>
      <c r="AH42" s="5" t="s">
        <v>0</v>
      </c>
      <c r="AI42" s="15"/>
      <c r="AJ42" s="6" t="s">
        <v>0</v>
      </c>
      <c r="AK42" s="16"/>
      <c r="AL42" s="5" t="s">
        <v>0</v>
      </c>
      <c r="AM42" s="30">
        <f t="shared" si="1"/>
        <v>0</v>
      </c>
      <c r="AN42" s="6" t="s">
        <v>0</v>
      </c>
      <c r="AO42" s="28">
        <f>SUM(E42,AM42)</f>
        <v>0</v>
      </c>
      <c r="AP42" s="7" t="s">
        <v>0</v>
      </c>
      <c r="AQ42" s="160"/>
      <c r="AR42" s="161"/>
      <c r="AS42" s="160"/>
      <c r="AT42" s="163"/>
      <c r="AU42" s="165"/>
      <c r="AV42" s="161"/>
      <c r="AW42" s="150"/>
      <c r="AX42" s="152"/>
      <c r="AY42" s="154"/>
      <c r="AZ42" s="156"/>
    </row>
    <row r="43" spans="1:52" ht="21" customHeight="1">
      <c r="A43" s="157">
        <v>19</v>
      </c>
      <c r="B43" s="105"/>
      <c r="C43" s="88"/>
      <c r="D43" s="89" t="s">
        <v>54</v>
      </c>
      <c r="E43" s="90">
        <v>0</v>
      </c>
      <c r="F43" s="53" t="s">
        <v>14</v>
      </c>
      <c r="G43" s="98"/>
      <c r="H43" s="20" t="s">
        <v>3</v>
      </c>
      <c r="I43" s="17"/>
      <c r="J43" s="17" t="s">
        <v>21</v>
      </c>
      <c r="K43" s="17"/>
      <c r="L43" s="18" t="s">
        <v>22</v>
      </c>
      <c r="M43" s="42" t="s">
        <v>1</v>
      </c>
      <c r="N43" s="104"/>
      <c r="O43" s="105"/>
      <c r="P43" s="158"/>
      <c r="Q43" s="49" t="s">
        <v>54</v>
      </c>
      <c r="R43" s="38">
        <v>0</v>
      </c>
      <c r="S43" s="53" t="s">
        <v>14</v>
      </c>
      <c r="T43" s="39">
        <v>0</v>
      </c>
      <c r="U43" s="53" t="s">
        <v>14</v>
      </c>
      <c r="V43" s="33"/>
      <c r="W43" s="39">
        <v>0</v>
      </c>
      <c r="X43" s="53" t="s">
        <v>14</v>
      </c>
      <c r="Y43" s="39">
        <v>0</v>
      </c>
      <c r="Z43" s="53" t="s">
        <v>14</v>
      </c>
      <c r="AA43" s="39">
        <v>0</v>
      </c>
      <c r="AB43" s="53" t="s">
        <v>14</v>
      </c>
      <c r="AC43" s="38">
        <v>0</v>
      </c>
      <c r="AD43" s="53" t="s">
        <v>14</v>
      </c>
      <c r="AE43" s="40">
        <f>IF($P43="2：往復",SUM(R43,T43,W43,,Y43,AA43,AC43)*2,SUM(R43,T43,W43,,Y43,AA43,AC43))</f>
        <v>0</v>
      </c>
      <c r="AF43" s="23" t="s">
        <v>14</v>
      </c>
      <c r="AG43" s="38">
        <v>0</v>
      </c>
      <c r="AH43" s="23" t="s">
        <v>14</v>
      </c>
      <c r="AI43" s="38">
        <v>0</v>
      </c>
      <c r="AJ43" s="24" t="s">
        <v>14</v>
      </c>
      <c r="AK43" s="38">
        <v>0</v>
      </c>
      <c r="AL43" s="23" t="s">
        <v>14</v>
      </c>
      <c r="AM43" s="40">
        <f t="shared" si="1"/>
        <v>0</v>
      </c>
      <c r="AN43" s="24" t="s">
        <v>14</v>
      </c>
      <c r="AO43" s="41">
        <f>SUM(AM43,E43)</f>
        <v>0</v>
      </c>
      <c r="AP43" s="24" t="s">
        <v>14</v>
      </c>
      <c r="AQ43" s="159"/>
      <c r="AR43" s="147" t="s">
        <v>0</v>
      </c>
      <c r="AS43" s="159"/>
      <c r="AT43" s="162" t="s">
        <v>0</v>
      </c>
      <c r="AU43" s="164">
        <f t="shared" ref="AU43" si="18">AO44-AQ43+AS43</f>
        <v>0</v>
      </c>
      <c r="AV43" s="147" t="s">
        <v>0</v>
      </c>
      <c r="AW43" s="149"/>
      <c r="AX43" s="151">
        <f>AO44-AO43</f>
        <v>0</v>
      </c>
      <c r="AY43" s="153" t="s">
        <v>0</v>
      </c>
      <c r="AZ43" s="155"/>
    </row>
    <row r="44" spans="1:52" ht="21" customHeight="1">
      <c r="A44" s="157"/>
      <c r="B44" s="26"/>
      <c r="C44" s="96"/>
      <c r="D44" s="91" t="s">
        <v>48</v>
      </c>
      <c r="E44" s="92"/>
      <c r="F44" s="54" t="s">
        <v>0</v>
      </c>
      <c r="G44" s="99"/>
      <c r="H44" s="21" t="s">
        <v>4</v>
      </c>
      <c r="I44" s="14"/>
      <c r="J44" s="14" t="s">
        <v>21</v>
      </c>
      <c r="K44" s="14"/>
      <c r="L44" s="19" t="s">
        <v>22</v>
      </c>
      <c r="M44" s="44" t="s">
        <v>2</v>
      </c>
      <c r="N44" s="103"/>
      <c r="O44" s="26"/>
      <c r="P44" s="158"/>
      <c r="Q44" s="117" t="s">
        <v>48</v>
      </c>
      <c r="R44" s="34">
        <v>0</v>
      </c>
      <c r="S44" s="54" t="s">
        <v>0</v>
      </c>
      <c r="T44" s="35">
        <v>0</v>
      </c>
      <c r="U44" s="54" t="s">
        <v>0</v>
      </c>
      <c r="V44" s="37">
        <v>0</v>
      </c>
      <c r="W44" s="15">
        <v>0</v>
      </c>
      <c r="X44" s="54" t="s">
        <v>0</v>
      </c>
      <c r="Y44" s="35">
        <v>0</v>
      </c>
      <c r="Z44" s="54" t="s">
        <v>0</v>
      </c>
      <c r="AA44" s="35">
        <v>0</v>
      </c>
      <c r="AB44" s="54" t="s">
        <v>0</v>
      </c>
      <c r="AC44" s="36">
        <v>0</v>
      </c>
      <c r="AD44" s="54" t="s">
        <v>0</v>
      </c>
      <c r="AE44" s="30">
        <f>IF($P43="2：往復",SUM($R44,$T44,$W44,$Y44,$AA44,$AC44)*2,SUM($R44,$T44,$W44,$Y44,$AA44,$AC44))</f>
        <v>0</v>
      </c>
      <c r="AF44" s="5" t="s">
        <v>0</v>
      </c>
      <c r="AG44" s="16"/>
      <c r="AH44" s="5" t="s">
        <v>0</v>
      </c>
      <c r="AI44" s="15"/>
      <c r="AJ44" s="6" t="s">
        <v>0</v>
      </c>
      <c r="AK44" s="16"/>
      <c r="AL44" s="5" t="s">
        <v>0</v>
      </c>
      <c r="AM44" s="30">
        <f t="shared" si="1"/>
        <v>0</v>
      </c>
      <c r="AN44" s="6" t="s">
        <v>0</v>
      </c>
      <c r="AO44" s="28">
        <f>SUM(E44,AM44)</f>
        <v>0</v>
      </c>
      <c r="AP44" s="7" t="s">
        <v>0</v>
      </c>
      <c r="AQ44" s="160"/>
      <c r="AR44" s="161"/>
      <c r="AS44" s="160"/>
      <c r="AT44" s="163"/>
      <c r="AU44" s="165"/>
      <c r="AV44" s="161"/>
      <c r="AW44" s="150"/>
      <c r="AX44" s="152"/>
      <c r="AY44" s="154"/>
      <c r="AZ44" s="156"/>
    </row>
    <row r="45" spans="1:52" ht="21" customHeight="1">
      <c r="A45" s="157">
        <v>20</v>
      </c>
      <c r="B45" s="105"/>
      <c r="C45" s="88"/>
      <c r="D45" s="89" t="s">
        <v>54</v>
      </c>
      <c r="E45" s="90">
        <v>0</v>
      </c>
      <c r="F45" s="53" t="s">
        <v>14</v>
      </c>
      <c r="G45" s="98"/>
      <c r="H45" s="20" t="s">
        <v>3</v>
      </c>
      <c r="I45" s="17"/>
      <c r="J45" s="17" t="s">
        <v>21</v>
      </c>
      <c r="K45" s="17"/>
      <c r="L45" s="18" t="s">
        <v>22</v>
      </c>
      <c r="M45" s="42" t="s">
        <v>1</v>
      </c>
      <c r="N45" s="104"/>
      <c r="O45" s="105"/>
      <c r="P45" s="158"/>
      <c r="Q45" s="49" t="s">
        <v>54</v>
      </c>
      <c r="R45" s="38">
        <v>0</v>
      </c>
      <c r="S45" s="53" t="s">
        <v>14</v>
      </c>
      <c r="T45" s="39">
        <v>0</v>
      </c>
      <c r="U45" s="53" t="s">
        <v>14</v>
      </c>
      <c r="V45" s="33"/>
      <c r="W45" s="39">
        <v>0</v>
      </c>
      <c r="X45" s="53" t="s">
        <v>14</v>
      </c>
      <c r="Y45" s="39">
        <v>0</v>
      </c>
      <c r="Z45" s="53" t="s">
        <v>14</v>
      </c>
      <c r="AA45" s="39">
        <v>0</v>
      </c>
      <c r="AB45" s="53" t="s">
        <v>14</v>
      </c>
      <c r="AC45" s="38">
        <v>0</v>
      </c>
      <c r="AD45" s="53" t="s">
        <v>14</v>
      </c>
      <c r="AE45" s="40">
        <f>IF($P45="2：往復",SUM(R45,T45,W45,,Y45,AA45,AC45)*2,SUM(R45,T45,W45,,Y45,AA45,AC45))</f>
        <v>0</v>
      </c>
      <c r="AF45" s="23" t="s">
        <v>14</v>
      </c>
      <c r="AG45" s="38">
        <v>0</v>
      </c>
      <c r="AH45" s="23" t="s">
        <v>14</v>
      </c>
      <c r="AI45" s="38">
        <v>0</v>
      </c>
      <c r="AJ45" s="24" t="s">
        <v>14</v>
      </c>
      <c r="AK45" s="38">
        <v>0</v>
      </c>
      <c r="AL45" s="23" t="s">
        <v>14</v>
      </c>
      <c r="AM45" s="40">
        <f t="shared" si="1"/>
        <v>0</v>
      </c>
      <c r="AN45" s="24" t="s">
        <v>14</v>
      </c>
      <c r="AO45" s="41">
        <f>SUM(AM45,E45)</f>
        <v>0</v>
      </c>
      <c r="AP45" s="24" t="s">
        <v>14</v>
      </c>
      <c r="AQ45" s="159"/>
      <c r="AR45" s="147" t="s">
        <v>0</v>
      </c>
      <c r="AS45" s="159"/>
      <c r="AT45" s="162" t="s">
        <v>0</v>
      </c>
      <c r="AU45" s="164">
        <f t="shared" ref="AU45" si="19">AO46-AQ45+AS45</f>
        <v>0</v>
      </c>
      <c r="AV45" s="147" t="s">
        <v>0</v>
      </c>
      <c r="AW45" s="149"/>
      <c r="AX45" s="151">
        <f>AO46-AO45</f>
        <v>0</v>
      </c>
      <c r="AY45" s="153" t="s">
        <v>0</v>
      </c>
      <c r="AZ45" s="155"/>
    </row>
    <row r="46" spans="1:52" ht="21" customHeight="1">
      <c r="A46" s="157"/>
      <c r="B46" s="26"/>
      <c r="C46" s="96"/>
      <c r="D46" s="91" t="s">
        <v>48</v>
      </c>
      <c r="E46" s="92"/>
      <c r="F46" s="54" t="s">
        <v>0</v>
      </c>
      <c r="G46" s="99"/>
      <c r="H46" s="21" t="s">
        <v>4</v>
      </c>
      <c r="I46" s="14"/>
      <c r="J46" s="14" t="s">
        <v>21</v>
      </c>
      <c r="K46" s="14"/>
      <c r="L46" s="19" t="s">
        <v>22</v>
      </c>
      <c r="M46" s="44" t="s">
        <v>2</v>
      </c>
      <c r="N46" s="103"/>
      <c r="O46" s="26"/>
      <c r="P46" s="158"/>
      <c r="Q46" s="117" t="s">
        <v>48</v>
      </c>
      <c r="R46" s="34">
        <v>0</v>
      </c>
      <c r="S46" s="54" t="s">
        <v>0</v>
      </c>
      <c r="T46" s="35">
        <v>0</v>
      </c>
      <c r="U46" s="54" t="s">
        <v>0</v>
      </c>
      <c r="V46" s="37">
        <v>0</v>
      </c>
      <c r="W46" s="15">
        <v>0</v>
      </c>
      <c r="X46" s="54" t="s">
        <v>0</v>
      </c>
      <c r="Y46" s="35">
        <v>0</v>
      </c>
      <c r="Z46" s="54" t="s">
        <v>0</v>
      </c>
      <c r="AA46" s="35">
        <v>0</v>
      </c>
      <c r="AB46" s="54" t="s">
        <v>0</v>
      </c>
      <c r="AC46" s="36">
        <v>0</v>
      </c>
      <c r="AD46" s="54" t="s">
        <v>0</v>
      </c>
      <c r="AE46" s="30">
        <f>IF($P45="2：往復",SUM($R46,$T46,$W46,$Y46,$AA46,$AC46)*2,SUM($R46,$T46,$W46,$Y46,$AA46,$AC46))</f>
        <v>0</v>
      </c>
      <c r="AF46" s="5" t="s">
        <v>0</v>
      </c>
      <c r="AG46" s="16"/>
      <c r="AH46" s="5" t="s">
        <v>0</v>
      </c>
      <c r="AI46" s="15"/>
      <c r="AJ46" s="6" t="s">
        <v>0</v>
      </c>
      <c r="AK46" s="16"/>
      <c r="AL46" s="5" t="s">
        <v>0</v>
      </c>
      <c r="AM46" s="30">
        <f t="shared" si="1"/>
        <v>0</v>
      </c>
      <c r="AN46" s="6" t="s">
        <v>0</v>
      </c>
      <c r="AO46" s="28">
        <f>SUM(E46,AM46)</f>
        <v>0</v>
      </c>
      <c r="AP46" s="7" t="s">
        <v>0</v>
      </c>
      <c r="AQ46" s="160"/>
      <c r="AR46" s="161"/>
      <c r="AS46" s="160"/>
      <c r="AT46" s="163"/>
      <c r="AU46" s="165"/>
      <c r="AV46" s="161"/>
      <c r="AW46" s="150"/>
      <c r="AX46" s="152"/>
      <c r="AY46" s="154"/>
      <c r="AZ46" s="156"/>
    </row>
    <row r="47" spans="1:52" ht="21" customHeight="1">
      <c r="A47" s="157">
        <v>21</v>
      </c>
      <c r="B47" s="105"/>
      <c r="C47" s="88"/>
      <c r="D47" s="89" t="s">
        <v>54</v>
      </c>
      <c r="E47" s="90">
        <v>0</v>
      </c>
      <c r="F47" s="53" t="s">
        <v>14</v>
      </c>
      <c r="G47" s="98"/>
      <c r="H47" s="20" t="s">
        <v>3</v>
      </c>
      <c r="I47" s="17"/>
      <c r="J47" s="17" t="s">
        <v>21</v>
      </c>
      <c r="K47" s="17"/>
      <c r="L47" s="18" t="s">
        <v>22</v>
      </c>
      <c r="M47" s="42" t="s">
        <v>1</v>
      </c>
      <c r="N47" s="104"/>
      <c r="O47" s="105"/>
      <c r="P47" s="158"/>
      <c r="Q47" s="49" t="s">
        <v>54</v>
      </c>
      <c r="R47" s="38">
        <v>0</v>
      </c>
      <c r="S47" s="53" t="s">
        <v>14</v>
      </c>
      <c r="T47" s="39">
        <v>0</v>
      </c>
      <c r="U47" s="53" t="s">
        <v>14</v>
      </c>
      <c r="V47" s="33"/>
      <c r="W47" s="39">
        <v>0</v>
      </c>
      <c r="X47" s="53" t="s">
        <v>14</v>
      </c>
      <c r="Y47" s="39">
        <v>0</v>
      </c>
      <c r="Z47" s="53" t="s">
        <v>14</v>
      </c>
      <c r="AA47" s="39">
        <v>0</v>
      </c>
      <c r="AB47" s="53" t="s">
        <v>14</v>
      </c>
      <c r="AC47" s="38">
        <v>0</v>
      </c>
      <c r="AD47" s="53" t="s">
        <v>14</v>
      </c>
      <c r="AE47" s="40">
        <f>IF($P47="2：往復",SUM(R47,T47,W47,,Y47,AA47,AC47)*2,SUM(R47,T47,W47,,Y47,AA47,AC47))</f>
        <v>0</v>
      </c>
      <c r="AF47" s="23" t="s">
        <v>14</v>
      </c>
      <c r="AG47" s="38">
        <v>0</v>
      </c>
      <c r="AH47" s="23" t="s">
        <v>14</v>
      </c>
      <c r="AI47" s="38">
        <v>0</v>
      </c>
      <c r="AJ47" s="24" t="s">
        <v>14</v>
      </c>
      <c r="AK47" s="38">
        <v>0</v>
      </c>
      <c r="AL47" s="23" t="s">
        <v>14</v>
      </c>
      <c r="AM47" s="40">
        <f t="shared" si="1"/>
        <v>0</v>
      </c>
      <c r="AN47" s="24" t="s">
        <v>14</v>
      </c>
      <c r="AO47" s="41">
        <f>SUM(AM47,E47)</f>
        <v>0</v>
      </c>
      <c r="AP47" s="24" t="s">
        <v>14</v>
      </c>
      <c r="AQ47" s="159"/>
      <c r="AR47" s="147" t="s">
        <v>0</v>
      </c>
      <c r="AS47" s="159"/>
      <c r="AT47" s="162" t="s">
        <v>0</v>
      </c>
      <c r="AU47" s="164">
        <f t="shared" ref="AU47" si="20">AO48-AQ47+AS47</f>
        <v>0</v>
      </c>
      <c r="AV47" s="147" t="s">
        <v>0</v>
      </c>
      <c r="AW47" s="149"/>
      <c r="AX47" s="151">
        <f>AO48-AO47</f>
        <v>0</v>
      </c>
      <c r="AY47" s="153" t="s">
        <v>0</v>
      </c>
      <c r="AZ47" s="155"/>
    </row>
    <row r="48" spans="1:52" ht="21" customHeight="1">
      <c r="A48" s="157"/>
      <c r="B48" s="26"/>
      <c r="C48" s="96"/>
      <c r="D48" s="91" t="s">
        <v>48</v>
      </c>
      <c r="E48" s="92"/>
      <c r="F48" s="54" t="s">
        <v>0</v>
      </c>
      <c r="G48" s="99"/>
      <c r="H48" s="21" t="s">
        <v>4</v>
      </c>
      <c r="I48" s="14"/>
      <c r="J48" s="14" t="s">
        <v>21</v>
      </c>
      <c r="K48" s="14"/>
      <c r="L48" s="19" t="s">
        <v>22</v>
      </c>
      <c r="M48" s="44" t="s">
        <v>2</v>
      </c>
      <c r="N48" s="103"/>
      <c r="O48" s="26"/>
      <c r="P48" s="158"/>
      <c r="Q48" s="117" t="s">
        <v>48</v>
      </c>
      <c r="R48" s="34">
        <v>0</v>
      </c>
      <c r="S48" s="54" t="s">
        <v>0</v>
      </c>
      <c r="T48" s="35">
        <v>0</v>
      </c>
      <c r="U48" s="54" t="s">
        <v>0</v>
      </c>
      <c r="V48" s="37">
        <v>0</v>
      </c>
      <c r="W48" s="15">
        <v>0</v>
      </c>
      <c r="X48" s="54" t="s">
        <v>0</v>
      </c>
      <c r="Y48" s="35">
        <v>0</v>
      </c>
      <c r="Z48" s="54" t="s">
        <v>0</v>
      </c>
      <c r="AA48" s="35">
        <v>0</v>
      </c>
      <c r="AB48" s="54" t="s">
        <v>0</v>
      </c>
      <c r="AC48" s="36">
        <v>0</v>
      </c>
      <c r="AD48" s="54" t="s">
        <v>0</v>
      </c>
      <c r="AE48" s="30">
        <f>IF($P47="2：往復",SUM($R48,$T48,$W48,$Y48,$AA48,$AC48)*2,SUM($R48,$T48,$W48,$Y48,$AA48,$AC48))</f>
        <v>0</v>
      </c>
      <c r="AF48" s="5" t="s">
        <v>0</v>
      </c>
      <c r="AG48" s="16"/>
      <c r="AH48" s="5" t="s">
        <v>0</v>
      </c>
      <c r="AI48" s="15"/>
      <c r="AJ48" s="6" t="s">
        <v>0</v>
      </c>
      <c r="AK48" s="16"/>
      <c r="AL48" s="5" t="s">
        <v>0</v>
      </c>
      <c r="AM48" s="30">
        <f t="shared" si="1"/>
        <v>0</v>
      </c>
      <c r="AN48" s="6" t="s">
        <v>0</v>
      </c>
      <c r="AO48" s="28">
        <f>SUM(E48,AM48)</f>
        <v>0</v>
      </c>
      <c r="AP48" s="7" t="s">
        <v>0</v>
      </c>
      <c r="AQ48" s="160"/>
      <c r="AR48" s="161"/>
      <c r="AS48" s="160"/>
      <c r="AT48" s="163"/>
      <c r="AU48" s="165"/>
      <c r="AV48" s="161"/>
      <c r="AW48" s="150"/>
      <c r="AX48" s="152"/>
      <c r="AY48" s="154"/>
      <c r="AZ48" s="156"/>
    </row>
    <row r="49" spans="1:54" ht="21" customHeight="1">
      <c r="A49" s="157">
        <v>22</v>
      </c>
      <c r="B49" s="105"/>
      <c r="C49" s="88"/>
      <c r="D49" s="89" t="s">
        <v>54</v>
      </c>
      <c r="E49" s="90">
        <v>0</v>
      </c>
      <c r="F49" s="53" t="s">
        <v>14</v>
      </c>
      <c r="G49" s="98"/>
      <c r="H49" s="20" t="s">
        <v>3</v>
      </c>
      <c r="I49" s="17"/>
      <c r="J49" s="17" t="s">
        <v>21</v>
      </c>
      <c r="K49" s="17"/>
      <c r="L49" s="18" t="s">
        <v>22</v>
      </c>
      <c r="M49" s="42" t="s">
        <v>1</v>
      </c>
      <c r="N49" s="104"/>
      <c r="O49" s="105"/>
      <c r="P49" s="158"/>
      <c r="Q49" s="49" t="s">
        <v>54</v>
      </c>
      <c r="R49" s="38">
        <v>0</v>
      </c>
      <c r="S49" s="53" t="s">
        <v>14</v>
      </c>
      <c r="T49" s="39">
        <v>0</v>
      </c>
      <c r="U49" s="53" t="s">
        <v>14</v>
      </c>
      <c r="V49" s="33"/>
      <c r="W49" s="39">
        <v>0</v>
      </c>
      <c r="X49" s="53" t="s">
        <v>14</v>
      </c>
      <c r="Y49" s="39">
        <v>0</v>
      </c>
      <c r="Z49" s="53" t="s">
        <v>14</v>
      </c>
      <c r="AA49" s="39">
        <v>0</v>
      </c>
      <c r="AB49" s="53" t="s">
        <v>14</v>
      </c>
      <c r="AC49" s="38">
        <v>0</v>
      </c>
      <c r="AD49" s="53" t="s">
        <v>14</v>
      </c>
      <c r="AE49" s="40">
        <f>IF($P49="2：往復",SUM(R49,T49,W49,,Y49,AA49,AC49)*2,SUM(R49,T49,W49,,Y49,AA49,AC49))</f>
        <v>0</v>
      </c>
      <c r="AF49" s="23" t="s">
        <v>14</v>
      </c>
      <c r="AG49" s="38">
        <v>0</v>
      </c>
      <c r="AH49" s="23" t="s">
        <v>14</v>
      </c>
      <c r="AI49" s="38">
        <v>0</v>
      </c>
      <c r="AJ49" s="24" t="s">
        <v>14</v>
      </c>
      <c r="AK49" s="38">
        <v>0</v>
      </c>
      <c r="AL49" s="23" t="s">
        <v>14</v>
      </c>
      <c r="AM49" s="40">
        <f t="shared" si="1"/>
        <v>0</v>
      </c>
      <c r="AN49" s="24" t="s">
        <v>14</v>
      </c>
      <c r="AO49" s="41">
        <f>SUM(AM49,E49)</f>
        <v>0</v>
      </c>
      <c r="AP49" s="24" t="s">
        <v>14</v>
      </c>
      <c r="AQ49" s="159"/>
      <c r="AR49" s="147" t="s">
        <v>0</v>
      </c>
      <c r="AS49" s="159"/>
      <c r="AT49" s="162" t="s">
        <v>0</v>
      </c>
      <c r="AU49" s="164">
        <f t="shared" ref="AU49" si="21">AO50-AQ49+AS49</f>
        <v>0</v>
      </c>
      <c r="AV49" s="147" t="s">
        <v>0</v>
      </c>
      <c r="AW49" s="149"/>
      <c r="AX49" s="151">
        <f>AO50-AO49</f>
        <v>0</v>
      </c>
      <c r="AY49" s="153" t="s">
        <v>0</v>
      </c>
      <c r="AZ49" s="155"/>
    </row>
    <row r="50" spans="1:54" ht="21" customHeight="1">
      <c r="A50" s="157"/>
      <c r="B50" s="26"/>
      <c r="C50" s="96"/>
      <c r="D50" s="91" t="s">
        <v>48</v>
      </c>
      <c r="E50" s="92"/>
      <c r="F50" s="54" t="s">
        <v>0</v>
      </c>
      <c r="G50" s="99"/>
      <c r="H50" s="21" t="s">
        <v>4</v>
      </c>
      <c r="I50" s="14"/>
      <c r="J50" s="14" t="s">
        <v>21</v>
      </c>
      <c r="K50" s="14"/>
      <c r="L50" s="19" t="s">
        <v>22</v>
      </c>
      <c r="M50" s="44" t="s">
        <v>2</v>
      </c>
      <c r="N50" s="103"/>
      <c r="O50" s="26"/>
      <c r="P50" s="158"/>
      <c r="Q50" s="117" t="s">
        <v>48</v>
      </c>
      <c r="R50" s="34">
        <v>0</v>
      </c>
      <c r="S50" s="54" t="s">
        <v>0</v>
      </c>
      <c r="T50" s="35">
        <v>0</v>
      </c>
      <c r="U50" s="54" t="s">
        <v>0</v>
      </c>
      <c r="V50" s="37">
        <v>0</v>
      </c>
      <c r="W50" s="15">
        <v>0</v>
      </c>
      <c r="X50" s="54" t="s">
        <v>0</v>
      </c>
      <c r="Y50" s="35">
        <v>0</v>
      </c>
      <c r="Z50" s="54" t="s">
        <v>0</v>
      </c>
      <c r="AA50" s="35">
        <v>0</v>
      </c>
      <c r="AB50" s="54" t="s">
        <v>0</v>
      </c>
      <c r="AC50" s="36">
        <v>0</v>
      </c>
      <c r="AD50" s="54" t="s">
        <v>0</v>
      </c>
      <c r="AE50" s="30">
        <f>IF($P49="2：往復",SUM($R50,$T50,$W50,$Y50,$AA50,$AC50)*2,SUM($R50,$T50,$W50,$Y50,$AA50,$AC50))</f>
        <v>0</v>
      </c>
      <c r="AF50" s="5" t="s">
        <v>0</v>
      </c>
      <c r="AG50" s="16"/>
      <c r="AH50" s="5" t="s">
        <v>0</v>
      </c>
      <c r="AI50" s="15"/>
      <c r="AJ50" s="6" t="s">
        <v>0</v>
      </c>
      <c r="AK50" s="16"/>
      <c r="AL50" s="5" t="s">
        <v>0</v>
      </c>
      <c r="AM50" s="30">
        <f t="shared" si="1"/>
        <v>0</v>
      </c>
      <c r="AN50" s="6" t="s">
        <v>0</v>
      </c>
      <c r="AO50" s="28">
        <f>SUM(E50,AM50)</f>
        <v>0</v>
      </c>
      <c r="AP50" s="7" t="s">
        <v>0</v>
      </c>
      <c r="AQ50" s="160"/>
      <c r="AR50" s="161"/>
      <c r="AS50" s="160"/>
      <c r="AT50" s="163"/>
      <c r="AU50" s="165"/>
      <c r="AV50" s="161"/>
      <c r="AW50" s="150"/>
      <c r="AX50" s="152"/>
      <c r="AY50" s="154"/>
      <c r="AZ50" s="156"/>
    </row>
    <row r="51" spans="1:54" ht="15" customHeight="1">
      <c r="A51" s="142"/>
      <c r="B51" s="56"/>
      <c r="C51" s="143" t="s">
        <v>55</v>
      </c>
      <c r="D51" s="143"/>
      <c r="E51" s="93">
        <f>SUMIF($H7:$H50,"自",E7:E50)</f>
        <v>22000</v>
      </c>
      <c r="F51" s="94" t="s">
        <v>14</v>
      </c>
      <c r="G51" s="85"/>
      <c r="H51" s="57"/>
      <c r="I51" s="57"/>
      <c r="J51" s="57"/>
      <c r="K51" s="57"/>
      <c r="L51" s="57"/>
      <c r="M51" s="57"/>
      <c r="N51" s="57"/>
      <c r="O51" s="57"/>
      <c r="P51" s="57"/>
      <c r="Q51" s="57"/>
      <c r="R51" s="57"/>
      <c r="S51" s="57"/>
      <c r="T51" s="57"/>
      <c r="U51" s="57"/>
      <c r="V51" s="57"/>
      <c r="W51" s="57"/>
      <c r="X51" s="57"/>
      <c r="Y51" s="57"/>
      <c r="Z51" s="58"/>
      <c r="AA51" s="144" t="s">
        <v>55</v>
      </c>
      <c r="AB51" s="144"/>
      <c r="AC51" s="144"/>
      <c r="AD51" s="144"/>
      <c r="AE51" s="22">
        <f>SUMIF($H7:$H50,"自",AE7:AE50)</f>
        <v>0</v>
      </c>
      <c r="AF51" s="24" t="s">
        <v>14</v>
      </c>
      <c r="AG51" s="22">
        <f>SUMIF($H7:$H50,"自",AG7:AG50)</f>
        <v>1500</v>
      </c>
      <c r="AH51" s="23" t="s">
        <v>14</v>
      </c>
      <c r="AI51" s="22">
        <f>SUMIF($H7:$H50,"自",AI7:AI50)</f>
        <v>4000</v>
      </c>
      <c r="AJ51" s="23" t="s">
        <v>14</v>
      </c>
      <c r="AK51" s="22">
        <f>SUMIF($H7:$H50,"自",AK7:AK50)</f>
        <v>0</v>
      </c>
      <c r="AL51" s="23" t="s">
        <v>14</v>
      </c>
      <c r="AM51" s="22">
        <f>SUMIF($H7:$H50,"自",AM7:AM50)</f>
        <v>5500</v>
      </c>
      <c r="AN51" s="24" t="s">
        <v>14</v>
      </c>
      <c r="AO51" s="27">
        <f>SUMIF($H7:$H50,"自",AO7:AO50)</f>
        <v>27500</v>
      </c>
      <c r="AP51" s="24" t="s">
        <v>14</v>
      </c>
      <c r="AQ51" s="127">
        <f>SUMIF($H7:$H50,"自",AQ7:AQ50)</f>
        <v>14741</v>
      </c>
      <c r="AR51" s="145" t="s">
        <v>0</v>
      </c>
      <c r="AS51" s="127">
        <f>SUMIF($H7:$H50,"自",AS7:AS50)</f>
        <v>5000</v>
      </c>
      <c r="AT51" s="145" t="s">
        <v>0</v>
      </c>
      <c r="AU51" s="127">
        <f>SUMIF($H7:$H50,"自",AU7:AU50)</f>
        <v>122351</v>
      </c>
      <c r="AV51" s="147" t="s">
        <v>0</v>
      </c>
      <c r="AW51" s="51"/>
      <c r="AX51" s="127">
        <f>SUMIF($H7:$H50,"自",AX7:AX50)</f>
        <v>104592</v>
      </c>
      <c r="AY51" s="9"/>
      <c r="AZ51" s="68"/>
    </row>
    <row r="52" spans="1:54" ht="12" customHeight="1">
      <c r="A52" s="142"/>
      <c r="B52" s="59"/>
      <c r="C52" s="129" t="s">
        <v>47</v>
      </c>
      <c r="D52" s="129"/>
      <c r="E52" s="55">
        <f>SUMIF($H7:$H50,"至",E7:E50)</f>
        <v>114000</v>
      </c>
      <c r="F52" s="95" t="s">
        <v>0</v>
      </c>
      <c r="G52" s="86"/>
      <c r="H52" s="60"/>
      <c r="I52" s="60"/>
      <c r="J52" s="60"/>
      <c r="K52" s="60"/>
      <c r="L52" s="60"/>
      <c r="M52" s="60"/>
      <c r="N52" s="60"/>
      <c r="O52" s="60"/>
      <c r="P52" s="60"/>
      <c r="Q52" s="60"/>
      <c r="R52" s="60"/>
      <c r="S52" s="60"/>
      <c r="T52" s="60"/>
      <c r="U52" s="60"/>
      <c r="V52" s="60"/>
      <c r="W52" s="60"/>
      <c r="X52" s="60"/>
      <c r="Y52" s="60"/>
      <c r="Z52" s="61"/>
      <c r="AA52" s="130" t="s">
        <v>47</v>
      </c>
      <c r="AB52" s="131"/>
      <c r="AC52" s="131"/>
      <c r="AD52" s="132"/>
      <c r="AE52" s="11">
        <f>SUMIF($H7:$H50,"至",AE7:AE50)</f>
        <v>592</v>
      </c>
      <c r="AF52" s="7" t="s">
        <v>0</v>
      </c>
      <c r="AG52" s="11">
        <f>SUMIF($H7:$H50,"至",AG7:AG50)</f>
        <v>13500</v>
      </c>
      <c r="AH52" s="8" t="s">
        <v>0</v>
      </c>
      <c r="AI52" s="11">
        <f>SUMIF($H7:$H50,"至",AI7:AI50)</f>
        <v>4000</v>
      </c>
      <c r="AJ52" s="8" t="s">
        <v>0</v>
      </c>
      <c r="AK52" s="11">
        <f>SUMIF($H7:$H50,"至",AK7:AK50)</f>
        <v>0</v>
      </c>
      <c r="AL52" s="8" t="s">
        <v>0</v>
      </c>
      <c r="AM52" s="11">
        <f>SUMIF($H7:$H50,"至",AM7:AM50)</f>
        <v>18092</v>
      </c>
      <c r="AN52" s="7" t="s">
        <v>0</v>
      </c>
      <c r="AO52" s="12">
        <f>SUMIF($H7:$H50,"至",AO7:AO50)</f>
        <v>132092</v>
      </c>
      <c r="AP52" s="7" t="s">
        <v>0</v>
      </c>
      <c r="AQ52" s="128"/>
      <c r="AR52" s="146"/>
      <c r="AS52" s="128"/>
      <c r="AT52" s="146"/>
      <c r="AU52" s="128"/>
      <c r="AV52" s="148"/>
      <c r="AW52" s="111"/>
      <c r="AX52" s="128"/>
      <c r="AY52" s="5" t="s">
        <v>0</v>
      </c>
      <c r="AZ52" s="69"/>
    </row>
    <row r="53" spans="1:54" ht="12" customHeight="1" thickBot="1">
      <c r="A53" s="142"/>
      <c r="B53" s="62"/>
      <c r="C53" s="133" t="s">
        <v>46</v>
      </c>
      <c r="D53" s="133"/>
      <c r="E53" s="100">
        <f>E52-E51</f>
        <v>92000</v>
      </c>
      <c r="F53" s="101" t="s">
        <v>0</v>
      </c>
      <c r="G53" s="87"/>
      <c r="H53" s="63"/>
      <c r="I53" s="63"/>
      <c r="J53" s="63"/>
      <c r="K53" s="63"/>
      <c r="L53" s="63"/>
      <c r="M53" s="63"/>
      <c r="N53" s="63"/>
      <c r="O53" s="63"/>
      <c r="P53" s="63"/>
      <c r="Q53" s="63"/>
      <c r="R53" s="63"/>
      <c r="S53" s="63"/>
      <c r="T53" s="63"/>
      <c r="U53" s="63"/>
      <c r="V53" s="63"/>
      <c r="W53" s="63"/>
      <c r="X53" s="63"/>
      <c r="Y53" s="63"/>
      <c r="Z53" s="64"/>
      <c r="AA53" s="134" t="s">
        <v>46</v>
      </c>
      <c r="AB53" s="135"/>
      <c r="AC53" s="135"/>
      <c r="AD53" s="136"/>
      <c r="AE53" s="72">
        <f>AE52-AE51</f>
        <v>592</v>
      </c>
      <c r="AF53" s="73" t="s">
        <v>0</v>
      </c>
      <c r="AG53" s="79">
        <f>AG52-AG51</f>
        <v>12000</v>
      </c>
      <c r="AH53" s="80" t="s">
        <v>0</v>
      </c>
      <c r="AI53" s="79">
        <f>AI52-AI51</f>
        <v>0</v>
      </c>
      <c r="AJ53" s="80" t="s">
        <v>0</v>
      </c>
      <c r="AK53" s="79">
        <f>AK52-AK51</f>
        <v>0</v>
      </c>
      <c r="AL53" s="80" t="s">
        <v>0</v>
      </c>
      <c r="AM53" s="72">
        <f>AM52-AM51</f>
        <v>12592</v>
      </c>
      <c r="AN53" s="73" t="s">
        <v>0</v>
      </c>
      <c r="AO53" s="74">
        <f>AO52-AO51</f>
        <v>104592</v>
      </c>
      <c r="AP53" s="75" t="s">
        <v>0</v>
      </c>
      <c r="AQ53" s="28"/>
      <c r="AR53" s="73"/>
      <c r="AS53" s="28"/>
      <c r="AT53" s="73"/>
      <c r="AU53" s="10"/>
      <c r="AV53" s="29"/>
      <c r="AW53" s="106"/>
      <c r="AX53" s="67"/>
      <c r="AY53" s="13"/>
      <c r="AZ53" s="70"/>
    </row>
    <row r="54" spans="1:54" ht="37.5" customHeight="1" thickBot="1">
      <c r="A54" s="77"/>
      <c r="B54" s="57"/>
      <c r="C54" s="137" t="s">
        <v>73</v>
      </c>
      <c r="D54" s="138"/>
      <c r="E54" s="124">
        <v>5</v>
      </c>
      <c r="F54" s="126"/>
      <c r="G54" s="57"/>
      <c r="H54" s="57"/>
      <c r="I54" s="57"/>
      <c r="J54" s="57"/>
      <c r="K54" s="57"/>
      <c r="L54" s="57"/>
      <c r="M54" s="57"/>
      <c r="N54" s="57"/>
      <c r="O54" s="57"/>
      <c r="P54" s="57"/>
      <c r="Q54" s="57"/>
      <c r="R54" s="57"/>
      <c r="S54" s="57"/>
      <c r="T54" s="57"/>
      <c r="U54" s="57"/>
      <c r="V54" s="57"/>
      <c r="W54" s="57"/>
      <c r="X54" s="57"/>
      <c r="Y54" s="57"/>
      <c r="Z54" s="81"/>
      <c r="AA54" s="139" t="s">
        <v>67</v>
      </c>
      <c r="AB54" s="140"/>
      <c r="AC54" s="140"/>
      <c r="AD54" s="141"/>
      <c r="AE54" s="124">
        <v>6</v>
      </c>
      <c r="AF54" s="124"/>
      <c r="AG54" s="124">
        <v>7</v>
      </c>
      <c r="AH54" s="124"/>
      <c r="AI54" s="124">
        <v>8</v>
      </c>
      <c r="AJ54" s="124"/>
      <c r="AK54" s="124"/>
      <c r="AL54" s="124"/>
      <c r="AM54" s="125"/>
      <c r="AN54" s="125"/>
      <c r="AO54" s="125"/>
      <c r="AP54" s="125"/>
      <c r="AQ54" s="125"/>
      <c r="AR54" s="125"/>
      <c r="AS54" s="124">
        <v>9</v>
      </c>
      <c r="AT54" s="126"/>
      <c r="AU54" s="76"/>
      <c r="AV54" s="75"/>
      <c r="AW54" s="77"/>
      <c r="AX54" s="75"/>
      <c r="AY54" s="75"/>
      <c r="AZ54" s="77"/>
    </row>
    <row r="55" spans="1:54" s="4" customFormat="1" ht="12" hidden="1" customHeight="1" thickBot="1">
      <c r="A55" s="1"/>
      <c r="B55" s="1"/>
      <c r="C55" s="52"/>
      <c r="D55" s="31"/>
      <c r="E55" s="52">
        <f>RANK(E54,$E$54:$AT$54,1)</f>
        <v>1</v>
      </c>
      <c r="F55" s="52"/>
      <c r="G55" s="1"/>
      <c r="H55" s="1"/>
      <c r="I55" s="1"/>
      <c r="J55" s="1"/>
      <c r="K55" s="1"/>
      <c r="L55" s="1"/>
      <c r="M55" s="1"/>
      <c r="N55" s="31"/>
      <c r="O55" s="1"/>
      <c r="P55" s="31"/>
      <c r="Q55" s="31"/>
      <c r="R55" s="1"/>
      <c r="S55" s="1"/>
      <c r="T55" s="1"/>
      <c r="U55" s="1"/>
      <c r="V55" s="1"/>
      <c r="W55" s="1"/>
      <c r="X55" s="1"/>
      <c r="Y55" s="1"/>
      <c r="Z55" s="1"/>
      <c r="AA55" s="1"/>
      <c r="AB55" s="1"/>
      <c r="AE55" s="52">
        <f>RANK(AE54,$E$54:$AT$54,1)</f>
        <v>2</v>
      </c>
      <c r="AF55" s="1"/>
      <c r="AG55" s="52">
        <f>RANK(AG54,$E$54:$AT$54,1)</f>
        <v>3</v>
      </c>
      <c r="AH55" s="1"/>
      <c r="AI55" s="52">
        <f>RANK(AI54,$E$54:$AT$54,1)</f>
        <v>4</v>
      </c>
      <c r="AJ55" s="1"/>
      <c r="AK55" s="52" t="e">
        <f>RANK(AK54,$E$54:$AT$54,1)</f>
        <v>#N/A</v>
      </c>
      <c r="AL55" s="1"/>
      <c r="AM55" s="1"/>
      <c r="AN55" s="1"/>
      <c r="AO55" s="1"/>
      <c r="AP55" s="1"/>
      <c r="AQ55" s="1"/>
      <c r="AR55" s="1"/>
      <c r="AS55" s="52">
        <f>RANK(AS54,$E$54:$AT$54,1)</f>
        <v>5</v>
      </c>
      <c r="AT55" s="1"/>
      <c r="AU55" s="1"/>
      <c r="AV55" s="1"/>
      <c r="AW55" s="1"/>
      <c r="AX55" s="1"/>
      <c r="AY55" s="1"/>
      <c r="AZ55" s="1"/>
      <c r="BA55" s="1"/>
      <c r="BB55" s="1"/>
    </row>
    <row r="56" spans="1:54" s="4" customFormat="1" ht="12" hidden="1" customHeight="1">
      <c r="A56" s="1"/>
      <c r="B56" s="1"/>
      <c r="C56" s="52"/>
      <c r="D56" s="31"/>
      <c r="E56" s="109">
        <f>E54</f>
        <v>5</v>
      </c>
      <c r="F56" s="52"/>
      <c r="G56" s="1"/>
      <c r="H56" s="1"/>
      <c r="I56" s="1"/>
      <c r="J56" s="1"/>
      <c r="K56" s="1"/>
      <c r="L56" s="1"/>
      <c r="M56" s="1"/>
      <c r="N56" s="31"/>
      <c r="O56" s="1"/>
      <c r="P56" s="31"/>
      <c r="Q56" s="31"/>
      <c r="R56" s="1"/>
      <c r="S56" s="1"/>
      <c r="T56" s="1"/>
      <c r="U56" s="1"/>
      <c r="V56" s="1"/>
      <c r="W56" s="1"/>
      <c r="X56" s="1"/>
      <c r="Y56" s="1"/>
      <c r="Z56" s="1"/>
      <c r="AA56" s="1"/>
      <c r="AB56" s="1"/>
      <c r="AE56" s="109">
        <f>AE54</f>
        <v>6</v>
      </c>
      <c r="AF56" s="1"/>
      <c r="AG56" s="109">
        <f>AG54</f>
        <v>7</v>
      </c>
      <c r="AH56" s="1"/>
      <c r="AI56" s="109">
        <f>AI54</f>
        <v>8</v>
      </c>
      <c r="AJ56" s="1"/>
      <c r="AK56" s="109">
        <f>AK54</f>
        <v>0</v>
      </c>
      <c r="AL56" s="1"/>
      <c r="AM56" s="1"/>
      <c r="AN56" s="1"/>
      <c r="AO56" s="1"/>
      <c r="AP56" s="1"/>
      <c r="AQ56" s="1"/>
      <c r="AR56" s="1"/>
      <c r="AS56" s="109">
        <f>AS54</f>
        <v>9</v>
      </c>
      <c r="AT56" s="1"/>
      <c r="AU56" s="1"/>
      <c r="AV56" s="1"/>
      <c r="AW56" s="1"/>
      <c r="AX56" s="1"/>
      <c r="AY56" s="1"/>
      <c r="AZ56" s="1"/>
      <c r="BA56" s="1"/>
      <c r="BB56" s="1"/>
    </row>
    <row r="57" spans="1:54" s="4" customFormat="1" ht="12" customHeight="1">
      <c r="A57" s="1"/>
      <c r="B57" s="1"/>
      <c r="C57" s="121"/>
      <c r="D57" s="122"/>
      <c r="E57" s="121"/>
      <c r="F57" s="121"/>
      <c r="G57" s="1"/>
      <c r="H57" s="1"/>
      <c r="I57" s="1"/>
      <c r="J57" s="1"/>
      <c r="K57" s="1"/>
      <c r="L57" s="1"/>
      <c r="M57" s="1"/>
      <c r="N57" s="31"/>
      <c r="O57" s="1"/>
      <c r="P57" s="31"/>
      <c r="Q57" s="3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row>
    <row r="58" spans="1:54" s="4" customFormat="1" ht="12" customHeight="1">
      <c r="A58" s="1"/>
      <c r="B58" s="1"/>
      <c r="C58" s="121"/>
      <c r="D58" s="122"/>
      <c r="E58" s="121"/>
      <c r="F58" s="121"/>
      <c r="G58" s="1"/>
      <c r="H58" s="1"/>
      <c r="I58" s="1"/>
      <c r="J58" s="1"/>
      <c r="K58" s="1"/>
      <c r="L58" s="1"/>
      <c r="M58" s="1"/>
      <c r="N58" s="31"/>
      <c r="O58" s="1"/>
      <c r="P58" s="31"/>
      <c r="Q58" s="3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4" s="4" customFormat="1" ht="12" customHeight="1">
      <c r="A59" s="1"/>
      <c r="B59" s="1"/>
      <c r="C59" s="121"/>
      <c r="D59" s="122"/>
      <c r="E59" s="121"/>
      <c r="F59" s="121"/>
      <c r="G59" s="1"/>
      <c r="H59" s="1"/>
      <c r="I59" s="1"/>
      <c r="J59" s="1"/>
      <c r="K59" s="1"/>
      <c r="L59" s="1"/>
      <c r="M59" s="1"/>
      <c r="N59" s="31"/>
      <c r="O59" s="1"/>
      <c r="P59" s="31"/>
      <c r="Q59" s="3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4" s="4" customFormat="1" ht="12" customHeight="1">
      <c r="A60" s="1"/>
      <c r="B60" s="1"/>
      <c r="C60" s="121"/>
      <c r="D60" s="122"/>
      <c r="E60" s="121"/>
      <c r="F60" s="121"/>
      <c r="G60" s="1"/>
      <c r="H60" s="1"/>
      <c r="I60" s="1"/>
      <c r="J60" s="1"/>
      <c r="K60" s="1"/>
      <c r="L60" s="1"/>
      <c r="M60" s="1"/>
      <c r="N60" s="31"/>
      <c r="O60" s="1"/>
      <c r="P60" s="31"/>
      <c r="Q60" s="3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4" s="4" customFormat="1" ht="12" customHeight="1">
      <c r="A61" s="1"/>
      <c r="B61" s="1"/>
      <c r="C61" s="121"/>
      <c r="D61" s="122"/>
      <c r="E61" s="121"/>
      <c r="F61" s="121"/>
      <c r="G61" s="1"/>
      <c r="H61" s="1"/>
      <c r="I61" s="1"/>
      <c r="J61" s="1"/>
      <c r="K61" s="1"/>
      <c r="L61" s="1"/>
      <c r="M61" s="1"/>
      <c r="N61" s="31"/>
      <c r="O61" s="1"/>
      <c r="P61" s="31"/>
      <c r="Q61" s="3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4" s="4" customFormat="1" ht="12" customHeight="1">
      <c r="A62" s="1"/>
      <c r="B62" s="1"/>
      <c r="C62" s="121"/>
      <c r="D62" s="122"/>
      <c r="E62" s="121"/>
      <c r="F62" s="121"/>
      <c r="G62" s="1"/>
      <c r="H62" s="1"/>
      <c r="I62" s="1"/>
      <c r="J62" s="1"/>
      <c r="K62" s="1"/>
      <c r="L62" s="1"/>
      <c r="M62" s="1"/>
      <c r="N62" s="31"/>
      <c r="O62" s="1"/>
      <c r="P62" s="31"/>
      <c r="Q62" s="3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s="4" customFormat="1" ht="12" customHeight="1">
      <c r="A63" s="1"/>
      <c r="B63" s="1"/>
      <c r="C63" s="121"/>
      <c r="D63" s="122"/>
      <c r="E63" s="121"/>
      <c r="F63" s="121"/>
      <c r="G63" s="1"/>
      <c r="H63" s="1"/>
      <c r="I63" s="1"/>
      <c r="J63" s="1"/>
      <c r="K63" s="1"/>
      <c r="L63" s="1"/>
      <c r="M63" s="1"/>
      <c r="N63" s="31"/>
      <c r="O63" s="1"/>
      <c r="P63" s="31"/>
      <c r="Q63" s="3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s="4" customFormat="1" ht="12" customHeight="1">
      <c r="A64" s="1"/>
      <c r="B64" s="1"/>
      <c r="C64" s="121"/>
      <c r="D64" s="122"/>
      <c r="E64" s="121"/>
      <c r="F64" s="121"/>
      <c r="G64" s="1"/>
      <c r="H64" s="1"/>
      <c r="I64" s="1"/>
      <c r="J64" s="1"/>
      <c r="K64" s="1"/>
      <c r="L64" s="1"/>
      <c r="M64" s="1"/>
      <c r="N64" s="31"/>
      <c r="O64" s="1"/>
      <c r="P64" s="31"/>
      <c r="Q64" s="3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s="4" customFormat="1" ht="12" customHeight="1">
      <c r="A65" s="1"/>
      <c r="B65" s="1"/>
      <c r="C65" s="121"/>
      <c r="D65" s="122"/>
      <c r="E65" s="121"/>
      <c r="F65" s="121"/>
      <c r="G65" s="1"/>
      <c r="H65" s="1"/>
      <c r="I65" s="1"/>
      <c r="J65" s="1"/>
      <c r="K65" s="1"/>
      <c r="L65" s="1"/>
      <c r="M65" s="1"/>
      <c r="N65" s="31"/>
      <c r="O65" s="1"/>
      <c r="P65" s="31"/>
      <c r="Q65" s="3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s="4" customFormat="1" ht="12" customHeight="1">
      <c r="A66" s="1"/>
      <c r="B66" s="1"/>
      <c r="C66" s="121"/>
      <c r="D66" s="122"/>
      <c r="E66" s="121"/>
      <c r="F66" s="121"/>
      <c r="G66" s="1"/>
      <c r="H66" s="1"/>
      <c r="I66" s="1"/>
      <c r="J66" s="1"/>
      <c r="K66" s="1"/>
      <c r="L66" s="1"/>
      <c r="M66" s="1"/>
      <c r="N66" s="31"/>
      <c r="O66" s="1"/>
      <c r="P66" s="31"/>
      <c r="Q66" s="3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s="4" customFormat="1" ht="12" customHeight="1">
      <c r="A67" s="1"/>
      <c r="B67" s="1"/>
      <c r="C67" s="121"/>
      <c r="D67" s="122"/>
      <c r="E67" s="121"/>
      <c r="F67" s="121"/>
      <c r="G67" s="1"/>
      <c r="H67" s="1"/>
      <c r="I67" s="1"/>
      <c r="J67" s="1"/>
      <c r="K67" s="1"/>
      <c r="L67" s="1"/>
      <c r="M67" s="1"/>
      <c r="N67" s="31"/>
      <c r="O67" s="1"/>
      <c r="P67" s="31"/>
      <c r="Q67" s="3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s="4" customFormat="1" ht="12" customHeight="1">
      <c r="A68" s="1"/>
      <c r="B68" s="1"/>
      <c r="C68" s="121"/>
      <c r="D68" s="122"/>
      <c r="E68" s="121"/>
      <c r="F68" s="121"/>
      <c r="G68" s="1"/>
      <c r="H68" s="1"/>
      <c r="I68" s="1"/>
      <c r="J68" s="1"/>
      <c r="K68" s="1"/>
      <c r="L68" s="1"/>
      <c r="M68" s="1"/>
      <c r="N68" s="31"/>
      <c r="O68" s="1"/>
      <c r="P68" s="31"/>
      <c r="Q68" s="3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s="4" customFormat="1" ht="12" customHeight="1">
      <c r="A69" s="1"/>
      <c r="B69" s="1"/>
      <c r="C69" s="121"/>
      <c r="D69" s="122"/>
      <c r="E69" s="121"/>
      <c r="F69" s="121"/>
      <c r="G69" s="1"/>
      <c r="H69" s="1"/>
      <c r="I69" s="1"/>
      <c r="J69" s="1"/>
      <c r="K69" s="1"/>
      <c r="L69" s="1"/>
      <c r="M69" s="1"/>
      <c r="N69" s="31"/>
      <c r="O69" s="1"/>
      <c r="P69" s="31"/>
      <c r="Q69" s="3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s="4" customFormat="1" ht="12" customHeight="1">
      <c r="A70" s="1"/>
      <c r="B70" s="1"/>
      <c r="C70" s="121"/>
      <c r="D70" s="122"/>
      <c r="E70" s="121"/>
      <c r="F70" s="121"/>
      <c r="G70" s="1"/>
      <c r="H70" s="1"/>
      <c r="I70" s="1"/>
      <c r="J70" s="1"/>
      <c r="K70" s="1"/>
      <c r="L70" s="1"/>
      <c r="M70" s="1"/>
      <c r="N70" s="31"/>
      <c r="O70" s="1"/>
      <c r="P70" s="31"/>
      <c r="Q70" s="3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ht="12" customHeight="1"/>
    <row r="72" spans="1:54" ht="12" customHeight="1"/>
  </sheetData>
  <sheetProtection selectLockedCells="1"/>
  <mergeCells count="328">
    <mergeCell ref="C1:E1"/>
    <mergeCell ref="R1:AN1"/>
    <mergeCell ref="AX1:AY1"/>
    <mergeCell ref="A3:A6"/>
    <mergeCell ref="B3:B4"/>
    <mergeCell ref="C3:G3"/>
    <mergeCell ref="H3:AN3"/>
    <mergeCell ref="AO3:AP6"/>
    <mergeCell ref="AQ3:AR6"/>
    <mergeCell ref="AS3:AT6"/>
    <mergeCell ref="AU3:AV6"/>
    <mergeCell ref="AW3:AW6"/>
    <mergeCell ref="AX3:AY6"/>
    <mergeCell ref="Y6:Z6"/>
    <mergeCell ref="AA6:AB6"/>
    <mergeCell ref="R4:AD4"/>
    <mergeCell ref="AZ3:AZ6"/>
    <mergeCell ref="D4:D6"/>
    <mergeCell ref="E4:F6"/>
    <mergeCell ref="G4:G6"/>
    <mergeCell ref="H4:L6"/>
    <mergeCell ref="M4:N4"/>
    <mergeCell ref="O4:O6"/>
    <mergeCell ref="AM4:AN6"/>
    <mergeCell ref="B5:B6"/>
    <mergeCell ref="C5:C6"/>
    <mergeCell ref="M5:N5"/>
    <mergeCell ref="R5:U5"/>
    <mergeCell ref="V5:AB5"/>
    <mergeCell ref="AC5:AD6"/>
    <mergeCell ref="M6:N6"/>
    <mergeCell ref="R6:S6"/>
    <mergeCell ref="T6:U6"/>
    <mergeCell ref="Q4:Q6"/>
    <mergeCell ref="AE4:AF6"/>
    <mergeCell ref="AG4:AH6"/>
    <mergeCell ref="AI4:AJ6"/>
    <mergeCell ref="AK4:AL6"/>
    <mergeCell ref="V6:X6"/>
    <mergeCell ref="AU7:AU8"/>
    <mergeCell ref="AV7:AV8"/>
    <mergeCell ref="AW7:AW8"/>
    <mergeCell ref="AX7:AX8"/>
    <mergeCell ref="AY7:AY8"/>
    <mergeCell ref="AZ7:AZ8"/>
    <mergeCell ref="A7:A8"/>
    <mergeCell ref="P7:P8"/>
    <mergeCell ref="AQ7:AQ8"/>
    <mergeCell ref="AR7:AR8"/>
    <mergeCell ref="AS7:AS8"/>
    <mergeCell ref="AT7:AT8"/>
    <mergeCell ref="AU9:AU10"/>
    <mergeCell ref="AV9:AV10"/>
    <mergeCell ref="AW9:AW10"/>
    <mergeCell ref="AX9:AX10"/>
    <mergeCell ref="AY9:AY10"/>
    <mergeCell ref="AZ9:AZ10"/>
    <mergeCell ref="A9:A10"/>
    <mergeCell ref="P9:P10"/>
    <mergeCell ref="AQ9:AQ10"/>
    <mergeCell ref="AR9:AR10"/>
    <mergeCell ref="AS9:AS10"/>
    <mergeCell ref="AT9:AT10"/>
    <mergeCell ref="AU11:AU12"/>
    <mergeCell ref="AV11:AV12"/>
    <mergeCell ref="AW11:AW12"/>
    <mergeCell ref="AX11:AX12"/>
    <mergeCell ref="AY11:AY12"/>
    <mergeCell ref="AZ11:AZ12"/>
    <mergeCell ref="A11:A12"/>
    <mergeCell ref="P11:P12"/>
    <mergeCell ref="AQ11:AQ12"/>
    <mergeCell ref="AR11:AR12"/>
    <mergeCell ref="AS11:AS12"/>
    <mergeCell ref="AT11:AT12"/>
    <mergeCell ref="AU13:AU14"/>
    <mergeCell ref="AV13:AV14"/>
    <mergeCell ref="AW13:AW14"/>
    <mergeCell ref="AX13:AX14"/>
    <mergeCell ref="AY13:AY14"/>
    <mergeCell ref="AZ13:AZ14"/>
    <mergeCell ref="A13:A14"/>
    <mergeCell ref="P13:P14"/>
    <mergeCell ref="AQ13:AQ14"/>
    <mergeCell ref="AR13:AR14"/>
    <mergeCell ref="AS13:AS14"/>
    <mergeCell ref="AT13:AT14"/>
    <mergeCell ref="AU15:AU16"/>
    <mergeCell ref="AV15:AV16"/>
    <mergeCell ref="AW15:AW16"/>
    <mergeCell ref="AX15:AX16"/>
    <mergeCell ref="AY15:AY16"/>
    <mergeCell ref="AZ15:AZ16"/>
    <mergeCell ref="A15:A16"/>
    <mergeCell ref="P15:P16"/>
    <mergeCell ref="AQ15:AQ16"/>
    <mergeCell ref="AR15:AR16"/>
    <mergeCell ref="AS15:AS16"/>
    <mergeCell ref="AT15:AT16"/>
    <mergeCell ref="AU17:AU18"/>
    <mergeCell ref="AV17:AV18"/>
    <mergeCell ref="AW17:AW18"/>
    <mergeCell ref="AX17:AX18"/>
    <mergeCell ref="AY17:AY18"/>
    <mergeCell ref="AZ17:AZ18"/>
    <mergeCell ref="A17:A18"/>
    <mergeCell ref="P17:P18"/>
    <mergeCell ref="AQ17:AQ18"/>
    <mergeCell ref="AR17:AR18"/>
    <mergeCell ref="AS17:AS18"/>
    <mergeCell ref="AT17:AT18"/>
    <mergeCell ref="AU19:AU20"/>
    <mergeCell ref="AV19:AV20"/>
    <mergeCell ref="AW19:AW20"/>
    <mergeCell ref="AX19:AX20"/>
    <mergeCell ref="AY19:AY20"/>
    <mergeCell ref="AZ19:AZ20"/>
    <mergeCell ref="A19:A20"/>
    <mergeCell ref="P19:P20"/>
    <mergeCell ref="AQ19:AQ20"/>
    <mergeCell ref="AR19:AR20"/>
    <mergeCell ref="AS19:AS20"/>
    <mergeCell ref="AT19:AT20"/>
    <mergeCell ref="AU21:AU22"/>
    <mergeCell ref="AV21:AV22"/>
    <mergeCell ref="AW21:AW22"/>
    <mergeCell ref="AX21:AX22"/>
    <mergeCell ref="AY21:AY22"/>
    <mergeCell ref="AZ21:AZ22"/>
    <mergeCell ref="A21:A22"/>
    <mergeCell ref="P21:P22"/>
    <mergeCell ref="AQ21:AQ22"/>
    <mergeCell ref="AR21:AR22"/>
    <mergeCell ref="AS21:AS22"/>
    <mergeCell ref="AT21:AT22"/>
    <mergeCell ref="AU23:AU24"/>
    <mergeCell ref="AV23:AV24"/>
    <mergeCell ref="AW23:AW24"/>
    <mergeCell ref="AX23:AX24"/>
    <mergeCell ref="AY23:AY24"/>
    <mergeCell ref="AZ23:AZ24"/>
    <mergeCell ref="A23:A24"/>
    <mergeCell ref="P23:P24"/>
    <mergeCell ref="AQ23:AQ24"/>
    <mergeCell ref="AR23:AR24"/>
    <mergeCell ref="AS23:AS24"/>
    <mergeCell ref="AT23:AT24"/>
    <mergeCell ref="AU25:AU26"/>
    <mergeCell ref="AV25:AV26"/>
    <mergeCell ref="AW25:AW26"/>
    <mergeCell ref="AX25:AX26"/>
    <mergeCell ref="AY25:AY26"/>
    <mergeCell ref="AZ25:AZ26"/>
    <mergeCell ref="A25:A26"/>
    <mergeCell ref="P25:P26"/>
    <mergeCell ref="AQ25:AQ26"/>
    <mergeCell ref="AR25:AR26"/>
    <mergeCell ref="AS25:AS26"/>
    <mergeCell ref="AT25:AT26"/>
    <mergeCell ref="AU27:AU28"/>
    <mergeCell ref="AV27:AV28"/>
    <mergeCell ref="AW27:AW28"/>
    <mergeCell ref="AX27:AX28"/>
    <mergeCell ref="AY27:AY28"/>
    <mergeCell ref="AZ27:AZ28"/>
    <mergeCell ref="A27:A28"/>
    <mergeCell ref="P27:P28"/>
    <mergeCell ref="AQ27:AQ28"/>
    <mergeCell ref="AR27:AR28"/>
    <mergeCell ref="AS27:AS28"/>
    <mergeCell ref="AT27:AT28"/>
    <mergeCell ref="AU29:AU30"/>
    <mergeCell ref="AV29:AV30"/>
    <mergeCell ref="AW29:AW30"/>
    <mergeCell ref="AX29:AX30"/>
    <mergeCell ref="AY29:AY30"/>
    <mergeCell ref="AZ29:AZ30"/>
    <mergeCell ref="A29:A30"/>
    <mergeCell ref="P29:P30"/>
    <mergeCell ref="AQ29:AQ30"/>
    <mergeCell ref="AR29:AR30"/>
    <mergeCell ref="AS29:AS30"/>
    <mergeCell ref="AT29:AT30"/>
    <mergeCell ref="AU31:AU32"/>
    <mergeCell ref="AV31:AV32"/>
    <mergeCell ref="AW31:AW32"/>
    <mergeCell ref="AX31:AX32"/>
    <mergeCell ref="AY31:AY32"/>
    <mergeCell ref="AZ31:AZ32"/>
    <mergeCell ref="A31:A32"/>
    <mergeCell ref="P31:P32"/>
    <mergeCell ref="AQ31:AQ32"/>
    <mergeCell ref="AR31:AR32"/>
    <mergeCell ref="AS31:AS32"/>
    <mergeCell ref="AT31:AT32"/>
    <mergeCell ref="AZ33:AZ34"/>
    <mergeCell ref="A35:A36"/>
    <mergeCell ref="P35:P36"/>
    <mergeCell ref="AQ35:AQ36"/>
    <mergeCell ref="AR35:AR36"/>
    <mergeCell ref="AS35:AS36"/>
    <mergeCell ref="AT35:AT36"/>
    <mergeCell ref="AU35:AU36"/>
    <mergeCell ref="AV35:AV36"/>
    <mergeCell ref="AT33:AT34"/>
    <mergeCell ref="AU33:AU34"/>
    <mergeCell ref="AV33:AV34"/>
    <mergeCell ref="AW33:AW34"/>
    <mergeCell ref="AX33:AX34"/>
    <mergeCell ref="AY33:AY34"/>
    <mergeCell ref="A33:A34"/>
    <mergeCell ref="P33:P34"/>
    <mergeCell ref="AQ33:AQ34"/>
    <mergeCell ref="AR33:AR34"/>
    <mergeCell ref="AS33:AS34"/>
    <mergeCell ref="AW35:AW36"/>
    <mergeCell ref="AX35:AX36"/>
    <mergeCell ref="AY35:AY36"/>
    <mergeCell ref="AZ35:AZ36"/>
    <mergeCell ref="A37:A38"/>
    <mergeCell ref="P37:P38"/>
    <mergeCell ref="AQ37:AQ38"/>
    <mergeCell ref="AR37:AR38"/>
    <mergeCell ref="AS37:AS38"/>
    <mergeCell ref="AZ37:AZ38"/>
    <mergeCell ref="AT37:AT38"/>
    <mergeCell ref="AU37:AU38"/>
    <mergeCell ref="AV37:AV38"/>
    <mergeCell ref="AW37:AW38"/>
    <mergeCell ref="AX37:AX38"/>
    <mergeCell ref="AY37:AY38"/>
    <mergeCell ref="AW39:AW40"/>
    <mergeCell ref="AX39:AX40"/>
    <mergeCell ref="AY39:AY40"/>
    <mergeCell ref="AZ39:AZ40"/>
    <mergeCell ref="A41:A42"/>
    <mergeCell ref="P41:P42"/>
    <mergeCell ref="AQ41:AQ42"/>
    <mergeCell ref="AR41:AR42"/>
    <mergeCell ref="AS41:AS42"/>
    <mergeCell ref="AZ41:AZ42"/>
    <mergeCell ref="AT41:AT42"/>
    <mergeCell ref="AU41:AU42"/>
    <mergeCell ref="AV41:AV42"/>
    <mergeCell ref="AW41:AW42"/>
    <mergeCell ref="AX41:AX42"/>
    <mergeCell ref="AY41:AY42"/>
    <mergeCell ref="A39:A40"/>
    <mergeCell ref="P39:P40"/>
    <mergeCell ref="AQ39:AQ40"/>
    <mergeCell ref="AR39:AR40"/>
    <mergeCell ref="AS39:AS40"/>
    <mergeCell ref="AT39:AT40"/>
    <mergeCell ref="AU39:AU40"/>
    <mergeCell ref="AV39:AV40"/>
    <mergeCell ref="AW43:AW44"/>
    <mergeCell ref="AX43:AX44"/>
    <mergeCell ref="AY43:AY44"/>
    <mergeCell ref="AZ43:AZ44"/>
    <mergeCell ref="A45:A46"/>
    <mergeCell ref="P45:P46"/>
    <mergeCell ref="AQ45:AQ46"/>
    <mergeCell ref="AR45:AR46"/>
    <mergeCell ref="AS45:AS46"/>
    <mergeCell ref="AZ45:AZ46"/>
    <mergeCell ref="AT45:AT46"/>
    <mergeCell ref="AU45:AU46"/>
    <mergeCell ref="AV45:AV46"/>
    <mergeCell ref="AW45:AW46"/>
    <mergeCell ref="AX45:AX46"/>
    <mergeCell ref="AY45:AY46"/>
    <mergeCell ref="A43:A44"/>
    <mergeCell ref="P43:P44"/>
    <mergeCell ref="AQ43:AQ44"/>
    <mergeCell ref="AR43:AR44"/>
    <mergeCell ref="AS43:AS44"/>
    <mergeCell ref="AT43:AT44"/>
    <mergeCell ref="AU43:AU44"/>
    <mergeCell ref="AV43:AV44"/>
    <mergeCell ref="AW47:AW48"/>
    <mergeCell ref="AX47:AX48"/>
    <mergeCell ref="AY47:AY48"/>
    <mergeCell ref="AZ47:AZ48"/>
    <mergeCell ref="A49:A50"/>
    <mergeCell ref="P49:P50"/>
    <mergeCell ref="AQ49:AQ50"/>
    <mergeCell ref="AR49:AR50"/>
    <mergeCell ref="AS49:AS50"/>
    <mergeCell ref="AZ49:AZ50"/>
    <mergeCell ref="AT49:AT50"/>
    <mergeCell ref="AU49:AU50"/>
    <mergeCell ref="AV49:AV50"/>
    <mergeCell ref="AW49:AW50"/>
    <mergeCell ref="AX49:AX50"/>
    <mergeCell ref="AY49:AY50"/>
    <mergeCell ref="A47:A48"/>
    <mergeCell ref="P47:P48"/>
    <mergeCell ref="AQ47:AQ48"/>
    <mergeCell ref="AR47:AR48"/>
    <mergeCell ref="AS47:AS48"/>
    <mergeCell ref="AT47:AT48"/>
    <mergeCell ref="AU47:AU48"/>
    <mergeCell ref="AV47:AV48"/>
    <mergeCell ref="A51:A53"/>
    <mergeCell ref="C51:D51"/>
    <mergeCell ref="AA51:AD51"/>
    <mergeCell ref="AQ51:AQ52"/>
    <mergeCell ref="AR51:AR52"/>
    <mergeCell ref="AS51:AS52"/>
    <mergeCell ref="AT51:AT52"/>
    <mergeCell ref="AU51:AU52"/>
    <mergeCell ref="AV51:AV52"/>
    <mergeCell ref="AI54:AJ54"/>
    <mergeCell ref="AK54:AL54"/>
    <mergeCell ref="AM54:AN54"/>
    <mergeCell ref="AO54:AP54"/>
    <mergeCell ref="AQ54:AR54"/>
    <mergeCell ref="AS54:AT54"/>
    <mergeCell ref="AX51:AX52"/>
    <mergeCell ref="C52:D52"/>
    <mergeCell ref="AA52:AD52"/>
    <mergeCell ref="C53:D53"/>
    <mergeCell ref="AA53:AD53"/>
    <mergeCell ref="C54:D54"/>
    <mergeCell ref="E54:F54"/>
    <mergeCell ref="AA54:AD54"/>
    <mergeCell ref="AE54:AF54"/>
    <mergeCell ref="AG54:AH54"/>
  </mergeCells>
  <phoneticPr fontId="2"/>
  <conditionalFormatting sqref="T7 T9 T11 T13 T15 T17 T19 T21 T23 T25 T27 T29 T31 T33 T35 T37 T39 T41 T43 T45 T47 T49">
    <cfRule type="expression" dxfId="7" priority="5" stopIfTrue="1">
      <formula>AND(T7&gt;0,T7&lt;60)</formula>
    </cfRule>
  </conditionalFormatting>
  <conditionalFormatting sqref="Y7 Y9 Y11 Y13 Y15 Y17 Y19 Y21 Y23 Y25 Y27 Y29 Y31 Y33 Y35 Y37 Y39 Y41 Y43 Y45 Y47 Y49">
    <cfRule type="expression" dxfId="6" priority="4" stopIfTrue="1">
      <formula>AND(Y7&gt;0,Y7&lt;60)</formula>
    </cfRule>
  </conditionalFormatting>
  <conditionalFormatting sqref="AA7 AA9 AA11 AA13 AA15 AA17 AA19 AA21 AA23 AA25 AA27 AA29 AA31 AA33 AA35 AA37 AA39 AA41 AA43 AA45 AA47 AA49">
    <cfRule type="expression" dxfId="5" priority="3" stopIfTrue="1">
      <formula>AND(AA7&gt;0,AA7&lt;60)</formula>
    </cfRule>
  </conditionalFormatting>
  <conditionalFormatting sqref="W7 W9 W11 W13 W15 W17 W19 W21 W23 W25 W27 W29 W31 W33 W35 W37 W39 W41 W43 W45 W47 W49">
    <cfRule type="expression" dxfId="4" priority="2" stopIfTrue="1">
      <formula>AND(W7&gt;0,W7&lt;60)</formula>
    </cfRule>
  </conditionalFormatting>
  <dataValidations count="4">
    <dataValidation imeMode="halfAlpha" allowBlank="1" showInputMessage="1" showErrorMessage="1" sqref="AE46 AM20 AM42 AM24 AM28 AM32 AM36 AM40 AM44 AM48 AM22 AM26 AM30 AM34 AM8 AM10 AM12 AM14 AM16 AM18 AE18 AE48 AM46 AE26 Y7:Y50 AE42 AE30 T7:T50 AA7:AA50 AM38 AE10 AE12 AE20 AE44 R7:R50 AE34 AE8 AI7:AI50 AE38 AE14 AE24 AE28 AM50 L7:L50 AQ7:AQ50 AE32 AK7:AK50 AG7:AG50 AC7:AC50 AE16 AE36 AE22 AE40 E7:E50 C7:C50 AS7:AS50 V7:W50 A7:A50 G7:G50 AE50" xr:uid="{00000000-0002-0000-0000-000000000000}"/>
    <dataValidation type="list" imeMode="halfAlpha" allowBlank="1" showInputMessage="1" showErrorMessage="1" sqref="I7:I50" xr:uid="{00000000-0002-0000-0000-000001000000}">
      <formula1>"1,2,3,4,5,6,7,8,9,10,11,12"</formula1>
    </dataValidation>
    <dataValidation type="list" imeMode="halfAlpha" allowBlank="1" showInputMessage="1" showErrorMessage="1" sqref="K7:K50" xr:uid="{00000000-0002-0000-0000-000002000000}">
      <formula1>"1,2,3,4,5,6,7,8,9,10,11,12,13,14,15,16,17,18,19,20,21,22,23,24,25,26,27,28,29,30,31"</formula1>
    </dataValidation>
    <dataValidation type="list" allowBlank="1" showInputMessage="1" showErrorMessage="1" sqref="P7:P50" xr:uid="{00000000-0002-0000-0000-000003000000}">
      <formula1>"1：片道,2：往復"</formula1>
    </dataValidation>
  </dataValidations>
  <printOptions horizontalCentered="1"/>
  <pageMargins left="0.19685039370078741" right="0.19685039370078741" top="0.78740157480314965" bottom="0.39370078740157483" header="0.39370078740157483" footer="0.31496062992125984"/>
  <pageSetup paperSize="9" scale="41" orientation="landscape" cellComments="asDisplayed" r:id="rId1"/>
  <headerFooter>
    <oddHeader>&amp;C&amp;"ＭＳ ゴシック,標準"&amp;20&amp;K000000スポーツ振興事業助成 諸謝金・旅費等一覧表</oddHeader>
  </headerFooter>
  <rowBreaks count="2" manualBreakCount="2">
    <brk id="5" max="52" man="1"/>
    <brk id="6" max="5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72"/>
  <sheetViews>
    <sheetView showGridLines="0" view="pageBreakPreview" zoomScale="85" zoomScaleNormal="100" zoomScaleSheetLayoutView="85" workbookViewId="0">
      <selection activeCell="O19" sqref="O19"/>
    </sheetView>
  </sheetViews>
  <sheetFormatPr defaultColWidth="9.09765625" defaultRowHeight="9.5"/>
  <cols>
    <col min="1" max="1" width="6.69921875" style="1" customWidth="1"/>
    <col min="2" max="2" width="14.69921875" style="1" customWidth="1"/>
    <col min="3" max="3" width="11" style="52" bestFit="1" customWidth="1"/>
    <col min="4" max="4" width="10.3984375" style="31" customWidth="1"/>
    <col min="5" max="5" width="8.59765625" style="52" bestFit="1" customWidth="1"/>
    <col min="6" max="6" width="2.69921875" style="52" customWidth="1"/>
    <col min="7" max="7" width="14.3984375" style="1" customWidth="1"/>
    <col min="8" max="8" width="2.69921875" style="1" customWidth="1"/>
    <col min="9" max="9" width="4" style="1" customWidth="1"/>
    <col min="10" max="10" width="2.69921875" style="1" customWidth="1"/>
    <col min="11" max="11" width="4" style="1" customWidth="1"/>
    <col min="12" max="12" width="3.3984375" style="1" customWidth="1"/>
    <col min="13" max="13" width="4.69921875" style="1" customWidth="1"/>
    <col min="14" max="14" width="25.69921875" style="31" customWidth="1"/>
    <col min="15" max="15" width="16.69921875" style="1" customWidth="1"/>
    <col min="16" max="16" width="7.69921875" style="31" bestFit="1" customWidth="1"/>
    <col min="17" max="17" width="10.3984375" style="31" customWidth="1"/>
    <col min="18" max="18" width="7.8984375" style="1" customWidth="1"/>
    <col min="19" max="19" width="3.3984375" style="1" customWidth="1"/>
    <col min="20" max="20" width="7.8984375" style="1" customWidth="1"/>
    <col min="21" max="21" width="3.296875" style="1" customWidth="1"/>
    <col min="22" max="22" width="5.8984375" style="1" customWidth="1"/>
    <col min="23" max="23" width="8.3984375" style="1" customWidth="1"/>
    <col min="24" max="24" width="3.3984375" style="1" customWidth="1"/>
    <col min="25" max="25" width="7" style="1" customWidth="1"/>
    <col min="26" max="26" width="3.3984375" style="1" bestFit="1" customWidth="1"/>
    <col min="27" max="27" width="6.8984375" style="1" customWidth="1"/>
    <col min="28" max="28" width="3.3984375" style="1" bestFit="1" customWidth="1"/>
    <col min="29" max="29" width="8.59765625" style="1" customWidth="1"/>
    <col min="30" max="30" width="3.3984375" style="1" customWidth="1"/>
    <col min="31" max="31" width="8.69921875" style="1" customWidth="1"/>
    <col min="32" max="32" width="3.69921875" style="1" customWidth="1"/>
    <col min="33" max="33" width="8.59765625" style="1" customWidth="1"/>
    <col min="34" max="34" width="3.3984375" style="1" customWidth="1"/>
    <col min="35" max="35" width="8.59765625" style="1" customWidth="1"/>
    <col min="36" max="36" width="3.3984375" style="1" customWidth="1"/>
    <col min="37" max="37" width="8.59765625" style="1" bestFit="1" customWidth="1"/>
    <col min="38" max="38" width="3.3984375" style="1" customWidth="1"/>
    <col min="39" max="39" width="8.59765625" style="1" bestFit="1" customWidth="1"/>
    <col min="40" max="40" width="3.3984375" style="1" customWidth="1"/>
    <col min="41" max="41" width="9.3984375" style="1" bestFit="1" customWidth="1"/>
    <col min="42" max="42" width="3.3984375" style="1" customWidth="1"/>
    <col min="43" max="43" width="8.59765625" style="1" customWidth="1"/>
    <col min="44" max="44" width="3.3984375" style="1" customWidth="1"/>
    <col min="45" max="45" width="8.59765625" style="1" customWidth="1"/>
    <col min="46" max="46" width="3.3984375" style="1" customWidth="1"/>
    <col min="47" max="47" width="9.3984375" style="1" bestFit="1" customWidth="1"/>
    <col min="48" max="48" width="3.59765625" style="1" customWidth="1"/>
    <col min="49" max="49" width="16.09765625" style="1" customWidth="1"/>
    <col min="50" max="50" width="8.69921875" style="1" customWidth="1"/>
    <col min="51" max="51" width="2.69921875" style="1" customWidth="1"/>
    <col min="52" max="52" width="21.09765625" style="1" customWidth="1"/>
    <col min="53" max="16384" width="9.09765625" style="1"/>
  </cols>
  <sheetData>
    <row r="1" spans="1:53" ht="37.5" customHeight="1" thickBot="1">
      <c r="A1" s="71"/>
      <c r="B1" s="82" t="s">
        <v>71</v>
      </c>
      <c r="C1" s="139" t="str">
        <f>IFERROR(HLOOKUP(1,$E$55:$AS$56,2,FALSE),"")&amp;IFERROR("・"&amp;HLOOKUP(2,$E$55:$AS$56,2,FALSE),"")&amp;IFERROR("・"&amp;HLOOKUP(3,$E$55:$AS$56,2,FALSE),"")&amp;IFERROR("・"&amp;HLOOKUP(4,$E$55:$AS$56,2,FALSE),"")&amp;IFERROR("・"&amp;HLOOKUP(5,$E$55:$AS$56,2,FALSE),"")&amp;IFERROR("・"&amp;HLOOKUP(6,$E$55:$AS$56,2,FALSE),"")</f>
        <v/>
      </c>
      <c r="D1" s="140"/>
      <c r="E1" s="199"/>
      <c r="F1" s="83"/>
      <c r="G1" s="83"/>
      <c r="H1" s="65"/>
      <c r="I1" s="65"/>
      <c r="J1" s="65"/>
      <c r="K1" s="65"/>
      <c r="L1" s="65"/>
      <c r="M1" s="65"/>
      <c r="N1" s="65"/>
      <c r="O1" s="65"/>
      <c r="P1" s="65"/>
      <c r="Q1" s="65"/>
      <c r="R1" s="200" t="s">
        <v>87</v>
      </c>
      <c r="S1" s="200"/>
      <c r="T1" s="200"/>
      <c r="U1" s="200"/>
      <c r="V1" s="200"/>
      <c r="W1" s="200"/>
      <c r="X1" s="200"/>
      <c r="Y1" s="200"/>
      <c r="Z1" s="200"/>
      <c r="AA1" s="200"/>
      <c r="AB1" s="200"/>
      <c r="AC1" s="200"/>
      <c r="AD1" s="200"/>
      <c r="AE1" s="200"/>
      <c r="AF1" s="200"/>
      <c r="AG1" s="200"/>
      <c r="AH1" s="200"/>
      <c r="AI1" s="200"/>
      <c r="AJ1" s="200"/>
      <c r="AK1" s="200"/>
      <c r="AL1" s="200"/>
      <c r="AM1" s="200"/>
      <c r="AN1" s="200"/>
      <c r="AX1" s="201"/>
      <c r="AY1" s="201"/>
      <c r="AZ1" s="78"/>
    </row>
    <row r="2" spans="1:53" ht="11.25" customHeight="1">
      <c r="B2" s="66"/>
      <c r="C2" s="66"/>
      <c r="D2" s="66"/>
      <c r="E2" s="66"/>
      <c r="F2" s="66"/>
      <c r="G2" s="66"/>
      <c r="H2" s="66"/>
      <c r="I2" s="66"/>
      <c r="J2" s="66"/>
      <c r="K2" s="66"/>
      <c r="L2" s="66"/>
      <c r="M2" s="66"/>
      <c r="N2" s="66"/>
      <c r="O2" s="66"/>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row>
    <row r="3" spans="1:53" ht="12" customHeight="1">
      <c r="A3" s="202" t="s">
        <v>64</v>
      </c>
      <c r="B3" s="202" t="s">
        <v>65</v>
      </c>
      <c r="C3" s="204" t="s">
        <v>63</v>
      </c>
      <c r="D3" s="205"/>
      <c r="E3" s="205"/>
      <c r="F3" s="205"/>
      <c r="G3" s="206"/>
      <c r="H3" s="202" t="s">
        <v>28</v>
      </c>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7" t="s">
        <v>31</v>
      </c>
      <c r="AP3" s="208"/>
      <c r="AQ3" s="207" t="s">
        <v>30</v>
      </c>
      <c r="AR3" s="211"/>
      <c r="AS3" s="212" t="s">
        <v>56</v>
      </c>
      <c r="AT3" s="213"/>
      <c r="AU3" s="214" t="s">
        <v>29</v>
      </c>
      <c r="AV3" s="211"/>
      <c r="AW3" s="215" t="s">
        <v>75</v>
      </c>
      <c r="AX3" s="207" t="s">
        <v>20</v>
      </c>
      <c r="AY3" s="202"/>
      <c r="AZ3" s="169" t="s">
        <v>68</v>
      </c>
      <c r="BA3" s="114"/>
    </row>
    <row r="4" spans="1:53" s="2" customFormat="1" ht="15.75" customHeight="1">
      <c r="A4" s="202"/>
      <c r="B4" s="203"/>
      <c r="C4" s="84" t="s">
        <v>66</v>
      </c>
      <c r="D4" s="172"/>
      <c r="E4" s="175" t="s">
        <v>59</v>
      </c>
      <c r="F4" s="176"/>
      <c r="G4" s="179" t="s">
        <v>58</v>
      </c>
      <c r="H4" s="181" t="s">
        <v>5</v>
      </c>
      <c r="I4" s="182"/>
      <c r="J4" s="182"/>
      <c r="K4" s="182"/>
      <c r="L4" s="183"/>
      <c r="M4" s="184" t="s">
        <v>27</v>
      </c>
      <c r="N4" s="185"/>
      <c r="O4" s="187" t="s">
        <v>10</v>
      </c>
      <c r="P4" s="108" t="s">
        <v>37</v>
      </c>
      <c r="Q4" s="196"/>
      <c r="R4" s="177" t="s">
        <v>49</v>
      </c>
      <c r="S4" s="230"/>
      <c r="T4" s="230"/>
      <c r="U4" s="230"/>
      <c r="V4" s="230"/>
      <c r="W4" s="230"/>
      <c r="X4" s="230"/>
      <c r="Y4" s="230"/>
      <c r="Z4" s="230"/>
      <c r="AA4" s="230"/>
      <c r="AB4" s="230"/>
      <c r="AC4" s="230"/>
      <c r="AD4" s="178"/>
      <c r="AE4" s="181" t="s">
        <v>44</v>
      </c>
      <c r="AF4" s="183"/>
      <c r="AG4" s="181" t="s">
        <v>74</v>
      </c>
      <c r="AH4" s="183"/>
      <c r="AI4" s="182" t="s">
        <v>32</v>
      </c>
      <c r="AJ4" s="182"/>
      <c r="AK4" s="181" t="s">
        <v>34</v>
      </c>
      <c r="AL4" s="183"/>
      <c r="AM4" s="182" t="s">
        <v>33</v>
      </c>
      <c r="AN4" s="182"/>
      <c r="AO4" s="207"/>
      <c r="AP4" s="208"/>
      <c r="AQ4" s="207"/>
      <c r="AR4" s="211"/>
      <c r="AS4" s="212"/>
      <c r="AT4" s="213"/>
      <c r="AU4" s="214"/>
      <c r="AV4" s="211"/>
      <c r="AW4" s="216"/>
      <c r="AX4" s="207"/>
      <c r="AY4" s="202"/>
      <c r="AZ4" s="170"/>
    </row>
    <row r="5" spans="1:53" s="3" customFormat="1" ht="12" customHeight="1">
      <c r="A5" s="202"/>
      <c r="B5" s="188" t="s">
        <v>9</v>
      </c>
      <c r="C5" s="179" t="s">
        <v>60</v>
      </c>
      <c r="D5" s="173"/>
      <c r="E5" s="175"/>
      <c r="F5" s="176"/>
      <c r="G5" s="179"/>
      <c r="H5" s="181"/>
      <c r="I5" s="182"/>
      <c r="J5" s="182"/>
      <c r="K5" s="182"/>
      <c r="L5" s="183"/>
      <c r="M5" s="190" t="s">
        <v>50</v>
      </c>
      <c r="N5" s="191"/>
      <c r="O5" s="179"/>
      <c r="P5" s="107" t="s">
        <v>38</v>
      </c>
      <c r="Q5" s="196"/>
      <c r="R5" s="222" t="s">
        <v>15</v>
      </c>
      <c r="S5" s="223"/>
      <c r="T5" s="223"/>
      <c r="U5" s="224"/>
      <c r="V5" s="222" t="s">
        <v>11</v>
      </c>
      <c r="W5" s="223"/>
      <c r="X5" s="223"/>
      <c r="Y5" s="223"/>
      <c r="Z5" s="223"/>
      <c r="AA5" s="223"/>
      <c r="AB5" s="223"/>
      <c r="AC5" s="175" t="s">
        <v>16</v>
      </c>
      <c r="AD5" s="176"/>
      <c r="AE5" s="181"/>
      <c r="AF5" s="183"/>
      <c r="AG5" s="181"/>
      <c r="AH5" s="183"/>
      <c r="AI5" s="182"/>
      <c r="AJ5" s="182"/>
      <c r="AK5" s="181"/>
      <c r="AL5" s="183"/>
      <c r="AM5" s="182"/>
      <c r="AN5" s="182"/>
      <c r="AO5" s="207"/>
      <c r="AP5" s="208"/>
      <c r="AQ5" s="207"/>
      <c r="AR5" s="211"/>
      <c r="AS5" s="212"/>
      <c r="AT5" s="213"/>
      <c r="AU5" s="214"/>
      <c r="AV5" s="211"/>
      <c r="AW5" s="216"/>
      <c r="AX5" s="207"/>
      <c r="AY5" s="202"/>
      <c r="AZ5" s="170"/>
    </row>
    <row r="6" spans="1:53" s="3" customFormat="1" ht="12" customHeight="1">
      <c r="A6" s="202"/>
      <c r="B6" s="189"/>
      <c r="C6" s="180"/>
      <c r="D6" s="174"/>
      <c r="E6" s="177"/>
      <c r="F6" s="178"/>
      <c r="G6" s="180"/>
      <c r="H6" s="184"/>
      <c r="I6" s="185"/>
      <c r="J6" s="185"/>
      <c r="K6" s="185"/>
      <c r="L6" s="186"/>
      <c r="M6" s="193" t="s">
        <v>51</v>
      </c>
      <c r="N6" s="194"/>
      <c r="O6" s="180"/>
      <c r="P6" s="115" t="s">
        <v>39</v>
      </c>
      <c r="Q6" s="229"/>
      <c r="R6" s="225" t="s">
        <v>13</v>
      </c>
      <c r="S6" s="226"/>
      <c r="T6" s="227" t="s">
        <v>12</v>
      </c>
      <c r="U6" s="228"/>
      <c r="V6" s="231" t="s">
        <v>45</v>
      </c>
      <c r="W6" s="232"/>
      <c r="X6" s="233"/>
      <c r="Y6" s="220" t="s">
        <v>23</v>
      </c>
      <c r="Z6" s="221"/>
      <c r="AA6" s="220" t="s">
        <v>24</v>
      </c>
      <c r="AB6" s="221"/>
      <c r="AC6" s="175"/>
      <c r="AD6" s="176"/>
      <c r="AE6" s="184"/>
      <c r="AF6" s="186"/>
      <c r="AG6" s="181"/>
      <c r="AH6" s="183"/>
      <c r="AI6" s="182"/>
      <c r="AJ6" s="182"/>
      <c r="AK6" s="181"/>
      <c r="AL6" s="183"/>
      <c r="AM6" s="182"/>
      <c r="AN6" s="182"/>
      <c r="AO6" s="209"/>
      <c r="AP6" s="210"/>
      <c r="AQ6" s="207"/>
      <c r="AR6" s="211"/>
      <c r="AS6" s="212"/>
      <c r="AT6" s="213"/>
      <c r="AU6" s="214"/>
      <c r="AV6" s="211"/>
      <c r="AW6" s="217"/>
      <c r="AX6" s="207"/>
      <c r="AY6" s="202"/>
      <c r="AZ6" s="171"/>
    </row>
    <row r="7" spans="1:53" ht="21" customHeight="1">
      <c r="A7" s="157">
        <v>1</v>
      </c>
      <c r="B7" s="105"/>
      <c r="C7" s="88"/>
      <c r="D7" s="89" t="s">
        <v>54</v>
      </c>
      <c r="E7" s="90">
        <v>0</v>
      </c>
      <c r="F7" s="53" t="s">
        <v>14</v>
      </c>
      <c r="G7" s="98"/>
      <c r="H7" s="20" t="s">
        <v>3</v>
      </c>
      <c r="I7" s="17"/>
      <c r="J7" s="17" t="s">
        <v>21</v>
      </c>
      <c r="K7" s="17"/>
      <c r="L7" s="18" t="s">
        <v>22</v>
      </c>
      <c r="M7" s="42" t="s">
        <v>1</v>
      </c>
      <c r="N7" s="104"/>
      <c r="O7" s="97"/>
      <c r="P7" s="158"/>
      <c r="Q7" s="49" t="s">
        <v>54</v>
      </c>
      <c r="R7" s="38">
        <v>0</v>
      </c>
      <c r="S7" s="53" t="s">
        <v>14</v>
      </c>
      <c r="T7" s="39">
        <v>0</v>
      </c>
      <c r="U7" s="53" t="s">
        <v>14</v>
      </c>
      <c r="V7" s="33"/>
      <c r="W7" s="39">
        <v>0</v>
      </c>
      <c r="X7" s="53" t="s">
        <v>14</v>
      </c>
      <c r="Y7" s="39">
        <v>0</v>
      </c>
      <c r="Z7" s="53" t="s">
        <v>14</v>
      </c>
      <c r="AA7" s="39">
        <v>0</v>
      </c>
      <c r="AB7" s="53" t="s">
        <v>14</v>
      </c>
      <c r="AC7" s="38">
        <v>0</v>
      </c>
      <c r="AD7" s="53" t="s">
        <v>14</v>
      </c>
      <c r="AE7" s="40">
        <f>IF($P7="2：往復",SUM(R7,T7,W7,,Y7,AA7,AC7)*2,SUM(R7,T7,W7,,Y7,AA7,AC7))</f>
        <v>0</v>
      </c>
      <c r="AF7" s="23" t="s">
        <v>14</v>
      </c>
      <c r="AG7" s="38">
        <v>0</v>
      </c>
      <c r="AH7" s="23" t="s">
        <v>14</v>
      </c>
      <c r="AI7" s="38">
        <v>0</v>
      </c>
      <c r="AJ7" s="24" t="s">
        <v>14</v>
      </c>
      <c r="AK7" s="38">
        <v>0</v>
      </c>
      <c r="AL7" s="23" t="s">
        <v>14</v>
      </c>
      <c r="AM7" s="40">
        <f>SUM(AE7,AG7,AI7,AK7)</f>
        <v>0</v>
      </c>
      <c r="AN7" s="24" t="s">
        <v>14</v>
      </c>
      <c r="AO7" s="41">
        <f>SUM(AM7,E7)</f>
        <v>0</v>
      </c>
      <c r="AP7" s="25" t="s">
        <v>14</v>
      </c>
      <c r="AQ7" s="168"/>
      <c r="AR7" s="147" t="s">
        <v>0</v>
      </c>
      <c r="AS7" s="168"/>
      <c r="AT7" s="162" t="s">
        <v>0</v>
      </c>
      <c r="AU7" s="164">
        <f>AO8-AQ7+AS7</f>
        <v>0</v>
      </c>
      <c r="AV7" s="147" t="s">
        <v>0</v>
      </c>
      <c r="AW7" s="149"/>
      <c r="AX7" s="151">
        <f>AO8-AO7</f>
        <v>0</v>
      </c>
      <c r="AY7" s="153" t="s">
        <v>0</v>
      </c>
      <c r="AZ7" s="155"/>
    </row>
    <row r="8" spans="1:53" ht="21" customHeight="1">
      <c r="A8" s="157"/>
      <c r="B8" s="26"/>
      <c r="C8" s="96"/>
      <c r="D8" s="91" t="s">
        <v>48</v>
      </c>
      <c r="E8" s="92"/>
      <c r="F8" s="54" t="s">
        <v>0</v>
      </c>
      <c r="G8" s="99"/>
      <c r="H8" s="21" t="s">
        <v>4</v>
      </c>
      <c r="I8" s="14"/>
      <c r="J8" s="14" t="s">
        <v>21</v>
      </c>
      <c r="K8" s="14"/>
      <c r="L8" s="19" t="s">
        <v>22</v>
      </c>
      <c r="M8" s="43" t="s">
        <v>2</v>
      </c>
      <c r="N8" s="103"/>
      <c r="O8" s="102"/>
      <c r="P8" s="158"/>
      <c r="Q8" s="50" t="s">
        <v>48</v>
      </c>
      <c r="R8" s="34">
        <v>0</v>
      </c>
      <c r="S8" s="54" t="s">
        <v>0</v>
      </c>
      <c r="T8" s="35">
        <v>0</v>
      </c>
      <c r="U8" s="54" t="s">
        <v>0</v>
      </c>
      <c r="V8" s="37">
        <v>0</v>
      </c>
      <c r="W8" s="15">
        <v>0</v>
      </c>
      <c r="X8" s="54" t="s">
        <v>0</v>
      </c>
      <c r="Y8" s="35">
        <v>0</v>
      </c>
      <c r="Z8" s="54" t="s">
        <v>0</v>
      </c>
      <c r="AA8" s="35">
        <v>0</v>
      </c>
      <c r="AB8" s="54" t="s">
        <v>0</v>
      </c>
      <c r="AC8" s="36">
        <v>0</v>
      </c>
      <c r="AD8" s="54" t="s">
        <v>0</v>
      </c>
      <c r="AE8" s="30">
        <f>IF($P7="2：往復",SUM($R8,$T8,$W8,$Y8,$AA8,$AC8)*2,SUM($R8,$T8,$W8,$Y8,$AA8,$AC8))</f>
        <v>0</v>
      </c>
      <c r="AF8" s="5" t="s">
        <v>0</v>
      </c>
      <c r="AG8" s="16"/>
      <c r="AH8" s="5" t="s">
        <v>0</v>
      </c>
      <c r="AI8" s="15"/>
      <c r="AJ8" s="6" t="s">
        <v>0</v>
      </c>
      <c r="AK8" s="16"/>
      <c r="AL8" s="5" t="s">
        <v>0</v>
      </c>
      <c r="AM8" s="30">
        <f>SUM(AE8,AG8,AI8,AK8)</f>
        <v>0</v>
      </c>
      <c r="AN8" s="6" t="s">
        <v>0</v>
      </c>
      <c r="AO8" s="28">
        <f>SUM(E8,AM8)</f>
        <v>0</v>
      </c>
      <c r="AP8" s="6" t="s">
        <v>0</v>
      </c>
      <c r="AQ8" s="160"/>
      <c r="AR8" s="161"/>
      <c r="AS8" s="160"/>
      <c r="AT8" s="163"/>
      <c r="AU8" s="165"/>
      <c r="AV8" s="161"/>
      <c r="AW8" s="150"/>
      <c r="AX8" s="152"/>
      <c r="AY8" s="154"/>
      <c r="AZ8" s="156"/>
    </row>
    <row r="9" spans="1:53" ht="21" customHeight="1">
      <c r="A9" s="157">
        <v>2</v>
      </c>
      <c r="B9" s="105"/>
      <c r="C9" s="88"/>
      <c r="D9" s="89" t="s">
        <v>54</v>
      </c>
      <c r="E9" s="90">
        <v>0</v>
      </c>
      <c r="F9" s="53" t="s">
        <v>14</v>
      </c>
      <c r="G9" s="98"/>
      <c r="H9" s="20" t="s">
        <v>3</v>
      </c>
      <c r="I9" s="17"/>
      <c r="J9" s="17" t="s">
        <v>21</v>
      </c>
      <c r="K9" s="17"/>
      <c r="L9" s="18" t="s">
        <v>22</v>
      </c>
      <c r="M9" s="42" t="s">
        <v>1</v>
      </c>
      <c r="N9" s="104"/>
      <c r="O9" s="97"/>
      <c r="P9" s="158"/>
      <c r="Q9" s="49" t="s">
        <v>54</v>
      </c>
      <c r="R9" s="38">
        <v>0</v>
      </c>
      <c r="S9" s="53" t="s">
        <v>14</v>
      </c>
      <c r="T9" s="39">
        <v>0</v>
      </c>
      <c r="U9" s="53" t="s">
        <v>14</v>
      </c>
      <c r="V9" s="33"/>
      <c r="W9" s="39">
        <v>0</v>
      </c>
      <c r="X9" s="53" t="s">
        <v>14</v>
      </c>
      <c r="Y9" s="39">
        <v>0</v>
      </c>
      <c r="Z9" s="53" t="s">
        <v>14</v>
      </c>
      <c r="AA9" s="39">
        <v>0</v>
      </c>
      <c r="AB9" s="53" t="s">
        <v>14</v>
      </c>
      <c r="AC9" s="38">
        <v>0</v>
      </c>
      <c r="AD9" s="53" t="s">
        <v>14</v>
      </c>
      <c r="AE9" s="40">
        <f>IF($P9="2：往復",SUM(R9,T9,W9,,Y9,AA9,AC9)*2,SUM(R9,T9,W9,,Y9,AA9,AC9))</f>
        <v>0</v>
      </c>
      <c r="AF9" s="23" t="s">
        <v>14</v>
      </c>
      <c r="AG9" s="38">
        <v>0</v>
      </c>
      <c r="AH9" s="23" t="s">
        <v>14</v>
      </c>
      <c r="AI9" s="38">
        <v>0</v>
      </c>
      <c r="AJ9" s="24" t="s">
        <v>14</v>
      </c>
      <c r="AK9" s="38">
        <v>0</v>
      </c>
      <c r="AL9" s="23" t="s">
        <v>14</v>
      </c>
      <c r="AM9" s="40">
        <f>SUM(AE9,AG9,AI9,AK9)</f>
        <v>0</v>
      </c>
      <c r="AN9" s="24" t="s">
        <v>14</v>
      </c>
      <c r="AO9" s="41">
        <f>SUM(AM9,E9)</f>
        <v>0</v>
      </c>
      <c r="AP9" s="25" t="s">
        <v>14</v>
      </c>
      <c r="AQ9" s="168"/>
      <c r="AR9" s="147" t="s">
        <v>0</v>
      </c>
      <c r="AS9" s="168"/>
      <c r="AT9" s="162" t="s">
        <v>0</v>
      </c>
      <c r="AU9" s="164">
        <f t="shared" ref="AU9" si="0">AO10-AQ9+AS9</f>
        <v>0</v>
      </c>
      <c r="AV9" s="147" t="s">
        <v>0</v>
      </c>
      <c r="AW9" s="149"/>
      <c r="AX9" s="151">
        <f>AO10-AO9</f>
        <v>0</v>
      </c>
      <c r="AY9" s="153" t="s">
        <v>0</v>
      </c>
      <c r="AZ9" s="155"/>
    </row>
    <row r="10" spans="1:53" ht="21" customHeight="1">
      <c r="A10" s="157"/>
      <c r="B10" s="26"/>
      <c r="C10" s="96"/>
      <c r="D10" s="91" t="s">
        <v>48</v>
      </c>
      <c r="E10" s="92"/>
      <c r="F10" s="54" t="s">
        <v>0</v>
      </c>
      <c r="G10" s="99"/>
      <c r="H10" s="21" t="s">
        <v>4</v>
      </c>
      <c r="I10" s="14"/>
      <c r="J10" s="14" t="s">
        <v>21</v>
      </c>
      <c r="K10" s="14"/>
      <c r="L10" s="19" t="s">
        <v>22</v>
      </c>
      <c r="M10" s="44" t="s">
        <v>2</v>
      </c>
      <c r="N10" s="103"/>
      <c r="O10" s="102"/>
      <c r="P10" s="158"/>
      <c r="Q10" s="50" t="s">
        <v>48</v>
      </c>
      <c r="R10" s="34">
        <v>0</v>
      </c>
      <c r="S10" s="54" t="s">
        <v>0</v>
      </c>
      <c r="T10" s="35">
        <v>0</v>
      </c>
      <c r="U10" s="54" t="s">
        <v>0</v>
      </c>
      <c r="V10" s="37">
        <v>0</v>
      </c>
      <c r="W10" s="15">
        <v>0</v>
      </c>
      <c r="X10" s="54" t="s">
        <v>0</v>
      </c>
      <c r="Y10" s="35">
        <v>0</v>
      </c>
      <c r="Z10" s="54" t="s">
        <v>0</v>
      </c>
      <c r="AA10" s="35">
        <v>0</v>
      </c>
      <c r="AB10" s="54" t="s">
        <v>0</v>
      </c>
      <c r="AC10" s="36">
        <v>0</v>
      </c>
      <c r="AD10" s="54" t="s">
        <v>0</v>
      </c>
      <c r="AE10" s="30">
        <f>IF($P9="2：往復",SUM($R10,$T10,$W10,$Y10,$AA10,$AC10)*2,SUM($R10,$T10,$W10,$Y10,$AA10,$AC10))</f>
        <v>0</v>
      </c>
      <c r="AF10" s="5" t="s">
        <v>0</v>
      </c>
      <c r="AG10" s="16"/>
      <c r="AH10" s="5" t="s">
        <v>0</v>
      </c>
      <c r="AI10" s="15"/>
      <c r="AJ10" s="6" t="s">
        <v>0</v>
      </c>
      <c r="AK10" s="16"/>
      <c r="AL10" s="5" t="s">
        <v>0</v>
      </c>
      <c r="AM10" s="30">
        <f t="shared" ref="AM10:AM50" si="1">SUM(AE10,AG10,AI10,AK10)</f>
        <v>0</v>
      </c>
      <c r="AN10" s="6" t="s">
        <v>0</v>
      </c>
      <c r="AO10" s="28">
        <f>SUM(E10,AM10)</f>
        <v>0</v>
      </c>
      <c r="AP10" s="7" t="s">
        <v>0</v>
      </c>
      <c r="AQ10" s="160"/>
      <c r="AR10" s="161"/>
      <c r="AS10" s="160"/>
      <c r="AT10" s="163"/>
      <c r="AU10" s="165"/>
      <c r="AV10" s="161"/>
      <c r="AW10" s="150"/>
      <c r="AX10" s="152"/>
      <c r="AY10" s="154"/>
      <c r="AZ10" s="156"/>
    </row>
    <row r="11" spans="1:53" ht="21" customHeight="1">
      <c r="A11" s="157">
        <v>3</v>
      </c>
      <c r="B11" s="105"/>
      <c r="C11" s="88"/>
      <c r="D11" s="89" t="s">
        <v>54</v>
      </c>
      <c r="E11" s="90">
        <v>0</v>
      </c>
      <c r="F11" s="53" t="s">
        <v>14</v>
      </c>
      <c r="G11" s="98"/>
      <c r="H11" s="20" t="s">
        <v>3</v>
      </c>
      <c r="I11" s="17"/>
      <c r="J11" s="17" t="s">
        <v>21</v>
      </c>
      <c r="K11" s="17"/>
      <c r="L11" s="18" t="s">
        <v>22</v>
      </c>
      <c r="M11" s="45" t="s">
        <v>1</v>
      </c>
      <c r="N11" s="104"/>
      <c r="O11" s="97"/>
      <c r="P11" s="158"/>
      <c r="Q11" s="49" t="s">
        <v>54</v>
      </c>
      <c r="R11" s="38">
        <v>0</v>
      </c>
      <c r="S11" s="53" t="s">
        <v>14</v>
      </c>
      <c r="T11" s="39">
        <v>0</v>
      </c>
      <c r="U11" s="53" t="s">
        <v>14</v>
      </c>
      <c r="V11" s="33"/>
      <c r="W11" s="39">
        <v>0</v>
      </c>
      <c r="X11" s="53" t="s">
        <v>14</v>
      </c>
      <c r="Y11" s="39">
        <v>0</v>
      </c>
      <c r="Z11" s="53" t="s">
        <v>14</v>
      </c>
      <c r="AA11" s="39">
        <v>0</v>
      </c>
      <c r="AB11" s="53" t="s">
        <v>14</v>
      </c>
      <c r="AC11" s="38">
        <v>0</v>
      </c>
      <c r="AD11" s="53" t="s">
        <v>14</v>
      </c>
      <c r="AE11" s="40">
        <f>IF($P11="2：往復",SUM(R11,T11,W11,,Y11,AA11,AC11)*2,SUM(R11,T11,W11,,Y11,AA11,AC11))</f>
        <v>0</v>
      </c>
      <c r="AF11" s="23" t="s">
        <v>14</v>
      </c>
      <c r="AG11" s="38">
        <v>0</v>
      </c>
      <c r="AH11" s="23" t="s">
        <v>14</v>
      </c>
      <c r="AI11" s="38">
        <v>0</v>
      </c>
      <c r="AJ11" s="24" t="s">
        <v>14</v>
      </c>
      <c r="AK11" s="38">
        <v>0</v>
      </c>
      <c r="AL11" s="23" t="s">
        <v>14</v>
      </c>
      <c r="AM11" s="40">
        <f>SUM(AE11,AG11,AI11,AK11)</f>
        <v>0</v>
      </c>
      <c r="AN11" s="24" t="s">
        <v>14</v>
      </c>
      <c r="AO11" s="41">
        <f>SUM(AM11,E11)</f>
        <v>0</v>
      </c>
      <c r="AP11" s="24" t="s">
        <v>14</v>
      </c>
      <c r="AQ11" s="159"/>
      <c r="AR11" s="147" t="s">
        <v>0</v>
      </c>
      <c r="AS11" s="159"/>
      <c r="AT11" s="162" t="s">
        <v>0</v>
      </c>
      <c r="AU11" s="164">
        <f t="shared" ref="AU11" si="2">AO12-AQ11+AS11</f>
        <v>0</v>
      </c>
      <c r="AV11" s="147" t="s">
        <v>0</v>
      </c>
      <c r="AW11" s="149"/>
      <c r="AX11" s="151">
        <f>AO12-AO11</f>
        <v>0</v>
      </c>
      <c r="AY11" s="153" t="s">
        <v>0</v>
      </c>
      <c r="AZ11" s="155"/>
    </row>
    <row r="12" spans="1:53" ht="21" customHeight="1">
      <c r="A12" s="157"/>
      <c r="B12" s="26"/>
      <c r="C12" s="96"/>
      <c r="D12" s="91" t="s">
        <v>48</v>
      </c>
      <c r="E12" s="92"/>
      <c r="F12" s="54" t="s">
        <v>0</v>
      </c>
      <c r="G12" s="99"/>
      <c r="H12" s="21" t="s">
        <v>4</v>
      </c>
      <c r="I12" s="14"/>
      <c r="J12" s="14" t="s">
        <v>21</v>
      </c>
      <c r="K12" s="14"/>
      <c r="L12" s="19" t="s">
        <v>22</v>
      </c>
      <c r="M12" s="43" t="s">
        <v>2</v>
      </c>
      <c r="N12" s="103"/>
      <c r="O12" s="102"/>
      <c r="P12" s="158"/>
      <c r="Q12" s="50" t="s">
        <v>48</v>
      </c>
      <c r="R12" s="34">
        <v>0</v>
      </c>
      <c r="S12" s="54" t="s">
        <v>0</v>
      </c>
      <c r="T12" s="35">
        <v>0</v>
      </c>
      <c r="U12" s="54" t="s">
        <v>0</v>
      </c>
      <c r="V12" s="37">
        <v>0</v>
      </c>
      <c r="W12" s="15">
        <v>0</v>
      </c>
      <c r="X12" s="54" t="s">
        <v>0</v>
      </c>
      <c r="Y12" s="35">
        <v>0</v>
      </c>
      <c r="Z12" s="54" t="s">
        <v>0</v>
      </c>
      <c r="AA12" s="35">
        <v>0</v>
      </c>
      <c r="AB12" s="54" t="s">
        <v>0</v>
      </c>
      <c r="AC12" s="36">
        <v>0</v>
      </c>
      <c r="AD12" s="54" t="s">
        <v>0</v>
      </c>
      <c r="AE12" s="30">
        <f>IF($P11="2：往復",SUM($R12,$T12,$W12,$Y12,$AA12,$AC12)*2,SUM($R12,$T12,$W12,$Y12,$AA12,$AC12))</f>
        <v>0</v>
      </c>
      <c r="AF12" s="5" t="s">
        <v>0</v>
      </c>
      <c r="AG12" s="16"/>
      <c r="AH12" s="5" t="s">
        <v>0</v>
      </c>
      <c r="AI12" s="15"/>
      <c r="AJ12" s="6" t="s">
        <v>0</v>
      </c>
      <c r="AK12" s="16"/>
      <c r="AL12" s="6" t="s">
        <v>0</v>
      </c>
      <c r="AM12" s="30">
        <f t="shared" si="1"/>
        <v>0</v>
      </c>
      <c r="AN12" s="6" t="s">
        <v>0</v>
      </c>
      <c r="AO12" s="28">
        <f>SUM(E12,AM12)</f>
        <v>0</v>
      </c>
      <c r="AP12" s="7" t="s">
        <v>0</v>
      </c>
      <c r="AQ12" s="160"/>
      <c r="AR12" s="161"/>
      <c r="AS12" s="160"/>
      <c r="AT12" s="163"/>
      <c r="AU12" s="165"/>
      <c r="AV12" s="161"/>
      <c r="AW12" s="150"/>
      <c r="AX12" s="152"/>
      <c r="AY12" s="154"/>
      <c r="AZ12" s="156"/>
    </row>
    <row r="13" spans="1:53" ht="21" customHeight="1">
      <c r="A13" s="157">
        <v>4</v>
      </c>
      <c r="B13" s="105"/>
      <c r="C13" s="88"/>
      <c r="D13" s="89" t="s">
        <v>54</v>
      </c>
      <c r="E13" s="90">
        <v>0</v>
      </c>
      <c r="F13" s="53" t="s">
        <v>14</v>
      </c>
      <c r="G13" s="98"/>
      <c r="H13" s="20" t="s">
        <v>3</v>
      </c>
      <c r="I13" s="17"/>
      <c r="J13" s="17" t="s">
        <v>21</v>
      </c>
      <c r="K13" s="17"/>
      <c r="L13" s="18" t="s">
        <v>22</v>
      </c>
      <c r="M13" s="42" t="s">
        <v>1</v>
      </c>
      <c r="N13" s="104"/>
      <c r="O13" s="97"/>
      <c r="P13" s="158"/>
      <c r="Q13" s="49" t="s">
        <v>54</v>
      </c>
      <c r="R13" s="38">
        <v>0</v>
      </c>
      <c r="S13" s="53" t="s">
        <v>14</v>
      </c>
      <c r="T13" s="39">
        <v>0</v>
      </c>
      <c r="U13" s="53" t="s">
        <v>14</v>
      </c>
      <c r="V13" s="33"/>
      <c r="W13" s="39">
        <v>0</v>
      </c>
      <c r="X13" s="53" t="s">
        <v>14</v>
      </c>
      <c r="Y13" s="39">
        <v>0</v>
      </c>
      <c r="Z13" s="53" t="s">
        <v>14</v>
      </c>
      <c r="AA13" s="39">
        <v>0</v>
      </c>
      <c r="AB13" s="53" t="s">
        <v>14</v>
      </c>
      <c r="AC13" s="38">
        <v>0</v>
      </c>
      <c r="AD13" s="53" t="s">
        <v>14</v>
      </c>
      <c r="AE13" s="40">
        <f>IF($P13="2：往復",SUM(R13,T13,W13,,Y13,AA13,AC13)*2,SUM(R13,T13,W13,,Y13,AA13,AC13))</f>
        <v>0</v>
      </c>
      <c r="AF13" s="23" t="s">
        <v>14</v>
      </c>
      <c r="AG13" s="38">
        <v>0</v>
      </c>
      <c r="AH13" s="23" t="s">
        <v>14</v>
      </c>
      <c r="AI13" s="38">
        <v>0</v>
      </c>
      <c r="AJ13" s="24" t="s">
        <v>14</v>
      </c>
      <c r="AK13" s="38">
        <v>0</v>
      </c>
      <c r="AL13" s="23" t="s">
        <v>14</v>
      </c>
      <c r="AM13" s="40">
        <f>SUM(AE13,AG13,AI13,AK13)</f>
        <v>0</v>
      </c>
      <c r="AN13" s="24" t="s">
        <v>14</v>
      </c>
      <c r="AO13" s="41">
        <f>SUM(AM13,E13)</f>
        <v>0</v>
      </c>
      <c r="AP13" s="24" t="s">
        <v>14</v>
      </c>
      <c r="AQ13" s="159"/>
      <c r="AR13" s="147" t="s">
        <v>0</v>
      </c>
      <c r="AS13" s="159"/>
      <c r="AT13" s="162" t="s">
        <v>0</v>
      </c>
      <c r="AU13" s="164">
        <f t="shared" ref="AU13" si="3">AO14-AQ13+AS13</f>
        <v>0</v>
      </c>
      <c r="AV13" s="147" t="s">
        <v>0</v>
      </c>
      <c r="AW13" s="149"/>
      <c r="AX13" s="151">
        <f>AO14-AO13</f>
        <v>0</v>
      </c>
      <c r="AY13" s="153" t="s">
        <v>0</v>
      </c>
      <c r="AZ13" s="155"/>
    </row>
    <row r="14" spans="1:53" ht="21" customHeight="1">
      <c r="A14" s="157"/>
      <c r="B14" s="26"/>
      <c r="C14" s="96"/>
      <c r="D14" s="91" t="s">
        <v>48</v>
      </c>
      <c r="E14" s="92"/>
      <c r="F14" s="54" t="s">
        <v>0</v>
      </c>
      <c r="G14" s="99"/>
      <c r="H14" s="21" t="s">
        <v>4</v>
      </c>
      <c r="I14" s="14"/>
      <c r="J14" s="14" t="s">
        <v>21</v>
      </c>
      <c r="K14" s="14"/>
      <c r="L14" s="19" t="s">
        <v>22</v>
      </c>
      <c r="M14" s="44" t="s">
        <v>2</v>
      </c>
      <c r="N14" s="103"/>
      <c r="O14" s="102"/>
      <c r="P14" s="158"/>
      <c r="Q14" s="50" t="s">
        <v>48</v>
      </c>
      <c r="R14" s="34">
        <v>0</v>
      </c>
      <c r="S14" s="54" t="s">
        <v>0</v>
      </c>
      <c r="T14" s="35">
        <v>0</v>
      </c>
      <c r="U14" s="54" t="s">
        <v>0</v>
      </c>
      <c r="V14" s="37">
        <v>0</v>
      </c>
      <c r="W14" s="15">
        <v>0</v>
      </c>
      <c r="X14" s="54" t="s">
        <v>0</v>
      </c>
      <c r="Y14" s="35">
        <v>0</v>
      </c>
      <c r="Z14" s="54" t="s">
        <v>0</v>
      </c>
      <c r="AA14" s="35">
        <v>0</v>
      </c>
      <c r="AB14" s="54" t="s">
        <v>0</v>
      </c>
      <c r="AC14" s="36">
        <v>0</v>
      </c>
      <c r="AD14" s="54" t="s">
        <v>0</v>
      </c>
      <c r="AE14" s="30">
        <f>IF($P13="2：往復",SUM($R14,$T14,$W14,$Y14,$AA14,$AC14)*2,SUM($R14,$T14,$W14,$Y14,$AA14,$AC14))</f>
        <v>0</v>
      </c>
      <c r="AF14" s="5" t="s">
        <v>0</v>
      </c>
      <c r="AG14" s="16"/>
      <c r="AH14" s="5" t="s">
        <v>0</v>
      </c>
      <c r="AI14" s="15"/>
      <c r="AJ14" s="6" t="s">
        <v>0</v>
      </c>
      <c r="AK14" s="16"/>
      <c r="AL14" s="5" t="s">
        <v>0</v>
      </c>
      <c r="AM14" s="30">
        <f>SUM(AE14,AG14,AI14,AK14)</f>
        <v>0</v>
      </c>
      <c r="AN14" s="6" t="s">
        <v>0</v>
      </c>
      <c r="AO14" s="28">
        <f>SUM(E14,AM14)</f>
        <v>0</v>
      </c>
      <c r="AP14" s="7" t="s">
        <v>0</v>
      </c>
      <c r="AQ14" s="160"/>
      <c r="AR14" s="161"/>
      <c r="AS14" s="160"/>
      <c r="AT14" s="163"/>
      <c r="AU14" s="165"/>
      <c r="AV14" s="161"/>
      <c r="AW14" s="150"/>
      <c r="AX14" s="152"/>
      <c r="AY14" s="154"/>
      <c r="AZ14" s="156"/>
    </row>
    <row r="15" spans="1:53" ht="21" customHeight="1">
      <c r="A15" s="157">
        <v>5</v>
      </c>
      <c r="B15" s="105"/>
      <c r="C15" s="88"/>
      <c r="D15" s="89" t="s">
        <v>54</v>
      </c>
      <c r="E15" s="90">
        <v>0</v>
      </c>
      <c r="F15" s="53" t="s">
        <v>14</v>
      </c>
      <c r="G15" s="98"/>
      <c r="H15" s="20" t="s">
        <v>3</v>
      </c>
      <c r="I15" s="17"/>
      <c r="J15" s="17" t="s">
        <v>21</v>
      </c>
      <c r="K15" s="17"/>
      <c r="L15" s="18" t="s">
        <v>22</v>
      </c>
      <c r="M15" s="45" t="s">
        <v>1</v>
      </c>
      <c r="N15" s="104"/>
      <c r="O15" s="105"/>
      <c r="P15" s="158"/>
      <c r="Q15" s="49" t="s">
        <v>54</v>
      </c>
      <c r="R15" s="38">
        <v>0</v>
      </c>
      <c r="S15" s="53" t="s">
        <v>14</v>
      </c>
      <c r="T15" s="39">
        <v>0</v>
      </c>
      <c r="U15" s="53" t="s">
        <v>14</v>
      </c>
      <c r="V15" s="33"/>
      <c r="W15" s="39">
        <v>0</v>
      </c>
      <c r="X15" s="53" t="s">
        <v>14</v>
      </c>
      <c r="Y15" s="39">
        <v>0</v>
      </c>
      <c r="Z15" s="53" t="s">
        <v>14</v>
      </c>
      <c r="AA15" s="39">
        <v>0</v>
      </c>
      <c r="AB15" s="53" t="s">
        <v>14</v>
      </c>
      <c r="AC15" s="38">
        <v>0</v>
      </c>
      <c r="AD15" s="53" t="s">
        <v>14</v>
      </c>
      <c r="AE15" s="40">
        <f>IF($P15="2：往復",SUM(R15,T15,W15,,Y15,AA15,AC15)*2,SUM(R15,T15,W15,,Y15,AA15,AC15))</f>
        <v>0</v>
      </c>
      <c r="AF15" s="23" t="s">
        <v>14</v>
      </c>
      <c r="AG15" s="38">
        <v>0</v>
      </c>
      <c r="AH15" s="23" t="s">
        <v>14</v>
      </c>
      <c r="AI15" s="38">
        <v>0</v>
      </c>
      <c r="AJ15" s="24" t="s">
        <v>14</v>
      </c>
      <c r="AK15" s="38">
        <v>0</v>
      </c>
      <c r="AL15" s="23" t="s">
        <v>14</v>
      </c>
      <c r="AM15" s="40">
        <f>SUM(AE15,AG15,AI15,AK15)</f>
        <v>0</v>
      </c>
      <c r="AN15" s="24" t="s">
        <v>14</v>
      </c>
      <c r="AO15" s="41">
        <f>SUM(AM15,E15)</f>
        <v>0</v>
      </c>
      <c r="AP15" s="24" t="s">
        <v>14</v>
      </c>
      <c r="AQ15" s="159"/>
      <c r="AR15" s="147" t="s">
        <v>0</v>
      </c>
      <c r="AS15" s="159"/>
      <c r="AT15" s="162" t="s">
        <v>0</v>
      </c>
      <c r="AU15" s="164">
        <f t="shared" ref="AU15" si="4">AO16-AQ15+AS15</f>
        <v>0</v>
      </c>
      <c r="AV15" s="147" t="s">
        <v>0</v>
      </c>
      <c r="AW15" s="149"/>
      <c r="AX15" s="151">
        <f>AO16-AO15</f>
        <v>0</v>
      </c>
      <c r="AY15" s="153" t="s">
        <v>0</v>
      </c>
      <c r="AZ15" s="155"/>
    </row>
    <row r="16" spans="1:53" ht="21" customHeight="1">
      <c r="A16" s="157"/>
      <c r="B16" s="26"/>
      <c r="C16" s="96"/>
      <c r="D16" s="91" t="s">
        <v>48</v>
      </c>
      <c r="E16" s="92"/>
      <c r="F16" s="54" t="s">
        <v>0</v>
      </c>
      <c r="G16" s="99"/>
      <c r="H16" s="21" t="s">
        <v>4</v>
      </c>
      <c r="I16" s="14"/>
      <c r="J16" s="14" t="s">
        <v>21</v>
      </c>
      <c r="K16" s="14"/>
      <c r="L16" s="19" t="s">
        <v>22</v>
      </c>
      <c r="M16" s="43" t="s">
        <v>2</v>
      </c>
      <c r="N16" s="103"/>
      <c r="O16" s="26"/>
      <c r="P16" s="158"/>
      <c r="Q16" s="50" t="s">
        <v>48</v>
      </c>
      <c r="R16" s="34">
        <v>0</v>
      </c>
      <c r="S16" s="54" t="s">
        <v>0</v>
      </c>
      <c r="T16" s="35">
        <v>0</v>
      </c>
      <c r="U16" s="54" t="s">
        <v>0</v>
      </c>
      <c r="V16" s="37">
        <v>0</v>
      </c>
      <c r="W16" s="15">
        <v>0</v>
      </c>
      <c r="X16" s="54" t="s">
        <v>0</v>
      </c>
      <c r="Y16" s="35">
        <v>0</v>
      </c>
      <c r="Z16" s="54" t="s">
        <v>0</v>
      </c>
      <c r="AA16" s="35">
        <v>0</v>
      </c>
      <c r="AB16" s="54" t="s">
        <v>0</v>
      </c>
      <c r="AC16" s="36">
        <v>0</v>
      </c>
      <c r="AD16" s="54" t="s">
        <v>0</v>
      </c>
      <c r="AE16" s="30">
        <f>IF($P15="2：往復",SUM($R16,$T16,$W16,$Y16,$AA16,$AC16)*2,SUM($R16,$T16,$W16,$Y16,$AA16,$AC16))</f>
        <v>0</v>
      </c>
      <c r="AF16" s="5" t="s">
        <v>0</v>
      </c>
      <c r="AG16" s="16"/>
      <c r="AH16" s="5" t="s">
        <v>0</v>
      </c>
      <c r="AI16" s="15"/>
      <c r="AJ16" s="6" t="s">
        <v>0</v>
      </c>
      <c r="AK16" s="16"/>
      <c r="AL16" s="5" t="s">
        <v>0</v>
      </c>
      <c r="AM16" s="30">
        <f t="shared" si="1"/>
        <v>0</v>
      </c>
      <c r="AN16" s="6" t="s">
        <v>0</v>
      </c>
      <c r="AO16" s="28">
        <f>SUM(E16,AM16)</f>
        <v>0</v>
      </c>
      <c r="AP16" s="7" t="s">
        <v>0</v>
      </c>
      <c r="AQ16" s="160"/>
      <c r="AR16" s="161"/>
      <c r="AS16" s="160"/>
      <c r="AT16" s="163"/>
      <c r="AU16" s="165"/>
      <c r="AV16" s="161"/>
      <c r="AW16" s="150"/>
      <c r="AX16" s="152"/>
      <c r="AY16" s="154"/>
      <c r="AZ16" s="156"/>
    </row>
    <row r="17" spans="1:52" ht="21" customHeight="1">
      <c r="A17" s="157">
        <v>6</v>
      </c>
      <c r="B17" s="105"/>
      <c r="C17" s="110"/>
      <c r="D17" s="89" t="s">
        <v>54</v>
      </c>
      <c r="E17" s="90">
        <v>0</v>
      </c>
      <c r="F17" s="53" t="s">
        <v>14</v>
      </c>
      <c r="G17" s="98"/>
      <c r="H17" s="20" t="s">
        <v>3</v>
      </c>
      <c r="I17" s="17"/>
      <c r="J17" s="17" t="s">
        <v>21</v>
      </c>
      <c r="K17" s="17"/>
      <c r="L17" s="18" t="s">
        <v>22</v>
      </c>
      <c r="M17" s="42" t="s">
        <v>1</v>
      </c>
      <c r="N17" s="104"/>
      <c r="O17" s="105"/>
      <c r="P17" s="158"/>
      <c r="Q17" s="49" t="s">
        <v>54</v>
      </c>
      <c r="R17" s="38">
        <v>0</v>
      </c>
      <c r="S17" s="53" t="s">
        <v>14</v>
      </c>
      <c r="T17" s="39">
        <v>0</v>
      </c>
      <c r="U17" s="53" t="s">
        <v>14</v>
      </c>
      <c r="V17" s="33"/>
      <c r="W17" s="39">
        <v>0</v>
      </c>
      <c r="X17" s="53" t="s">
        <v>14</v>
      </c>
      <c r="Y17" s="39">
        <v>0</v>
      </c>
      <c r="Z17" s="53" t="s">
        <v>14</v>
      </c>
      <c r="AA17" s="39">
        <v>0</v>
      </c>
      <c r="AB17" s="53" t="s">
        <v>14</v>
      </c>
      <c r="AC17" s="38">
        <v>0</v>
      </c>
      <c r="AD17" s="53" t="s">
        <v>14</v>
      </c>
      <c r="AE17" s="40">
        <f>IF($P17="2：往復",SUM(R17,T17,W17,,Y17,AA17,AC17)*2,SUM(R17,T17,W17,,Y17,AA17,AC17))</f>
        <v>0</v>
      </c>
      <c r="AF17" s="23" t="s">
        <v>14</v>
      </c>
      <c r="AG17" s="38">
        <v>0</v>
      </c>
      <c r="AH17" s="23" t="s">
        <v>14</v>
      </c>
      <c r="AI17" s="38">
        <v>0</v>
      </c>
      <c r="AJ17" s="24" t="s">
        <v>14</v>
      </c>
      <c r="AK17" s="38">
        <v>0</v>
      </c>
      <c r="AL17" s="23" t="s">
        <v>14</v>
      </c>
      <c r="AM17" s="40">
        <f>SUM(AE17,AG17,AI17,AK17)</f>
        <v>0</v>
      </c>
      <c r="AN17" s="24" t="s">
        <v>14</v>
      </c>
      <c r="AO17" s="41">
        <f>SUM(AM17,E17)</f>
        <v>0</v>
      </c>
      <c r="AP17" s="24" t="s">
        <v>14</v>
      </c>
      <c r="AQ17" s="159"/>
      <c r="AR17" s="147" t="s">
        <v>0</v>
      </c>
      <c r="AS17" s="159"/>
      <c r="AT17" s="162" t="s">
        <v>0</v>
      </c>
      <c r="AU17" s="164">
        <f t="shared" ref="AU17" si="5">AO18-AQ17+AS17</f>
        <v>0</v>
      </c>
      <c r="AV17" s="147" t="s">
        <v>0</v>
      </c>
      <c r="AW17" s="149"/>
      <c r="AX17" s="151">
        <f>AO18-AO17</f>
        <v>0</v>
      </c>
      <c r="AY17" s="153" t="s">
        <v>0</v>
      </c>
      <c r="AZ17" s="155"/>
    </row>
    <row r="18" spans="1:52" ht="21" customHeight="1">
      <c r="A18" s="157"/>
      <c r="B18" s="26"/>
      <c r="C18" s="96"/>
      <c r="D18" s="91" t="s">
        <v>48</v>
      </c>
      <c r="E18" s="92"/>
      <c r="F18" s="54" t="s">
        <v>0</v>
      </c>
      <c r="G18" s="99"/>
      <c r="H18" s="21" t="s">
        <v>4</v>
      </c>
      <c r="I18" s="14"/>
      <c r="J18" s="14" t="s">
        <v>21</v>
      </c>
      <c r="K18" s="14"/>
      <c r="L18" s="19" t="s">
        <v>22</v>
      </c>
      <c r="M18" s="44" t="s">
        <v>2</v>
      </c>
      <c r="N18" s="103"/>
      <c r="O18" s="26"/>
      <c r="P18" s="158"/>
      <c r="Q18" s="50" t="s">
        <v>48</v>
      </c>
      <c r="R18" s="34">
        <v>0</v>
      </c>
      <c r="S18" s="54" t="s">
        <v>0</v>
      </c>
      <c r="T18" s="35">
        <v>0</v>
      </c>
      <c r="U18" s="54" t="s">
        <v>0</v>
      </c>
      <c r="V18" s="37">
        <v>0</v>
      </c>
      <c r="W18" s="15">
        <v>0</v>
      </c>
      <c r="X18" s="54" t="s">
        <v>0</v>
      </c>
      <c r="Y18" s="35">
        <v>0</v>
      </c>
      <c r="Z18" s="54" t="s">
        <v>0</v>
      </c>
      <c r="AA18" s="35">
        <v>0</v>
      </c>
      <c r="AB18" s="54" t="s">
        <v>0</v>
      </c>
      <c r="AC18" s="36">
        <v>0</v>
      </c>
      <c r="AD18" s="54" t="s">
        <v>0</v>
      </c>
      <c r="AE18" s="30">
        <f>IF($P17="2：往復",SUM($R18,$T18,$W18,$Y18,$AA18,$AC18)*2,SUM($R18,$T18,$W18,$Y18,$AA18,$AC18))</f>
        <v>0</v>
      </c>
      <c r="AF18" s="5" t="s">
        <v>0</v>
      </c>
      <c r="AG18" s="16"/>
      <c r="AH18" s="5" t="s">
        <v>0</v>
      </c>
      <c r="AI18" s="15"/>
      <c r="AJ18" s="6" t="s">
        <v>0</v>
      </c>
      <c r="AK18" s="16"/>
      <c r="AL18" s="5" t="s">
        <v>0</v>
      </c>
      <c r="AM18" s="30">
        <f t="shared" si="1"/>
        <v>0</v>
      </c>
      <c r="AN18" s="6" t="s">
        <v>0</v>
      </c>
      <c r="AO18" s="28">
        <f>SUM(E18,AM18)</f>
        <v>0</v>
      </c>
      <c r="AP18" s="7" t="s">
        <v>0</v>
      </c>
      <c r="AQ18" s="160"/>
      <c r="AR18" s="161"/>
      <c r="AS18" s="160"/>
      <c r="AT18" s="163"/>
      <c r="AU18" s="165"/>
      <c r="AV18" s="161"/>
      <c r="AW18" s="150"/>
      <c r="AX18" s="152"/>
      <c r="AY18" s="154"/>
      <c r="AZ18" s="156"/>
    </row>
    <row r="19" spans="1:52" ht="21" customHeight="1">
      <c r="A19" s="157">
        <v>7</v>
      </c>
      <c r="B19" s="105"/>
      <c r="C19" s="88"/>
      <c r="D19" s="89" t="s">
        <v>54</v>
      </c>
      <c r="E19" s="90">
        <v>0</v>
      </c>
      <c r="F19" s="53" t="s">
        <v>14</v>
      </c>
      <c r="G19" s="98"/>
      <c r="H19" s="20" t="s">
        <v>3</v>
      </c>
      <c r="I19" s="17"/>
      <c r="J19" s="17" t="s">
        <v>21</v>
      </c>
      <c r="K19" s="17"/>
      <c r="L19" s="18" t="s">
        <v>22</v>
      </c>
      <c r="M19" s="45" t="s">
        <v>1</v>
      </c>
      <c r="N19" s="104"/>
      <c r="O19" s="105"/>
      <c r="P19" s="158"/>
      <c r="Q19" s="49" t="s">
        <v>54</v>
      </c>
      <c r="R19" s="38">
        <v>0</v>
      </c>
      <c r="S19" s="53" t="s">
        <v>14</v>
      </c>
      <c r="T19" s="39">
        <v>0</v>
      </c>
      <c r="U19" s="53" t="s">
        <v>14</v>
      </c>
      <c r="V19" s="33"/>
      <c r="W19" s="39">
        <v>0</v>
      </c>
      <c r="X19" s="53" t="s">
        <v>14</v>
      </c>
      <c r="Y19" s="39">
        <v>0</v>
      </c>
      <c r="Z19" s="53" t="s">
        <v>14</v>
      </c>
      <c r="AA19" s="39">
        <v>0</v>
      </c>
      <c r="AB19" s="53" t="s">
        <v>14</v>
      </c>
      <c r="AC19" s="38">
        <v>0</v>
      </c>
      <c r="AD19" s="53" t="s">
        <v>14</v>
      </c>
      <c r="AE19" s="40">
        <f>IF($P19="2：往復",SUM(R19,T19,W19,,Y19,AA19,AC19)*2,SUM(R19,T19,W19,,Y19,AA19,AC19))</f>
        <v>0</v>
      </c>
      <c r="AF19" s="23" t="s">
        <v>14</v>
      </c>
      <c r="AG19" s="38">
        <v>0</v>
      </c>
      <c r="AH19" s="23" t="s">
        <v>14</v>
      </c>
      <c r="AI19" s="38">
        <v>0</v>
      </c>
      <c r="AJ19" s="24" t="s">
        <v>14</v>
      </c>
      <c r="AK19" s="38">
        <v>0</v>
      </c>
      <c r="AL19" s="23" t="s">
        <v>14</v>
      </c>
      <c r="AM19" s="40">
        <f t="shared" si="1"/>
        <v>0</v>
      </c>
      <c r="AN19" s="24" t="s">
        <v>14</v>
      </c>
      <c r="AO19" s="41">
        <f>SUM(AM19,E19)</f>
        <v>0</v>
      </c>
      <c r="AP19" s="24" t="s">
        <v>14</v>
      </c>
      <c r="AQ19" s="159"/>
      <c r="AR19" s="147" t="s">
        <v>0</v>
      </c>
      <c r="AS19" s="159"/>
      <c r="AT19" s="162" t="s">
        <v>0</v>
      </c>
      <c r="AU19" s="164">
        <f t="shared" ref="AU19" si="6">AO20-AQ19+AS19</f>
        <v>0</v>
      </c>
      <c r="AV19" s="147" t="s">
        <v>0</v>
      </c>
      <c r="AW19" s="149"/>
      <c r="AX19" s="151">
        <f>AO20-AO19</f>
        <v>0</v>
      </c>
      <c r="AY19" s="153" t="s">
        <v>0</v>
      </c>
      <c r="AZ19" s="155"/>
    </row>
    <row r="20" spans="1:52" ht="21" customHeight="1">
      <c r="A20" s="157"/>
      <c r="B20" s="26"/>
      <c r="C20" s="96"/>
      <c r="D20" s="91" t="s">
        <v>48</v>
      </c>
      <c r="E20" s="92"/>
      <c r="F20" s="54" t="s">
        <v>0</v>
      </c>
      <c r="G20" s="99"/>
      <c r="H20" s="21" t="s">
        <v>4</v>
      </c>
      <c r="I20" s="14"/>
      <c r="J20" s="14" t="s">
        <v>21</v>
      </c>
      <c r="K20" s="14"/>
      <c r="L20" s="19" t="s">
        <v>22</v>
      </c>
      <c r="M20" s="43" t="s">
        <v>2</v>
      </c>
      <c r="N20" s="103"/>
      <c r="O20" s="26"/>
      <c r="P20" s="158"/>
      <c r="Q20" s="50" t="s">
        <v>48</v>
      </c>
      <c r="R20" s="34">
        <v>0</v>
      </c>
      <c r="S20" s="54" t="s">
        <v>0</v>
      </c>
      <c r="T20" s="35">
        <v>0</v>
      </c>
      <c r="U20" s="54" t="s">
        <v>0</v>
      </c>
      <c r="V20" s="37">
        <v>0</v>
      </c>
      <c r="W20" s="15">
        <v>0</v>
      </c>
      <c r="X20" s="54" t="s">
        <v>0</v>
      </c>
      <c r="Y20" s="35">
        <v>0</v>
      </c>
      <c r="Z20" s="54" t="s">
        <v>0</v>
      </c>
      <c r="AA20" s="35">
        <v>0</v>
      </c>
      <c r="AB20" s="54" t="s">
        <v>0</v>
      </c>
      <c r="AC20" s="36">
        <v>0</v>
      </c>
      <c r="AD20" s="54" t="s">
        <v>0</v>
      </c>
      <c r="AE20" s="30">
        <f>IF($P19="2：往復",SUM($R20,$T20,$W20,$Y20,$AA20,$AC20)*2,SUM($R20,$T20,$W20,$Y20,$AA20,$AC20))</f>
        <v>0</v>
      </c>
      <c r="AF20" s="5" t="s">
        <v>0</v>
      </c>
      <c r="AG20" s="16"/>
      <c r="AH20" s="5" t="s">
        <v>0</v>
      </c>
      <c r="AI20" s="15"/>
      <c r="AJ20" s="6" t="s">
        <v>0</v>
      </c>
      <c r="AK20" s="16"/>
      <c r="AL20" s="5" t="s">
        <v>0</v>
      </c>
      <c r="AM20" s="30">
        <f t="shared" si="1"/>
        <v>0</v>
      </c>
      <c r="AN20" s="6" t="s">
        <v>0</v>
      </c>
      <c r="AO20" s="28">
        <f>SUM(E20,AM20)</f>
        <v>0</v>
      </c>
      <c r="AP20" s="7" t="s">
        <v>0</v>
      </c>
      <c r="AQ20" s="160"/>
      <c r="AR20" s="161"/>
      <c r="AS20" s="160"/>
      <c r="AT20" s="163"/>
      <c r="AU20" s="165"/>
      <c r="AV20" s="161"/>
      <c r="AW20" s="150"/>
      <c r="AX20" s="152"/>
      <c r="AY20" s="154"/>
      <c r="AZ20" s="156"/>
    </row>
    <row r="21" spans="1:52" ht="21" customHeight="1">
      <c r="A21" s="157">
        <v>8</v>
      </c>
      <c r="B21" s="105"/>
      <c r="C21" s="88"/>
      <c r="D21" s="89" t="s">
        <v>54</v>
      </c>
      <c r="E21" s="90">
        <v>0</v>
      </c>
      <c r="F21" s="53" t="s">
        <v>14</v>
      </c>
      <c r="G21" s="98"/>
      <c r="H21" s="20" t="s">
        <v>3</v>
      </c>
      <c r="I21" s="17"/>
      <c r="J21" s="17" t="s">
        <v>21</v>
      </c>
      <c r="K21" s="17"/>
      <c r="L21" s="18" t="s">
        <v>22</v>
      </c>
      <c r="M21" s="42" t="s">
        <v>1</v>
      </c>
      <c r="N21" s="104"/>
      <c r="O21" s="105"/>
      <c r="P21" s="158"/>
      <c r="Q21" s="49" t="s">
        <v>54</v>
      </c>
      <c r="R21" s="38">
        <v>0</v>
      </c>
      <c r="S21" s="53" t="s">
        <v>14</v>
      </c>
      <c r="T21" s="39">
        <v>0</v>
      </c>
      <c r="U21" s="53" t="s">
        <v>14</v>
      </c>
      <c r="V21" s="33"/>
      <c r="W21" s="39">
        <v>0</v>
      </c>
      <c r="X21" s="53" t="s">
        <v>14</v>
      </c>
      <c r="Y21" s="39">
        <v>0</v>
      </c>
      <c r="Z21" s="53" t="s">
        <v>14</v>
      </c>
      <c r="AA21" s="39">
        <v>0</v>
      </c>
      <c r="AB21" s="53" t="s">
        <v>14</v>
      </c>
      <c r="AC21" s="38">
        <v>0</v>
      </c>
      <c r="AD21" s="53" t="s">
        <v>14</v>
      </c>
      <c r="AE21" s="40">
        <f>IF($P21="2：往復",SUM(R21,T21,W21,,Y21,AA21,AC21)*2,SUM(R21,T21,W21,,Y21,AA21,AC21))</f>
        <v>0</v>
      </c>
      <c r="AF21" s="23" t="s">
        <v>14</v>
      </c>
      <c r="AG21" s="38">
        <v>0</v>
      </c>
      <c r="AH21" s="23" t="s">
        <v>14</v>
      </c>
      <c r="AI21" s="38">
        <v>0</v>
      </c>
      <c r="AJ21" s="24" t="s">
        <v>14</v>
      </c>
      <c r="AK21" s="38">
        <v>0</v>
      </c>
      <c r="AL21" s="23" t="s">
        <v>14</v>
      </c>
      <c r="AM21" s="40">
        <f t="shared" si="1"/>
        <v>0</v>
      </c>
      <c r="AN21" s="24" t="s">
        <v>14</v>
      </c>
      <c r="AO21" s="41">
        <f>SUM(AM21,E21)</f>
        <v>0</v>
      </c>
      <c r="AP21" s="24" t="s">
        <v>14</v>
      </c>
      <c r="AQ21" s="159"/>
      <c r="AR21" s="147" t="s">
        <v>0</v>
      </c>
      <c r="AS21" s="159"/>
      <c r="AT21" s="162" t="s">
        <v>0</v>
      </c>
      <c r="AU21" s="164">
        <f t="shared" ref="AU21" si="7">AO22-AQ21+AS21</f>
        <v>0</v>
      </c>
      <c r="AV21" s="147" t="s">
        <v>0</v>
      </c>
      <c r="AW21" s="149"/>
      <c r="AX21" s="151">
        <f>AO22-AO21</f>
        <v>0</v>
      </c>
      <c r="AY21" s="153" t="s">
        <v>0</v>
      </c>
      <c r="AZ21" s="155"/>
    </row>
    <row r="22" spans="1:52" ht="21" customHeight="1">
      <c r="A22" s="157"/>
      <c r="B22" s="26"/>
      <c r="C22" s="96"/>
      <c r="D22" s="91" t="s">
        <v>48</v>
      </c>
      <c r="E22" s="92"/>
      <c r="F22" s="54" t="s">
        <v>0</v>
      </c>
      <c r="G22" s="99"/>
      <c r="H22" s="21" t="s">
        <v>4</v>
      </c>
      <c r="I22" s="14"/>
      <c r="J22" s="14" t="s">
        <v>21</v>
      </c>
      <c r="K22" s="14"/>
      <c r="L22" s="19" t="s">
        <v>22</v>
      </c>
      <c r="M22" s="44" t="s">
        <v>2</v>
      </c>
      <c r="N22" s="103"/>
      <c r="O22" s="26"/>
      <c r="P22" s="158"/>
      <c r="Q22" s="50" t="s">
        <v>48</v>
      </c>
      <c r="R22" s="34">
        <v>0</v>
      </c>
      <c r="S22" s="54" t="s">
        <v>0</v>
      </c>
      <c r="T22" s="35">
        <v>0</v>
      </c>
      <c r="U22" s="54" t="s">
        <v>0</v>
      </c>
      <c r="V22" s="37">
        <v>0</v>
      </c>
      <c r="W22" s="15">
        <v>0</v>
      </c>
      <c r="X22" s="54" t="s">
        <v>0</v>
      </c>
      <c r="Y22" s="35">
        <v>0</v>
      </c>
      <c r="Z22" s="54" t="s">
        <v>0</v>
      </c>
      <c r="AA22" s="35">
        <v>0</v>
      </c>
      <c r="AB22" s="54" t="s">
        <v>0</v>
      </c>
      <c r="AC22" s="36">
        <v>0</v>
      </c>
      <c r="AD22" s="54" t="s">
        <v>0</v>
      </c>
      <c r="AE22" s="30">
        <f>IF($P21="2：往復",SUM($R22,$T22,$W22,$Y22,$AA22,$AC22)*2,SUM($R22,$T22,$W22,$Y22,$AA22,$AC22))</f>
        <v>0</v>
      </c>
      <c r="AF22" s="5" t="s">
        <v>0</v>
      </c>
      <c r="AG22" s="16"/>
      <c r="AH22" s="5" t="s">
        <v>0</v>
      </c>
      <c r="AI22" s="15"/>
      <c r="AJ22" s="6" t="s">
        <v>0</v>
      </c>
      <c r="AK22" s="16"/>
      <c r="AL22" s="5" t="s">
        <v>0</v>
      </c>
      <c r="AM22" s="30">
        <f t="shared" si="1"/>
        <v>0</v>
      </c>
      <c r="AN22" s="6" t="s">
        <v>0</v>
      </c>
      <c r="AO22" s="28">
        <f>SUM(E22,AM22)</f>
        <v>0</v>
      </c>
      <c r="AP22" s="7" t="s">
        <v>0</v>
      </c>
      <c r="AQ22" s="160"/>
      <c r="AR22" s="161"/>
      <c r="AS22" s="160"/>
      <c r="AT22" s="163"/>
      <c r="AU22" s="165"/>
      <c r="AV22" s="161"/>
      <c r="AW22" s="150"/>
      <c r="AX22" s="152"/>
      <c r="AY22" s="154"/>
      <c r="AZ22" s="156"/>
    </row>
    <row r="23" spans="1:52" ht="21" customHeight="1">
      <c r="A23" s="157">
        <v>9</v>
      </c>
      <c r="B23" s="105"/>
      <c r="C23" s="88"/>
      <c r="D23" s="89" t="s">
        <v>54</v>
      </c>
      <c r="E23" s="90">
        <v>0</v>
      </c>
      <c r="F23" s="53" t="s">
        <v>14</v>
      </c>
      <c r="G23" s="98"/>
      <c r="H23" s="20" t="s">
        <v>3</v>
      </c>
      <c r="I23" s="17"/>
      <c r="J23" s="17" t="s">
        <v>21</v>
      </c>
      <c r="K23" s="17"/>
      <c r="L23" s="18" t="s">
        <v>22</v>
      </c>
      <c r="M23" s="45" t="s">
        <v>1</v>
      </c>
      <c r="N23" s="104"/>
      <c r="O23" s="105"/>
      <c r="P23" s="158"/>
      <c r="Q23" s="49" t="s">
        <v>54</v>
      </c>
      <c r="R23" s="38">
        <v>0</v>
      </c>
      <c r="S23" s="53" t="s">
        <v>14</v>
      </c>
      <c r="T23" s="39">
        <v>0</v>
      </c>
      <c r="U23" s="53" t="s">
        <v>14</v>
      </c>
      <c r="V23" s="33"/>
      <c r="W23" s="39">
        <v>0</v>
      </c>
      <c r="X23" s="53" t="s">
        <v>14</v>
      </c>
      <c r="Y23" s="39">
        <v>0</v>
      </c>
      <c r="Z23" s="53" t="s">
        <v>14</v>
      </c>
      <c r="AA23" s="39">
        <v>0</v>
      </c>
      <c r="AB23" s="53" t="s">
        <v>14</v>
      </c>
      <c r="AC23" s="38">
        <v>0</v>
      </c>
      <c r="AD23" s="53" t="s">
        <v>14</v>
      </c>
      <c r="AE23" s="40">
        <f>IF($P23="2：往復",SUM(R23,T23,W23,,Y23,AA23,AC23)*2,SUM(R23,T23,W23,,Y23,AA23,AC23))</f>
        <v>0</v>
      </c>
      <c r="AF23" s="23" t="s">
        <v>14</v>
      </c>
      <c r="AG23" s="38">
        <v>0</v>
      </c>
      <c r="AH23" s="23" t="s">
        <v>14</v>
      </c>
      <c r="AI23" s="38">
        <v>0</v>
      </c>
      <c r="AJ23" s="24" t="s">
        <v>14</v>
      </c>
      <c r="AK23" s="38">
        <v>0</v>
      </c>
      <c r="AL23" s="23" t="s">
        <v>14</v>
      </c>
      <c r="AM23" s="40">
        <f t="shared" si="1"/>
        <v>0</v>
      </c>
      <c r="AN23" s="24" t="s">
        <v>14</v>
      </c>
      <c r="AO23" s="41">
        <f>SUM(AM23,E23)</f>
        <v>0</v>
      </c>
      <c r="AP23" s="24" t="s">
        <v>14</v>
      </c>
      <c r="AQ23" s="159"/>
      <c r="AR23" s="147" t="s">
        <v>0</v>
      </c>
      <c r="AS23" s="159"/>
      <c r="AT23" s="162" t="s">
        <v>0</v>
      </c>
      <c r="AU23" s="164">
        <f t="shared" ref="AU23" si="8">AO24-AQ23+AS23</f>
        <v>0</v>
      </c>
      <c r="AV23" s="147" t="s">
        <v>0</v>
      </c>
      <c r="AW23" s="149"/>
      <c r="AX23" s="151">
        <f>AO24-AO23</f>
        <v>0</v>
      </c>
      <c r="AY23" s="153" t="s">
        <v>0</v>
      </c>
      <c r="AZ23" s="155"/>
    </row>
    <row r="24" spans="1:52" ht="21" customHeight="1">
      <c r="A24" s="157"/>
      <c r="B24" s="26"/>
      <c r="C24" s="96"/>
      <c r="D24" s="91" t="s">
        <v>48</v>
      </c>
      <c r="E24" s="92"/>
      <c r="F24" s="54" t="s">
        <v>0</v>
      </c>
      <c r="G24" s="99"/>
      <c r="H24" s="21" t="s">
        <v>4</v>
      </c>
      <c r="I24" s="14"/>
      <c r="J24" s="14" t="s">
        <v>21</v>
      </c>
      <c r="K24" s="14"/>
      <c r="L24" s="19" t="s">
        <v>22</v>
      </c>
      <c r="M24" s="43" t="s">
        <v>2</v>
      </c>
      <c r="N24" s="103"/>
      <c r="O24" s="26"/>
      <c r="P24" s="158"/>
      <c r="Q24" s="50" t="s">
        <v>48</v>
      </c>
      <c r="R24" s="34">
        <v>0</v>
      </c>
      <c r="S24" s="54" t="s">
        <v>0</v>
      </c>
      <c r="T24" s="35">
        <v>0</v>
      </c>
      <c r="U24" s="54" t="s">
        <v>0</v>
      </c>
      <c r="V24" s="37">
        <v>0</v>
      </c>
      <c r="W24" s="15">
        <v>0</v>
      </c>
      <c r="X24" s="54" t="s">
        <v>0</v>
      </c>
      <c r="Y24" s="35">
        <v>0</v>
      </c>
      <c r="Z24" s="54" t="s">
        <v>0</v>
      </c>
      <c r="AA24" s="35">
        <v>0</v>
      </c>
      <c r="AB24" s="54" t="s">
        <v>0</v>
      </c>
      <c r="AC24" s="36">
        <v>0</v>
      </c>
      <c r="AD24" s="54" t="s">
        <v>0</v>
      </c>
      <c r="AE24" s="30">
        <f>IF($P23="2：往復",SUM($R24,$T24,$W24,$Y24,$AA24,$AC24)*2,SUM($R24,$T24,$W24,$Y24,$AA24,$AC24))</f>
        <v>0</v>
      </c>
      <c r="AF24" s="5" t="s">
        <v>0</v>
      </c>
      <c r="AG24" s="16"/>
      <c r="AH24" s="5" t="s">
        <v>0</v>
      </c>
      <c r="AI24" s="15"/>
      <c r="AJ24" s="6" t="s">
        <v>0</v>
      </c>
      <c r="AK24" s="16"/>
      <c r="AL24" s="5" t="s">
        <v>0</v>
      </c>
      <c r="AM24" s="30">
        <f t="shared" si="1"/>
        <v>0</v>
      </c>
      <c r="AN24" s="6" t="s">
        <v>0</v>
      </c>
      <c r="AO24" s="28">
        <f>SUM(E24,AM24)</f>
        <v>0</v>
      </c>
      <c r="AP24" s="7" t="s">
        <v>0</v>
      </c>
      <c r="AQ24" s="160"/>
      <c r="AR24" s="161"/>
      <c r="AS24" s="160"/>
      <c r="AT24" s="163"/>
      <c r="AU24" s="165"/>
      <c r="AV24" s="161"/>
      <c r="AW24" s="150"/>
      <c r="AX24" s="152"/>
      <c r="AY24" s="154"/>
      <c r="AZ24" s="156"/>
    </row>
    <row r="25" spans="1:52" ht="21" customHeight="1">
      <c r="A25" s="157">
        <v>10</v>
      </c>
      <c r="B25" s="105"/>
      <c r="C25" s="88"/>
      <c r="D25" s="89" t="s">
        <v>54</v>
      </c>
      <c r="E25" s="90">
        <v>0</v>
      </c>
      <c r="F25" s="53" t="s">
        <v>14</v>
      </c>
      <c r="G25" s="98"/>
      <c r="H25" s="20" t="s">
        <v>3</v>
      </c>
      <c r="I25" s="17"/>
      <c r="J25" s="17" t="s">
        <v>21</v>
      </c>
      <c r="K25" s="17"/>
      <c r="L25" s="18" t="s">
        <v>22</v>
      </c>
      <c r="M25" s="42" t="s">
        <v>1</v>
      </c>
      <c r="N25" s="104"/>
      <c r="O25" s="105"/>
      <c r="P25" s="158"/>
      <c r="Q25" s="49" t="s">
        <v>54</v>
      </c>
      <c r="R25" s="38">
        <v>0</v>
      </c>
      <c r="S25" s="53" t="s">
        <v>14</v>
      </c>
      <c r="T25" s="39">
        <v>0</v>
      </c>
      <c r="U25" s="53" t="s">
        <v>14</v>
      </c>
      <c r="V25" s="33"/>
      <c r="W25" s="39">
        <v>0</v>
      </c>
      <c r="X25" s="53" t="s">
        <v>14</v>
      </c>
      <c r="Y25" s="39">
        <v>0</v>
      </c>
      <c r="Z25" s="53" t="s">
        <v>14</v>
      </c>
      <c r="AA25" s="39">
        <v>0</v>
      </c>
      <c r="AB25" s="53" t="s">
        <v>14</v>
      </c>
      <c r="AC25" s="38">
        <v>0</v>
      </c>
      <c r="AD25" s="53" t="s">
        <v>14</v>
      </c>
      <c r="AE25" s="40">
        <f>IF($P25="2：往復",SUM(R25,T25,W25,,Y25,AA25,AC25)*2,SUM(R25,T25,W25,,Y25,AA25,AC25))</f>
        <v>0</v>
      </c>
      <c r="AF25" s="23" t="s">
        <v>14</v>
      </c>
      <c r="AG25" s="38">
        <v>0</v>
      </c>
      <c r="AH25" s="23" t="s">
        <v>14</v>
      </c>
      <c r="AI25" s="38">
        <v>0</v>
      </c>
      <c r="AJ25" s="24" t="s">
        <v>14</v>
      </c>
      <c r="AK25" s="38">
        <v>0</v>
      </c>
      <c r="AL25" s="23" t="s">
        <v>14</v>
      </c>
      <c r="AM25" s="40">
        <f t="shared" si="1"/>
        <v>0</v>
      </c>
      <c r="AN25" s="24" t="s">
        <v>14</v>
      </c>
      <c r="AO25" s="41">
        <f>SUM(AM25,E25)</f>
        <v>0</v>
      </c>
      <c r="AP25" s="24" t="s">
        <v>14</v>
      </c>
      <c r="AQ25" s="159"/>
      <c r="AR25" s="147" t="s">
        <v>0</v>
      </c>
      <c r="AS25" s="159"/>
      <c r="AT25" s="162" t="s">
        <v>0</v>
      </c>
      <c r="AU25" s="164">
        <f t="shared" ref="AU25" si="9">AO26-AQ25+AS25</f>
        <v>0</v>
      </c>
      <c r="AV25" s="147" t="s">
        <v>0</v>
      </c>
      <c r="AW25" s="149"/>
      <c r="AX25" s="151">
        <f>AO26-AO25</f>
        <v>0</v>
      </c>
      <c r="AY25" s="153" t="s">
        <v>0</v>
      </c>
      <c r="AZ25" s="155"/>
    </row>
    <row r="26" spans="1:52" ht="21" customHeight="1">
      <c r="A26" s="157"/>
      <c r="B26" s="26"/>
      <c r="C26" s="96"/>
      <c r="D26" s="91" t="s">
        <v>48</v>
      </c>
      <c r="E26" s="92"/>
      <c r="F26" s="54" t="s">
        <v>0</v>
      </c>
      <c r="G26" s="99"/>
      <c r="H26" s="21" t="s">
        <v>4</v>
      </c>
      <c r="I26" s="14"/>
      <c r="J26" s="14" t="s">
        <v>21</v>
      </c>
      <c r="K26" s="14"/>
      <c r="L26" s="19" t="s">
        <v>22</v>
      </c>
      <c r="M26" s="44" t="s">
        <v>2</v>
      </c>
      <c r="N26" s="103"/>
      <c r="O26" s="26"/>
      <c r="P26" s="158"/>
      <c r="Q26" s="50" t="s">
        <v>48</v>
      </c>
      <c r="R26" s="34">
        <v>0</v>
      </c>
      <c r="S26" s="54" t="s">
        <v>0</v>
      </c>
      <c r="T26" s="35">
        <v>0</v>
      </c>
      <c r="U26" s="54" t="s">
        <v>0</v>
      </c>
      <c r="V26" s="37">
        <v>0</v>
      </c>
      <c r="W26" s="15">
        <v>0</v>
      </c>
      <c r="X26" s="54" t="s">
        <v>0</v>
      </c>
      <c r="Y26" s="35">
        <v>0</v>
      </c>
      <c r="Z26" s="54" t="s">
        <v>0</v>
      </c>
      <c r="AA26" s="35">
        <v>0</v>
      </c>
      <c r="AB26" s="54" t="s">
        <v>0</v>
      </c>
      <c r="AC26" s="36">
        <v>0</v>
      </c>
      <c r="AD26" s="54" t="s">
        <v>0</v>
      </c>
      <c r="AE26" s="30">
        <f>IF($P25="2：往復",SUM($R26,$T26,$W26,$Y26,$AA26,$AC26)*2,SUM($R26,$T26,$W26,$Y26,$AA26,$AC26))</f>
        <v>0</v>
      </c>
      <c r="AF26" s="5" t="s">
        <v>0</v>
      </c>
      <c r="AG26" s="16"/>
      <c r="AH26" s="5" t="s">
        <v>0</v>
      </c>
      <c r="AI26" s="15"/>
      <c r="AJ26" s="6" t="s">
        <v>0</v>
      </c>
      <c r="AK26" s="16"/>
      <c r="AL26" s="5" t="s">
        <v>0</v>
      </c>
      <c r="AM26" s="30">
        <f t="shared" si="1"/>
        <v>0</v>
      </c>
      <c r="AN26" s="6" t="s">
        <v>0</v>
      </c>
      <c r="AO26" s="28">
        <f>SUM(E26,AM26)</f>
        <v>0</v>
      </c>
      <c r="AP26" s="7" t="s">
        <v>0</v>
      </c>
      <c r="AQ26" s="160"/>
      <c r="AR26" s="161"/>
      <c r="AS26" s="160"/>
      <c r="AT26" s="163"/>
      <c r="AU26" s="165"/>
      <c r="AV26" s="161"/>
      <c r="AW26" s="150"/>
      <c r="AX26" s="152"/>
      <c r="AY26" s="154"/>
      <c r="AZ26" s="156"/>
    </row>
    <row r="27" spans="1:52" ht="21" customHeight="1">
      <c r="A27" s="157">
        <v>11</v>
      </c>
      <c r="B27" s="105"/>
      <c r="C27" s="88"/>
      <c r="D27" s="89" t="s">
        <v>54</v>
      </c>
      <c r="E27" s="90">
        <v>0</v>
      </c>
      <c r="F27" s="53" t="s">
        <v>14</v>
      </c>
      <c r="G27" s="98"/>
      <c r="H27" s="20" t="s">
        <v>3</v>
      </c>
      <c r="I27" s="17"/>
      <c r="J27" s="17" t="s">
        <v>21</v>
      </c>
      <c r="K27" s="17"/>
      <c r="L27" s="18" t="s">
        <v>22</v>
      </c>
      <c r="M27" s="45" t="s">
        <v>1</v>
      </c>
      <c r="N27" s="104"/>
      <c r="O27" s="105"/>
      <c r="P27" s="158"/>
      <c r="Q27" s="49" t="s">
        <v>54</v>
      </c>
      <c r="R27" s="38">
        <v>0</v>
      </c>
      <c r="S27" s="53" t="s">
        <v>14</v>
      </c>
      <c r="T27" s="39">
        <v>0</v>
      </c>
      <c r="U27" s="53" t="s">
        <v>14</v>
      </c>
      <c r="V27" s="33"/>
      <c r="W27" s="39">
        <v>0</v>
      </c>
      <c r="X27" s="53" t="s">
        <v>14</v>
      </c>
      <c r="Y27" s="39">
        <v>0</v>
      </c>
      <c r="Z27" s="53" t="s">
        <v>14</v>
      </c>
      <c r="AA27" s="39">
        <v>0</v>
      </c>
      <c r="AB27" s="53" t="s">
        <v>14</v>
      </c>
      <c r="AC27" s="38">
        <v>0</v>
      </c>
      <c r="AD27" s="53" t="s">
        <v>14</v>
      </c>
      <c r="AE27" s="40">
        <f>IF($P27="2：往復",SUM(R27,T27,W27,,Y27,AA27,AC27)*2,SUM(R27,T27,W27,,Y27,AA27,AC27))</f>
        <v>0</v>
      </c>
      <c r="AF27" s="23" t="s">
        <v>14</v>
      </c>
      <c r="AG27" s="38">
        <v>0</v>
      </c>
      <c r="AH27" s="23" t="s">
        <v>14</v>
      </c>
      <c r="AI27" s="38">
        <v>0</v>
      </c>
      <c r="AJ27" s="24" t="s">
        <v>14</v>
      </c>
      <c r="AK27" s="38">
        <v>0</v>
      </c>
      <c r="AL27" s="23" t="s">
        <v>14</v>
      </c>
      <c r="AM27" s="40">
        <f t="shared" si="1"/>
        <v>0</v>
      </c>
      <c r="AN27" s="24" t="s">
        <v>14</v>
      </c>
      <c r="AO27" s="41">
        <f>SUM(AM27,E27)</f>
        <v>0</v>
      </c>
      <c r="AP27" s="24" t="s">
        <v>14</v>
      </c>
      <c r="AQ27" s="159"/>
      <c r="AR27" s="147" t="s">
        <v>0</v>
      </c>
      <c r="AS27" s="159"/>
      <c r="AT27" s="162" t="s">
        <v>0</v>
      </c>
      <c r="AU27" s="164">
        <f t="shared" ref="AU27" si="10">AO28-AQ27+AS27</f>
        <v>0</v>
      </c>
      <c r="AV27" s="147" t="s">
        <v>0</v>
      </c>
      <c r="AW27" s="149"/>
      <c r="AX27" s="151">
        <f>AO28-AO27</f>
        <v>0</v>
      </c>
      <c r="AY27" s="153" t="s">
        <v>0</v>
      </c>
      <c r="AZ27" s="155"/>
    </row>
    <row r="28" spans="1:52" ht="21" customHeight="1">
      <c r="A28" s="157"/>
      <c r="B28" s="26"/>
      <c r="C28" s="96"/>
      <c r="D28" s="91" t="s">
        <v>48</v>
      </c>
      <c r="E28" s="92"/>
      <c r="F28" s="54" t="s">
        <v>0</v>
      </c>
      <c r="G28" s="99"/>
      <c r="H28" s="21" t="s">
        <v>4</v>
      </c>
      <c r="I28" s="14"/>
      <c r="J28" s="14" t="s">
        <v>21</v>
      </c>
      <c r="K28" s="14"/>
      <c r="L28" s="19" t="s">
        <v>22</v>
      </c>
      <c r="M28" s="43" t="s">
        <v>2</v>
      </c>
      <c r="N28" s="103"/>
      <c r="O28" s="26"/>
      <c r="P28" s="158"/>
      <c r="Q28" s="50" t="s">
        <v>48</v>
      </c>
      <c r="R28" s="34">
        <v>0</v>
      </c>
      <c r="S28" s="54" t="s">
        <v>0</v>
      </c>
      <c r="T28" s="35">
        <v>0</v>
      </c>
      <c r="U28" s="54" t="s">
        <v>0</v>
      </c>
      <c r="V28" s="37">
        <v>0</v>
      </c>
      <c r="W28" s="15">
        <v>0</v>
      </c>
      <c r="X28" s="54" t="s">
        <v>0</v>
      </c>
      <c r="Y28" s="35">
        <v>0</v>
      </c>
      <c r="Z28" s="54" t="s">
        <v>0</v>
      </c>
      <c r="AA28" s="35">
        <v>0</v>
      </c>
      <c r="AB28" s="54" t="s">
        <v>0</v>
      </c>
      <c r="AC28" s="36">
        <v>0</v>
      </c>
      <c r="AD28" s="54" t="s">
        <v>0</v>
      </c>
      <c r="AE28" s="30">
        <f>IF($P27="2：往復",SUM($R28,$T28,$W28,$Y28,$AA28,$AC28)*2,SUM($R28,$T28,$W28,$Y28,$AA28,$AC28))</f>
        <v>0</v>
      </c>
      <c r="AF28" s="5" t="s">
        <v>0</v>
      </c>
      <c r="AG28" s="16"/>
      <c r="AH28" s="5" t="s">
        <v>0</v>
      </c>
      <c r="AI28" s="15"/>
      <c r="AJ28" s="6" t="s">
        <v>0</v>
      </c>
      <c r="AK28" s="16"/>
      <c r="AL28" s="5" t="s">
        <v>0</v>
      </c>
      <c r="AM28" s="30">
        <f t="shared" si="1"/>
        <v>0</v>
      </c>
      <c r="AN28" s="6" t="s">
        <v>0</v>
      </c>
      <c r="AO28" s="28">
        <f>SUM(E28,AM28)</f>
        <v>0</v>
      </c>
      <c r="AP28" s="7" t="s">
        <v>0</v>
      </c>
      <c r="AQ28" s="160"/>
      <c r="AR28" s="161"/>
      <c r="AS28" s="160"/>
      <c r="AT28" s="163"/>
      <c r="AU28" s="165"/>
      <c r="AV28" s="161"/>
      <c r="AW28" s="150"/>
      <c r="AX28" s="152"/>
      <c r="AY28" s="154"/>
      <c r="AZ28" s="156"/>
    </row>
    <row r="29" spans="1:52" ht="21" customHeight="1">
      <c r="A29" s="157">
        <v>12</v>
      </c>
      <c r="B29" s="105"/>
      <c r="C29" s="88"/>
      <c r="D29" s="89" t="s">
        <v>54</v>
      </c>
      <c r="E29" s="90">
        <v>0</v>
      </c>
      <c r="F29" s="53" t="s">
        <v>14</v>
      </c>
      <c r="G29" s="98"/>
      <c r="H29" s="20" t="s">
        <v>3</v>
      </c>
      <c r="I29" s="17"/>
      <c r="J29" s="17" t="s">
        <v>21</v>
      </c>
      <c r="K29" s="17"/>
      <c r="L29" s="18" t="s">
        <v>22</v>
      </c>
      <c r="M29" s="42" t="s">
        <v>1</v>
      </c>
      <c r="N29" s="104"/>
      <c r="O29" s="105"/>
      <c r="P29" s="158"/>
      <c r="Q29" s="49" t="s">
        <v>54</v>
      </c>
      <c r="R29" s="38">
        <v>0</v>
      </c>
      <c r="S29" s="53" t="s">
        <v>14</v>
      </c>
      <c r="T29" s="39">
        <v>0</v>
      </c>
      <c r="U29" s="53" t="s">
        <v>14</v>
      </c>
      <c r="V29" s="33"/>
      <c r="W29" s="39">
        <v>0</v>
      </c>
      <c r="X29" s="53" t="s">
        <v>14</v>
      </c>
      <c r="Y29" s="39">
        <v>0</v>
      </c>
      <c r="Z29" s="53" t="s">
        <v>14</v>
      </c>
      <c r="AA29" s="39">
        <v>0</v>
      </c>
      <c r="AB29" s="53" t="s">
        <v>14</v>
      </c>
      <c r="AC29" s="38">
        <v>0</v>
      </c>
      <c r="AD29" s="53" t="s">
        <v>14</v>
      </c>
      <c r="AE29" s="40">
        <f>IF($P29="2：往復",SUM(R29,T29,W29,,Y29,AA29,AC29)*2,SUM(R29,T29,W29,,Y29,AA29,AC29))</f>
        <v>0</v>
      </c>
      <c r="AF29" s="23" t="s">
        <v>14</v>
      </c>
      <c r="AG29" s="38">
        <v>0</v>
      </c>
      <c r="AH29" s="23" t="s">
        <v>14</v>
      </c>
      <c r="AI29" s="38">
        <v>0</v>
      </c>
      <c r="AJ29" s="24" t="s">
        <v>14</v>
      </c>
      <c r="AK29" s="38">
        <v>0</v>
      </c>
      <c r="AL29" s="23" t="s">
        <v>14</v>
      </c>
      <c r="AM29" s="40">
        <f t="shared" si="1"/>
        <v>0</v>
      </c>
      <c r="AN29" s="24" t="s">
        <v>14</v>
      </c>
      <c r="AO29" s="41">
        <f>SUM(AM29,E29)</f>
        <v>0</v>
      </c>
      <c r="AP29" s="24" t="s">
        <v>14</v>
      </c>
      <c r="AQ29" s="159"/>
      <c r="AR29" s="147" t="s">
        <v>0</v>
      </c>
      <c r="AS29" s="159"/>
      <c r="AT29" s="162" t="s">
        <v>0</v>
      </c>
      <c r="AU29" s="164">
        <f t="shared" ref="AU29" si="11">AO30-AQ29+AS29</f>
        <v>0</v>
      </c>
      <c r="AV29" s="147" t="s">
        <v>0</v>
      </c>
      <c r="AW29" s="149"/>
      <c r="AX29" s="151">
        <f>AO30-AO29</f>
        <v>0</v>
      </c>
      <c r="AY29" s="153" t="s">
        <v>0</v>
      </c>
      <c r="AZ29" s="155"/>
    </row>
    <row r="30" spans="1:52" ht="21" customHeight="1">
      <c r="A30" s="157"/>
      <c r="B30" s="26"/>
      <c r="C30" s="96"/>
      <c r="D30" s="91" t="s">
        <v>48</v>
      </c>
      <c r="E30" s="92"/>
      <c r="F30" s="54" t="s">
        <v>0</v>
      </c>
      <c r="G30" s="99"/>
      <c r="H30" s="21" t="s">
        <v>4</v>
      </c>
      <c r="I30" s="14"/>
      <c r="J30" s="14" t="s">
        <v>21</v>
      </c>
      <c r="K30" s="14"/>
      <c r="L30" s="19" t="s">
        <v>22</v>
      </c>
      <c r="M30" s="44" t="s">
        <v>2</v>
      </c>
      <c r="N30" s="103"/>
      <c r="O30" s="26"/>
      <c r="P30" s="158"/>
      <c r="Q30" s="50" t="s">
        <v>48</v>
      </c>
      <c r="R30" s="34">
        <v>0</v>
      </c>
      <c r="S30" s="54" t="s">
        <v>0</v>
      </c>
      <c r="T30" s="35">
        <v>0</v>
      </c>
      <c r="U30" s="54" t="s">
        <v>0</v>
      </c>
      <c r="V30" s="37">
        <v>0</v>
      </c>
      <c r="W30" s="15">
        <v>0</v>
      </c>
      <c r="X30" s="54" t="s">
        <v>0</v>
      </c>
      <c r="Y30" s="35">
        <v>0</v>
      </c>
      <c r="Z30" s="54" t="s">
        <v>0</v>
      </c>
      <c r="AA30" s="35">
        <v>0</v>
      </c>
      <c r="AB30" s="54" t="s">
        <v>0</v>
      </c>
      <c r="AC30" s="36">
        <v>0</v>
      </c>
      <c r="AD30" s="54" t="s">
        <v>0</v>
      </c>
      <c r="AE30" s="30">
        <f>IF($P29="2：往復",SUM($R30,$T30,$W30,$Y30,$AA30,$AC30)*2,SUM($R30,$T30,$W30,$Y30,$AA30,$AC30))</f>
        <v>0</v>
      </c>
      <c r="AF30" s="5" t="s">
        <v>0</v>
      </c>
      <c r="AG30" s="16"/>
      <c r="AH30" s="5" t="s">
        <v>0</v>
      </c>
      <c r="AI30" s="15"/>
      <c r="AJ30" s="6" t="s">
        <v>0</v>
      </c>
      <c r="AK30" s="16"/>
      <c r="AL30" s="5" t="s">
        <v>0</v>
      </c>
      <c r="AM30" s="30">
        <f t="shared" si="1"/>
        <v>0</v>
      </c>
      <c r="AN30" s="6" t="s">
        <v>0</v>
      </c>
      <c r="AO30" s="28">
        <f>SUM(E30,AM30)</f>
        <v>0</v>
      </c>
      <c r="AP30" s="7" t="s">
        <v>0</v>
      </c>
      <c r="AQ30" s="160"/>
      <c r="AR30" s="161"/>
      <c r="AS30" s="160"/>
      <c r="AT30" s="163"/>
      <c r="AU30" s="165"/>
      <c r="AV30" s="161"/>
      <c r="AW30" s="150"/>
      <c r="AX30" s="152"/>
      <c r="AY30" s="154"/>
      <c r="AZ30" s="156"/>
    </row>
    <row r="31" spans="1:52" ht="21" customHeight="1">
      <c r="A31" s="157">
        <v>13</v>
      </c>
      <c r="B31" s="105"/>
      <c r="C31" s="88"/>
      <c r="D31" s="89" t="s">
        <v>54</v>
      </c>
      <c r="E31" s="90">
        <v>0</v>
      </c>
      <c r="F31" s="53" t="s">
        <v>14</v>
      </c>
      <c r="G31" s="98"/>
      <c r="H31" s="20" t="s">
        <v>3</v>
      </c>
      <c r="I31" s="17"/>
      <c r="J31" s="17" t="s">
        <v>21</v>
      </c>
      <c r="K31" s="17"/>
      <c r="L31" s="18" t="s">
        <v>22</v>
      </c>
      <c r="M31" s="45" t="s">
        <v>1</v>
      </c>
      <c r="N31" s="104"/>
      <c r="O31" s="105"/>
      <c r="P31" s="158"/>
      <c r="Q31" s="49" t="s">
        <v>54</v>
      </c>
      <c r="R31" s="38">
        <v>0</v>
      </c>
      <c r="S31" s="53" t="s">
        <v>14</v>
      </c>
      <c r="T31" s="39">
        <v>0</v>
      </c>
      <c r="U31" s="53" t="s">
        <v>14</v>
      </c>
      <c r="V31" s="33"/>
      <c r="W31" s="39">
        <v>0</v>
      </c>
      <c r="X31" s="53" t="s">
        <v>14</v>
      </c>
      <c r="Y31" s="39">
        <v>0</v>
      </c>
      <c r="Z31" s="53" t="s">
        <v>14</v>
      </c>
      <c r="AA31" s="39">
        <v>0</v>
      </c>
      <c r="AB31" s="53" t="s">
        <v>14</v>
      </c>
      <c r="AC31" s="38">
        <v>0</v>
      </c>
      <c r="AD31" s="53" t="s">
        <v>14</v>
      </c>
      <c r="AE31" s="40">
        <f>IF($P31="2：往復",SUM(R31,T31,W31,,Y31,AA31,AC31)*2,SUM(R31,T31,W31,,Y31,AA31,AC31))</f>
        <v>0</v>
      </c>
      <c r="AF31" s="23" t="s">
        <v>14</v>
      </c>
      <c r="AG31" s="38">
        <v>0</v>
      </c>
      <c r="AH31" s="23" t="s">
        <v>14</v>
      </c>
      <c r="AI31" s="38">
        <v>0</v>
      </c>
      <c r="AJ31" s="24" t="s">
        <v>14</v>
      </c>
      <c r="AK31" s="38">
        <v>0</v>
      </c>
      <c r="AL31" s="23" t="s">
        <v>14</v>
      </c>
      <c r="AM31" s="40">
        <f t="shared" si="1"/>
        <v>0</v>
      </c>
      <c r="AN31" s="24" t="s">
        <v>14</v>
      </c>
      <c r="AO31" s="41">
        <f>SUM(AM31,E31)</f>
        <v>0</v>
      </c>
      <c r="AP31" s="24" t="s">
        <v>14</v>
      </c>
      <c r="AQ31" s="159"/>
      <c r="AR31" s="147" t="s">
        <v>0</v>
      </c>
      <c r="AS31" s="159"/>
      <c r="AT31" s="162" t="s">
        <v>0</v>
      </c>
      <c r="AU31" s="164">
        <f t="shared" ref="AU31" si="12">AO32-AQ31+AS31</f>
        <v>0</v>
      </c>
      <c r="AV31" s="147" t="s">
        <v>0</v>
      </c>
      <c r="AW31" s="149"/>
      <c r="AX31" s="151">
        <f>AO32-AO31</f>
        <v>0</v>
      </c>
      <c r="AY31" s="153" t="s">
        <v>0</v>
      </c>
      <c r="AZ31" s="155"/>
    </row>
    <row r="32" spans="1:52" ht="21" customHeight="1">
      <c r="A32" s="157"/>
      <c r="B32" s="26"/>
      <c r="C32" s="96"/>
      <c r="D32" s="91" t="s">
        <v>48</v>
      </c>
      <c r="E32" s="92"/>
      <c r="F32" s="54" t="s">
        <v>0</v>
      </c>
      <c r="G32" s="99"/>
      <c r="H32" s="21" t="s">
        <v>4</v>
      </c>
      <c r="I32" s="14"/>
      <c r="J32" s="14" t="s">
        <v>21</v>
      </c>
      <c r="K32" s="14"/>
      <c r="L32" s="19" t="s">
        <v>22</v>
      </c>
      <c r="M32" s="43" t="s">
        <v>2</v>
      </c>
      <c r="N32" s="103"/>
      <c r="O32" s="26"/>
      <c r="P32" s="158"/>
      <c r="Q32" s="50" t="s">
        <v>48</v>
      </c>
      <c r="R32" s="34">
        <v>0</v>
      </c>
      <c r="S32" s="54" t="s">
        <v>0</v>
      </c>
      <c r="T32" s="35">
        <v>0</v>
      </c>
      <c r="U32" s="54" t="s">
        <v>0</v>
      </c>
      <c r="V32" s="37">
        <v>0</v>
      </c>
      <c r="W32" s="15">
        <v>0</v>
      </c>
      <c r="X32" s="54" t="s">
        <v>0</v>
      </c>
      <c r="Y32" s="35">
        <v>0</v>
      </c>
      <c r="Z32" s="54" t="s">
        <v>0</v>
      </c>
      <c r="AA32" s="35">
        <v>0</v>
      </c>
      <c r="AB32" s="54" t="s">
        <v>0</v>
      </c>
      <c r="AC32" s="36">
        <v>0</v>
      </c>
      <c r="AD32" s="54" t="s">
        <v>0</v>
      </c>
      <c r="AE32" s="30">
        <f>IF($P31="2：往復",SUM($R32,$T32,$W32,$Y32,$AA32,$AC32)*2,SUM($R32,$T32,$W32,$Y32,$AA32,$AC32))</f>
        <v>0</v>
      </c>
      <c r="AF32" s="5" t="s">
        <v>0</v>
      </c>
      <c r="AG32" s="16"/>
      <c r="AH32" s="5" t="s">
        <v>0</v>
      </c>
      <c r="AI32" s="15"/>
      <c r="AJ32" s="6" t="s">
        <v>0</v>
      </c>
      <c r="AK32" s="16"/>
      <c r="AL32" s="5" t="s">
        <v>0</v>
      </c>
      <c r="AM32" s="30">
        <f t="shared" si="1"/>
        <v>0</v>
      </c>
      <c r="AN32" s="6" t="s">
        <v>0</v>
      </c>
      <c r="AO32" s="28">
        <f>SUM(E32,AM32)</f>
        <v>0</v>
      </c>
      <c r="AP32" s="7" t="s">
        <v>0</v>
      </c>
      <c r="AQ32" s="160"/>
      <c r="AR32" s="161"/>
      <c r="AS32" s="160"/>
      <c r="AT32" s="163"/>
      <c r="AU32" s="165"/>
      <c r="AV32" s="161"/>
      <c r="AW32" s="150"/>
      <c r="AX32" s="152"/>
      <c r="AY32" s="154"/>
      <c r="AZ32" s="156"/>
    </row>
    <row r="33" spans="1:52" ht="21" customHeight="1">
      <c r="A33" s="157">
        <v>14</v>
      </c>
      <c r="B33" s="105"/>
      <c r="C33" s="88"/>
      <c r="D33" s="89" t="s">
        <v>54</v>
      </c>
      <c r="E33" s="90">
        <v>0</v>
      </c>
      <c r="F33" s="53" t="s">
        <v>14</v>
      </c>
      <c r="G33" s="98"/>
      <c r="H33" s="20" t="s">
        <v>3</v>
      </c>
      <c r="I33" s="17"/>
      <c r="J33" s="17" t="s">
        <v>21</v>
      </c>
      <c r="K33" s="17"/>
      <c r="L33" s="18" t="s">
        <v>22</v>
      </c>
      <c r="M33" s="46" t="s">
        <v>1</v>
      </c>
      <c r="N33" s="104"/>
      <c r="O33" s="105"/>
      <c r="P33" s="158"/>
      <c r="Q33" s="49" t="s">
        <v>54</v>
      </c>
      <c r="R33" s="38">
        <v>0</v>
      </c>
      <c r="S33" s="53" t="s">
        <v>14</v>
      </c>
      <c r="T33" s="39">
        <v>0</v>
      </c>
      <c r="U33" s="53" t="s">
        <v>14</v>
      </c>
      <c r="V33" s="33"/>
      <c r="W33" s="39">
        <v>0</v>
      </c>
      <c r="X33" s="53" t="s">
        <v>14</v>
      </c>
      <c r="Y33" s="39">
        <v>0</v>
      </c>
      <c r="Z33" s="53" t="s">
        <v>14</v>
      </c>
      <c r="AA33" s="39">
        <v>0</v>
      </c>
      <c r="AB33" s="53" t="s">
        <v>14</v>
      </c>
      <c r="AC33" s="38">
        <v>0</v>
      </c>
      <c r="AD33" s="53" t="s">
        <v>14</v>
      </c>
      <c r="AE33" s="40">
        <f>IF($P33="2：往復",SUM(R33,T33,W33,,Y33,AA33,AC33)*2,SUM(R33,T33,W33,,Y33,AA33,AC33))</f>
        <v>0</v>
      </c>
      <c r="AF33" s="23" t="s">
        <v>14</v>
      </c>
      <c r="AG33" s="38">
        <v>0</v>
      </c>
      <c r="AH33" s="23" t="s">
        <v>14</v>
      </c>
      <c r="AI33" s="38">
        <v>0</v>
      </c>
      <c r="AJ33" s="24" t="s">
        <v>14</v>
      </c>
      <c r="AK33" s="38">
        <v>0</v>
      </c>
      <c r="AL33" s="23" t="s">
        <v>14</v>
      </c>
      <c r="AM33" s="40">
        <f t="shared" si="1"/>
        <v>0</v>
      </c>
      <c r="AN33" s="24" t="s">
        <v>14</v>
      </c>
      <c r="AO33" s="41">
        <f>SUM(AM33,E33)</f>
        <v>0</v>
      </c>
      <c r="AP33" s="24" t="s">
        <v>14</v>
      </c>
      <c r="AQ33" s="159"/>
      <c r="AR33" s="147" t="s">
        <v>0</v>
      </c>
      <c r="AS33" s="159"/>
      <c r="AT33" s="162" t="s">
        <v>0</v>
      </c>
      <c r="AU33" s="164">
        <f t="shared" ref="AU33" si="13">AO34-AQ33+AS33</f>
        <v>0</v>
      </c>
      <c r="AV33" s="147" t="s">
        <v>0</v>
      </c>
      <c r="AW33" s="149"/>
      <c r="AX33" s="151">
        <f>AO34-AO33</f>
        <v>0</v>
      </c>
      <c r="AY33" s="153" t="s">
        <v>0</v>
      </c>
      <c r="AZ33" s="155"/>
    </row>
    <row r="34" spans="1:52" ht="21" customHeight="1">
      <c r="A34" s="157"/>
      <c r="B34" s="26"/>
      <c r="C34" s="96"/>
      <c r="D34" s="91" t="s">
        <v>48</v>
      </c>
      <c r="E34" s="92"/>
      <c r="F34" s="54" t="s">
        <v>0</v>
      </c>
      <c r="G34" s="99"/>
      <c r="H34" s="21" t="s">
        <v>4</v>
      </c>
      <c r="I34" s="14"/>
      <c r="J34" s="14" t="s">
        <v>21</v>
      </c>
      <c r="K34" s="14"/>
      <c r="L34" s="19" t="s">
        <v>22</v>
      </c>
      <c r="M34" s="47" t="s">
        <v>2</v>
      </c>
      <c r="N34" s="103"/>
      <c r="O34" s="26"/>
      <c r="P34" s="158"/>
      <c r="Q34" s="50" t="s">
        <v>48</v>
      </c>
      <c r="R34" s="34">
        <v>0</v>
      </c>
      <c r="S34" s="54" t="s">
        <v>0</v>
      </c>
      <c r="T34" s="35">
        <v>0</v>
      </c>
      <c r="U34" s="54" t="s">
        <v>0</v>
      </c>
      <c r="V34" s="37">
        <v>0</v>
      </c>
      <c r="W34" s="15">
        <v>0</v>
      </c>
      <c r="X34" s="54" t="s">
        <v>0</v>
      </c>
      <c r="Y34" s="35">
        <v>0</v>
      </c>
      <c r="Z34" s="54" t="s">
        <v>0</v>
      </c>
      <c r="AA34" s="35">
        <v>0</v>
      </c>
      <c r="AB34" s="54" t="s">
        <v>0</v>
      </c>
      <c r="AC34" s="36">
        <v>0</v>
      </c>
      <c r="AD34" s="54" t="s">
        <v>0</v>
      </c>
      <c r="AE34" s="30">
        <f>IF($P33="2：往復",SUM($R34,$T34,$W34,$Y34,$AA34,$AC34)*2,SUM($R34,$T34,$W34,$Y34,$AA34,$AC34))</f>
        <v>0</v>
      </c>
      <c r="AF34" s="5" t="s">
        <v>0</v>
      </c>
      <c r="AG34" s="16"/>
      <c r="AH34" s="5" t="s">
        <v>0</v>
      </c>
      <c r="AI34" s="15"/>
      <c r="AJ34" s="6" t="s">
        <v>0</v>
      </c>
      <c r="AK34" s="16"/>
      <c r="AL34" s="5" t="s">
        <v>0</v>
      </c>
      <c r="AM34" s="30">
        <f t="shared" si="1"/>
        <v>0</v>
      </c>
      <c r="AN34" s="6" t="s">
        <v>0</v>
      </c>
      <c r="AO34" s="28">
        <f>SUM(E34,AM34)</f>
        <v>0</v>
      </c>
      <c r="AP34" s="7" t="s">
        <v>0</v>
      </c>
      <c r="AQ34" s="160"/>
      <c r="AR34" s="161"/>
      <c r="AS34" s="160"/>
      <c r="AT34" s="163"/>
      <c r="AU34" s="165"/>
      <c r="AV34" s="161"/>
      <c r="AW34" s="150"/>
      <c r="AX34" s="152"/>
      <c r="AY34" s="154"/>
      <c r="AZ34" s="156"/>
    </row>
    <row r="35" spans="1:52" ht="21" customHeight="1">
      <c r="A35" s="157">
        <v>15</v>
      </c>
      <c r="B35" s="105"/>
      <c r="C35" s="88"/>
      <c r="D35" s="89" t="s">
        <v>54</v>
      </c>
      <c r="E35" s="90">
        <v>0</v>
      </c>
      <c r="F35" s="53" t="s">
        <v>14</v>
      </c>
      <c r="G35" s="98"/>
      <c r="H35" s="20" t="s">
        <v>3</v>
      </c>
      <c r="I35" s="17"/>
      <c r="J35" s="17" t="s">
        <v>21</v>
      </c>
      <c r="K35" s="17"/>
      <c r="L35" s="18" t="s">
        <v>22</v>
      </c>
      <c r="M35" s="45" t="s">
        <v>1</v>
      </c>
      <c r="N35" s="104"/>
      <c r="O35" s="105"/>
      <c r="P35" s="158"/>
      <c r="Q35" s="49" t="s">
        <v>54</v>
      </c>
      <c r="R35" s="38">
        <v>0</v>
      </c>
      <c r="S35" s="53" t="s">
        <v>14</v>
      </c>
      <c r="T35" s="39">
        <v>0</v>
      </c>
      <c r="U35" s="53" t="s">
        <v>14</v>
      </c>
      <c r="V35" s="33"/>
      <c r="W35" s="39">
        <v>0</v>
      </c>
      <c r="X35" s="53" t="s">
        <v>14</v>
      </c>
      <c r="Y35" s="39">
        <v>0</v>
      </c>
      <c r="Z35" s="53" t="s">
        <v>14</v>
      </c>
      <c r="AA35" s="39">
        <v>0</v>
      </c>
      <c r="AB35" s="53" t="s">
        <v>14</v>
      </c>
      <c r="AC35" s="38">
        <v>0</v>
      </c>
      <c r="AD35" s="53" t="s">
        <v>14</v>
      </c>
      <c r="AE35" s="40">
        <f>IF($P35="2：往復",SUM(R35,T35,W35,,Y35,AA35,AC35)*2,SUM(R35,T35,W35,,Y35,AA35,AC35))</f>
        <v>0</v>
      </c>
      <c r="AF35" s="23" t="s">
        <v>14</v>
      </c>
      <c r="AG35" s="38">
        <v>0</v>
      </c>
      <c r="AH35" s="23" t="s">
        <v>14</v>
      </c>
      <c r="AI35" s="38">
        <v>0</v>
      </c>
      <c r="AJ35" s="24" t="s">
        <v>14</v>
      </c>
      <c r="AK35" s="38">
        <v>0</v>
      </c>
      <c r="AL35" s="23" t="s">
        <v>14</v>
      </c>
      <c r="AM35" s="40">
        <f t="shared" si="1"/>
        <v>0</v>
      </c>
      <c r="AN35" s="24" t="s">
        <v>14</v>
      </c>
      <c r="AO35" s="41">
        <f>SUM(AM35,E35)</f>
        <v>0</v>
      </c>
      <c r="AP35" s="24" t="s">
        <v>14</v>
      </c>
      <c r="AQ35" s="159"/>
      <c r="AR35" s="147" t="s">
        <v>0</v>
      </c>
      <c r="AS35" s="159"/>
      <c r="AT35" s="162" t="s">
        <v>0</v>
      </c>
      <c r="AU35" s="164">
        <f t="shared" ref="AU35" si="14">AO36-AQ35+AS35</f>
        <v>0</v>
      </c>
      <c r="AV35" s="147" t="s">
        <v>0</v>
      </c>
      <c r="AW35" s="149"/>
      <c r="AX35" s="151">
        <f>AO36-AO35</f>
        <v>0</v>
      </c>
      <c r="AY35" s="153" t="s">
        <v>0</v>
      </c>
      <c r="AZ35" s="155"/>
    </row>
    <row r="36" spans="1:52" ht="21" customHeight="1">
      <c r="A36" s="157"/>
      <c r="B36" s="26"/>
      <c r="C36" s="96"/>
      <c r="D36" s="91" t="s">
        <v>48</v>
      </c>
      <c r="E36" s="92"/>
      <c r="F36" s="54" t="s">
        <v>0</v>
      </c>
      <c r="G36" s="99"/>
      <c r="H36" s="21" t="s">
        <v>4</v>
      </c>
      <c r="I36" s="14"/>
      <c r="J36" s="14" t="s">
        <v>21</v>
      </c>
      <c r="K36" s="14"/>
      <c r="L36" s="19" t="s">
        <v>22</v>
      </c>
      <c r="M36" s="48" t="s">
        <v>2</v>
      </c>
      <c r="N36" s="103"/>
      <c r="O36" s="26"/>
      <c r="P36" s="158"/>
      <c r="Q36" s="50" t="s">
        <v>48</v>
      </c>
      <c r="R36" s="34">
        <v>0</v>
      </c>
      <c r="S36" s="54" t="s">
        <v>0</v>
      </c>
      <c r="T36" s="35">
        <v>0</v>
      </c>
      <c r="U36" s="54" t="s">
        <v>0</v>
      </c>
      <c r="V36" s="37">
        <v>0</v>
      </c>
      <c r="W36" s="15">
        <v>0</v>
      </c>
      <c r="X36" s="54" t="s">
        <v>0</v>
      </c>
      <c r="Y36" s="35">
        <v>0</v>
      </c>
      <c r="Z36" s="54" t="s">
        <v>0</v>
      </c>
      <c r="AA36" s="35">
        <v>0</v>
      </c>
      <c r="AB36" s="54" t="s">
        <v>0</v>
      </c>
      <c r="AC36" s="36">
        <v>0</v>
      </c>
      <c r="AD36" s="54" t="s">
        <v>0</v>
      </c>
      <c r="AE36" s="30">
        <f>IF($P35="2：往復",SUM($R36,$T36,$W36,$Y36,$AA36,$AC36)*2,SUM($R36,$T36,$W36,$Y36,$AA36,$AC36))</f>
        <v>0</v>
      </c>
      <c r="AF36" s="5" t="s">
        <v>0</v>
      </c>
      <c r="AG36" s="16"/>
      <c r="AH36" s="5" t="s">
        <v>0</v>
      </c>
      <c r="AI36" s="15"/>
      <c r="AJ36" s="6" t="s">
        <v>0</v>
      </c>
      <c r="AK36" s="16"/>
      <c r="AL36" s="5" t="s">
        <v>0</v>
      </c>
      <c r="AM36" s="30">
        <f t="shared" si="1"/>
        <v>0</v>
      </c>
      <c r="AN36" s="6" t="s">
        <v>0</v>
      </c>
      <c r="AO36" s="28">
        <f>SUM(E36,AM36)</f>
        <v>0</v>
      </c>
      <c r="AP36" s="7" t="s">
        <v>0</v>
      </c>
      <c r="AQ36" s="160"/>
      <c r="AR36" s="161"/>
      <c r="AS36" s="160"/>
      <c r="AT36" s="163"/>
      <c r="AU36" s="165"/>
      <c r="AV36" s="161"/>
      <c r="AW36" s="150"/>
      <c r="AX36" s="152"/>
      <c r="AY36" s="154"/>
      <c r="AZ36" s="156"/>
    </row>
    <row r="37" spans="1:52" ht="21" customHeight="1">
      <c r="A37" s="157">
        <v>16</v>
      </c>
      <c r="B37" s="105"/>
      <c r="C37" s="88"/>
      <c r="D37" s="89" t="s">
        <v>54</v>
      </c>
      <c r="E37" s="90">
        <v>0</v>
      </c>
      <c r="F37" s="53" t="s">
        <v>14</v>
      </c>
      <c r="G37" s="98"/>
      <c r="H37" s="20" t="s">
        <v>3</v>
      </c>
      <c r="I37" s="17"/>
      <c r="J37" s="17" t="s">
        <v>21</v>
      </c>
      <c r="K37" s="17"/>
      <c r="L37" s="18" t="s">
        <v>22</v>
      </c>
      <c r="M37" s="42" t="s">
        <v>1</v>
      </c>
      <c r="N37" s="104"/>
      <c r="O37" s="105"/>
      <c r="P37" s="158"/>
      <c r="Q37" s="49" t="s">
        <v>54</v>
      </c>
      <c r="R37" s="38">
        <v>0</v>
      </c>
      <c r="S37" s="53" t="s">
        <v>14</v>
      </c>
      <c r="T37" s="39">
        <v>0</v>
      </c>
      <c r="U37" s="53" t="s">
        <v>14</v>
      </c>
      <c r="V37" s="33"/>
      <c r="W37" s="39">
        <v>0</v>
      </c>
      <c r="X37" s="53" t="s">
        <v>14</v>
      </c>
      <c r="Y37" s="39">
        <v>0</v>
      </c>
      <c r="Z37" s="53" t="s">
        <v>14</v>
      </c>
      <c r="AA37" s="39">
        <v>0</v>
      </c>
      <c r="AB37" s="53" t="s">
        <v>14</v>
      </c>
      <c r="AC37" s="38">
        <v>0</v>
      </c>
      <c r="AD37" s="53" t="s">
        <v>14</v>
      </c>
      <c r="AE37" s="40">
        <f>IF($P37="2：往復",SUM(R37,T37,W37,,Y37,AA37,AC37)*2,SUM(R37,T37,W37,,Y37,AA37,AC37))</f>
        <v>0</v>
      </c>
      <c r="AF37" s="23" t="s">
        <v>14</v>
      </c>
      <c r="AG37" s="38">
        <v>0</v>
      </c>
      <c r="AH37" s="23" t="s">
        <v>14</v>
      </c>
      <c r="AI37" s="38">
        <v>0</v>
      </c>
      <c r="AJ37" s="24" t="s">
        <v>14</v>
      </c>
      <c r="AK37" s="38">
        <v>0</v>
      </c>
      <c r="AL37" s="23" t="s">
        <v>14</v>
      </c>
      <c r="AM37" s="40">
        <f t="shared" si="1"/>
        <v>0</v>
      </c>
      <c r="AN37" s="24" t="s">
        <v>14</v>
      </c>
      <c r="AO37" s="41">
        <f>SUM(AM37,E37)</f>
        <v>0</v>
      </c>
      <c r="AP37" s="24" t="s">
        <v>14</v>
      </c>
      <c r="AQ37" s="159"/>
      <c r="AR37" s="147" t="s">
        <v>0</v>
      </c>
      <c r="AS37" s="159"/>
      <c r="AT37" s="162" t="s">
        <v>0</v>
      </c>
      <c r="AU37" s="164">
        <f t="shared" ref="AU37" si="15">AO38-AQ37+AS37</f>
        <v>0</v>
      </c>
      <c r="AV37" s="147" t="s">
        <v>0</v>
      </c>
      <c r="AW37" s="149"/>
      <c r="AX37" s="151">
        <f>AO38-AO37</f>
        <v>0</v>
      </c>
      <c r="AY37" s="153" t="s">
        <v>0</v>
      </c>
      <c r="AZ37" s="155"/>
    </row>
    <row r="38" spans="1:52" ht="21" customHeight="1">
      <c r="A38" s="157"/>
      <c r="B38" s="26"/>
      <c r="C38" s="96"/>
      <c r="D38" s="91" t="s">
        <v>48</v>
      </c>
      <c r="E38" s="92"/>
      <c r="F38" s="54" t="s">
        <v>0</v>
      </c>
      <c r="G38" s="99"/>
      <c r="H38" s="21" t="s">
        <v>4</v>
      </c>
      <c r="I38" s="14"/>
      <c r="J38" s="14" t="s">
        <v>21</v>
      </c>
      <c r="K38" s="14"/>
      <c r="L38" s="19" t="s">
        <v>22</v>
      </c>
      <c r="M38" s="44" t="s">
        <v>2</v>
      </c>
      <c r="N38" s="103"/>
      <c r="O38" s="26"/>
      <c r="P38" s="158"/>
      <c r="Q38" s="50" t="s">
        <v>48</v>
      </c>
      <c r="R38" s="34">
        <v>0</v>
      </c>
      <c r="S38" s="54" t="s">
        <v>0</v>
      </c>
      <c r="T38" s="35">
        <v>0</v>
      </c>
      <c r="U38" s="54" t="s">
        <v>0</v>
      </c>
      <c r="V38" s="37">
        <v>0</v>
      </c>
      <c r="W38" s="15">
        <v>0</v>
      </c>
      <c r="X38" s="54" t="s">
        <v>0</v>
      </c>
      <c r="Y38" s="35">
        <v>0</v>
      </c>
      <c r="Z38" s="54" t="s">
        <v>0</v>
      </c>
      <c r="AA38" s="35">
        <v>0</v>
      </c>
      <c r="AB38" s="54" t="s">
        <v>0</v>
      </c>
      <c r="AC38" s="36">
        <v>0</v>
      </c>
      <c r="AD38" s="54" t="s">
        <v>0</v>
      </c>
      <c r="AE38" s="30">
        <f>IF($P37="2：往復",SUM($R38,$T38,$W38,$Y38,$AA38,$AC38)*2,SUM($R38,$T38,$W38,$Y38,$AA38,$AC38))</f>
        <v>0</v>
      </c>
      <c r="AF38" s="5" t="s">
        <v>0</v>
      </c>
      <c r="AG38" s="16"/>
      <c r="AH38" s="5" t="s">
        <v>0</v>
      </c>
      <c r="AI38" s="15"/>
      <c r="AJ38" s="6" t="s">
        <v>0</v>
      </c>
      <c r="AK38" s="16"/>
      <c r="AL38" s="5" t="s">
        <v>0</v>
      </c>
      <c r="AM38" s="30">
        <f t="shared" si="1"/>
        <v>0</v>
      </c>
      <c r="AN38" s="6" t="s">
        <v>0</v>
      </c>
      <c r="AO38" s="28">
        <f>SUM(E38,AM38)</f>
        <v>0</v>
      </c>
      <c r="AP38" s="7" t="s">
        <v>0</v>
      </c>
      <c r="AQ38" s="160"/>
      <c r="AR38" s="161"/>
      <c r="AS38" s="160"/>
      <c r="AT38" s="163"/>
      <c r="AU38" s="165"/>
      <c r="AV38" s="161"/>
      <c r="AW38" s="150"/>
      <c r="AX38" s="152"/>
      <c r="AY38" s="154"/>
      <c r="AZ38" s="156"/>
    </row>
    <row r="39" spans="1:52" ht="21" customHeight="1">
      <c r="A39" s="157">
        <v>17</v>
      </c>
      <c r="B39" s="105"/>
      <c r="C39" s="88"/>
      <c r="D39" s="89" t="s">
        <v>54</v>
      </c>
      <c r="E39" s="90">
        <v>0</v>
      </c>
      <c r="F39" s="53" t="s">
        <v>14</v>
      </c>
      <c r="G39" s="98"/>
      <c r="H39" s="20" t="s">
        <v>3</v>
      </c>
      <c r="I39" s="17"/>
      <c r="J39" s="17" t="s">
        <v>21</v>
      </c>
      <c r="K39" s="17"/>
      <c r="L39" s="18" t="s">
        <v>22</v>
      </c>
      <c r="M39" s="42" t="s">
        <v>1</v>
      </c>
      <c r="N39" s="104"/>
      <c r="O39" s="105"/>
      <c r="P39" s="158"/>
      <c r="Q39" s="49" t="s">
        <v>54</v>
      </c>
      <c r="R39" s="38">
        <v>0</v>
      </c>
      <c r="S39" s="53" t="s">
        <v>14</v>
      </c>
      <c r="T39" s="39">
        <v>0</v>
      </c>
      <c r="U39" s="53" t="s">
        <v>14</v>
      </c>
      <c r="V39" s="33"/>
      <c r="W39" s="39">
        <v>0</v>
      </c>
      <c r="X39" s="53" t="s">
        <v>14</v>
      </c>
      <c r="Y39" s="39">
        <v>0</v>
      </c>
      <c r="Z39" s="53" t="s">
        <v>14</v>
      </c>
      <c r="AA39" s="39">
        <v>0</v>
      </c>
      <c r="AB39" s="53" t="s">
        <v>14</v>
      </c>
      <c r="AC39" s="38">
        <v>0</v>
      </c>
      <c r="AD39" s="53" t="s">
        <v>14</v>
      </c>
      <c r="AE39" s="40">
        <f>IF($P39="2：往復",SUM(R39,T39,W39,,Y39,AA39,AC39)*2,SUM(R39,T39,W39,,Y39,AA39,AC39))</f>
        <v>0</v>
      </c>
      <c r="AF39" s="23" t="s">
        <v>14</v>
      </c>
      <c r="AG39" s="38">
        <v>0</v>
      </c>
      <c r="AH39" s="23" t="s">
        <v>14</v>
      </c>
      <c r="AI39" s="38">
        <v>0</v>
      </c>
      <c r="AJ39" s="24" t="s">
        <v>14</v>
      </c>
      <c r="AK39" s="38">
        <v>0</v>
      </c>
      <c r="AL39" s="23" t="s">
        <v>14</v>
      </c>
      <c r="AM39" s="40">
        <f t="shared" si="1"/>
        <v>0</v>
      </c>
      <c r="AN39" s="24" t="s">
        <v>14</v>
      </c>
      <c r="AO39" s="41">
        <f>SUM(AM39,E39)</f>
        <v>0</v>
      </c>
      <c r="AP39" s="24" t="s">
        <v>14</v>
      </c>
      <c r="AQ39" s="159"/>
      <c r="AR39" s="147" t="s">
        <v>0</v>
      </c>
      <c r="AS39" s="159"/>
      <c r="AT39" s="162" t="s">
        <v>0</v>
      </c>
      <c r="AU39" s="164">
        <f t="shared" ref="AU39" si="16">AO40-AQ39+AS39</f>
        <v>0</v>
      </c>
      <c r="AV39" s="147" t="s">
        <v>0</v>
      </c>
      <c r="AW39" s="149"/>
      <c r="AX39" s="151">
        <f>AO40-AO39</f>
        <v>0</v>
      </c>
      <c r="AY39" s="153" t="s">
        <v>0</v>
      </c>
      <c r="AZ39" s="155"/>
    </row>
    <row r="40" spans="1:52" ht="21" customHeight="1">
      <c r="A40" s="157"/>
      <c r="B40" s="26"/>
      <c r="C40" s="96"/>
      <c r="D40" s="91" t="s">
        <v>48</v>
      </c>
      <c r="E40" s="92"/>
      <c r="F40" s="54" t="s">
        <v>0</v>
      </c>
      <c r="G40" s="99"/>
      <c r="H40" s="21" t="s">
        <v>4</v>
      </c>
      <c r="I40" s="14"/>
      <c r="J40" s="14" t="s">
        <v>21</v>
      </c>
      <c r="K40" s="14"/>
      <c r="L40" s="19" t="s">
        <v>22</v>
      </c>
      <c r="M40" s="44" t="s">
        <v>2</v>
      </c>
      <c r="N40" s="103"/>
      <c r="O40" s="26"/>
      <c r="P40" s="158"/>
      <c r="Q40" s="50" t="s">
        <v>48</v>
      </c>
      <c r="R40" s="34">
        <v>0</v>
      </c>
      <c r="S40" s="54" t="s">
        <v>0</v>
      </c>
      <c r="T40" s="35">
        <v>0</v>
      </c>
      <c r="U40" s="54" t="s">
        <v>0</v>
      </c>
      <c r="V40" s="37">
        <v>0</v>
      </c>
      <c r="W40" s="15">
        <v>0</v>
      </c>
      <c r="X40" s="54" t="s">
        <v>0</v>
      </c>
      <c r="Y40" s="35">
        <v>0</v>
      </c>
      <c r="Z40" s="54" t="s">
        <v>0</v>
      </c>
      <c r="AA40" s="35">
        <v>0</v>
      </c>
      <c r="AB40" s="54" t="s">
        <v>0</v>
      </c>
      <c r="AC40" s="36">
        <v>0</v>
      </c>
      <c r="AD40" s="54" t="s">
        <v>0</v>
      </c>
      <c r="AE40" s="30">
        <f>IF($P39="2：往復",SUM($R40,$T40,$W40,$Y40,$AA40,$AC40)*2,SUM($R40,$T40,$W40,$Y40,$AA40,$AC40))</f>
        <v>0</v>
      </c>
      <c r="AF40" s="5" t="s">
        <v>0</v>
      </c>
      <c r="AG40" s="16"/>
      <c r="AH40" s="5" t="s">
        <v>0</v>
      </c>
      <c r="AI40" s="15"/>
      <c r="AJ40" s="6" t="s">
        <v>0</v>
      </c>
      <c r="AK40" s="16"/>
      <c r="AL40" s="5" t="s">
        <v>0</v>
      </c>
      <c r="AM40" s="30">
        <f t="shared" si="1"/>
        <v>0</v>
      </c>
      <c r="AN40" s="6" t="s">
        <v>0</v>
      </c>
      <c r="AO40" s="28">
        <f>SUM(E40,AM40)</f>
        <v>0</v>
      </c>
      <c r="AP40" s="7" t="s">
        <v>0</v>
      </c>
      <c r="AQ40" s="160"/>
      <c r="AR40" s="161"/>
      <c r="AS40" s="160"/>
      <c r="AT40" s="163"/>
      <c r="AU40" s="165"/>
      <c r="AV40" s="161"/>
      <c r="AW40" s="150"/>
      <c r="AX40" s="152"/>
      <c r="AY40" s="154"/>
      <c r="AZ40" s="156"/>
    </row>
    <row r="41" spans="1:52" ht="21" customHeight="1">
      <c r="A41" s="157">
        <v>18</v>
      </c>
      <c r="B41" s="105"/>
      <c r="C41" s="88"/>
      <c r="D41" s="89" t="s">
        <v>54</v>
      </c>
      <c r="E41" s="90">
        <v>0</v>
      </c>
      <c r="F41" s="53" t="s">
        <v>14</v>
      </c>
      <c r="G41" s="98"/>
      <c r="H41" s="20" t="s">
        <v>3</v>
      </c>
      <c r="I41" s="17"/>
      <c r="J41" s="17" t="s">
        <v>21</v>
      </c>
      <c r="K41" s="17"/>
      <c r="L41" s="18" t="s">
        <v>22</v>
      </c>
      <c r="M41" s="42" t="s">
        <v>1</v>
      </c>
      <c r="N41" s="104"/>
      <c r="O41" s="105"/>
      <c r="P41" s="158"/>
      <c r="Q41" s="49" t="s">
        <v>54</v>
      </c>
      <c r="R41" s="38">
        <v>0</v>
      </c>
      <c r="S41" s="53" t="s">
        <v>14</v>
      </c>
      <c r="T41" s="39">
        <v>0</v>
      </c>
      <c r="U41" s="53" t="s">
        <v>14</v>
      </c>
      <c r="V41" s="33"/>
      <c r="W41" s="39">
        <v>0</v>
      </c>
      <c r="X41" s="53" t="s">
        <v>14</v>
      </c>
      <c r="Y41" s="39">
        <v>0</v>
      </c>
      <c r="Z41" s="53" t="s">
        <v>14</v>
      </c>
      <c r="AA41" s="39">
        <v>0</v>
      </c>
      <c r="AB41" s="53" t="s">
        <v>14</v>
      </c>
      <c r="AC41" s="38">
        <v>0</v>
      </c>
      <c r="AD41" s="53" t="s">
        <v>14</v>
      </c>
      <c r="AE41" s="40">
        <f>IF($P41="2：往復",SUM(R41,T41,W41,,Y41,AA41,AC41)*2,SUM(R41,T41,W41,,Y41,AA41,AC41))</f>
        <v>0</v>
      </c>
      <c r="AF41" s="23" t="s">
        <v>14</v>
      </c>
      <c r="AG41" s="38">
        <v>0</v>
      </c>
      <c r="AH41" s="23" t="s">
        <v>14</v>
      </c>
      <c r="AI41" s="38">
        <v>0</v>
      </c>
      <c r="AJ41" s="24" t="s">
        <v>14</v>
      </c>
      <c r="AK41" s="38">
        <v>0</v>
      </c>
      <c r="AL41" s="23" t="s">
        <v>14</v>
      </c>
      <c r="AM41" s="40">
        <f t="shared" si="1"/>
        <v>0</v>
      </c>
      <c r="AN41" s="24" t="s">
        <v>14</v>
      </c>
      <c r="AO41" s="41">
        <f>SUM(AM41,E41)</f>
        <v>0</v>
      </c>
      <c r="AP41" s="24" t="s">
        <v>14</v>
      </c>
      <c r="AQ41" s="159"/>
      <c r="AR41" s="147" t="s">
        <v>0</v>
      </c>
      <c r="AS41" s="159"/>
      <c r="AT41" s="162" t="s">
        <v>0</v>
      </c>
      <c r="AU41" s="164">
        <f t="shared" ref="AU41" si="17">AO42-AQ41+AS41</f>
        <v>0</v>
      </c>
      <c r="AV41" s="147" t="s">
        <v>0</v>
      </c>
      <c r="AW41" s="149"/>
      <c r="AX41" s="151">
        <f>AO42-AO41</f>
        <v>0</v>
      </c>
      <c r="AY41" s="153" t="s">
        <v>0</v>
      </c>
      <c r="AZ41" s="155"/>
    </row>
    <row r="42" spans="1:52" ht="21" customHeight="1">
      <c r="A42" s="157"/>
      <c r="B42" s="26"/>
      <c r="C42" s="96"/>
      <c r="D42" s="91" t="s">
        <v>48</v>
      </c>
      <c r="E42" s="92"/>
      <c r="F42" s="54" t="s">
        <v>0</v>
      </c>
      <c r="G42" s="99"/>
      <c r="H42" s="21" t="s">
        <v>4</v>
      </c>
      <c r="I42" s="14"/>
      <c r="J42" s="14" t="s">
        <v>21</v>
      </c>
      <c r="K42" s="14"/>
      <c r="L42" s="19" t="s">
        <v>22</v>
      </c>
      <c r="M42" s="44" t="s">
        <v>2</v>
      </c>
      <c r="N42" s="103"/>
      <c r="O42" s="26"/>
      <c r="P42" s="158"/>
      <c r="Q42" s="50" t="s">
        <v>48</v>
      </c>
      <c r="R42" s="34">
        <v>0</v>
      </c>
      <c r="S42" s="54" t="s">
        <v>0</v>
      </c>
      <c r="T42" s="35">
        <v>0</v>
      </c>
      <c r="U42" s="54" t="s">
        <v>0</v>
      </c>
      <c r="V42" s="37">
        <v>0</v>
      </c>
      <c r="W42" s="15">
        <v>0</v>
      </c>
      <c r="X42" s="54" t="s">
        <v>0</v>
      </c>
      <c r="Y42" s="35">
        <v>0</v>
      </c>
      <c r="Z42" s="54" t="s">
        <v>0</v>
      </c>
      <c r="AA42" s="35">
        <v>0</v>
      </c>
      <c r="AB42" s="54" t="s">
        <v>0</v>
      </c>
      <c r="AC42" s="36">
        <v>0</v>
      </c>
      <c r="AD42" s="54" t="s">
        <v>0</v>
      </c>
      <c r="AE42" s="30">
        <f>IF($P41="2：往復",SUM($R42,$T42,$W42,$Y42,$AA42,$AC42)*2,SUM($R42,$T42,$W42,$Y42,$AA42,$AC42))</f>
        <v>0</v>
      </c>
      <c r="AF42" s="5" t="s">
        <v>0</v>
      </c>
      <c r="AG42" s="16"/>
      <c r="AH42" s="5" t="s">
        <v>0</v>
      </c>
      <c r="AI42" s="15"/>
      <c r="AJ42" s="6" t="s">
        <v>0</v>
      </c>
      <c r="AK42" s="16"/>
      <c r="AL42" s="5" t="s">
        <v>0</v>
      </c>
      <c r="AM42" s="30">
        <f t="shared" si="1"/>
        <v>0</v>
      </c>
      <c r="AN42" s="6" t="s">
        <v>0</v>
      </c>
      <c r="AO42" s="28">
        <f>SUM(E42,AM42)</f>
        <v>0</v>
      </c>
      <c r="AP42" s="7" t="s">
        <v>0</v>
      </c>
      <c r="AQ42" s="160"/>
      <c r="AR42" s="161"/>
      <c r="AS42" s="160"/>
      <c r="AT42" s="163"/>
      <c r="AU42" s="165"/>
      <c r="AV42" s="161"/>
      <c r="AW42" s="150"/>
      <c r="AX42" s="152"/>
      <c r="AY42" s="154"/>
      <c r="AZ42" s="156"/>
    </row>
    <row r="43" spans="1:52" ht="21" customHeight="1">
      <c r="A43" s="157">
        <v>19</v>
      </c>
      <c r="B43" s="105"/>
      <c r="C43" s="88"/>
      <c r="D43" s="89" t="s">
        <v>54</v>
      </c>
      <c r="E43" s="90">
        <v>0</v>
      </c>
      <c r="F43" s="53" t="s">
        <v>14</v>
      </c>
      <c r="G43" s="98"/>
      <c r="H43" s="20" t="s">
        <v>3</v>
      </c>
      <c r="I43" s="17"/>
      <c r="J43" s="17" t="s">
        <v>21</v>
      </c>
      <c r="K43" s="17"/>
      <c r="L43" s="18" t="s">
        <v>22</v>
      </c>
      <c r="M43" s="42" t="s">
        <v>1</v>
      </c>
      <c r="N43" s="104"/>
      <c r="O43" s="105"/>
      <c r="P43" s="158"/>
      <c r="Q43" s="49" t="s">
        <v>54</v>
      </c>
      <c r="R43" s="38">
        <v>0</v>
      </c>
      <c r="S43" s="53" t="s">
        <v>14</v>
      </c>
      <c r="T43" s="39">
        <v>0</v>
      </c>
      <c r="U43" s="53" t="s">
        <v>14</v>
      </c>
      <c r="V43" s="33"/>
      <c r="W43" s="39">
        <v>0</v>
      </c>
      <c r="X43" s="53" t="s">
        <v>14</v>
      </c>
      <c r="Y43" s="39">
        <v>0</v>
      </c>
      <c r="Z43" s="53" t="s">
        <v>14</v>
      </c>
      <c r="AA43" s="39">
        <v>0</v>
      </c>
      <c r="AB43" s="53" t="s">
        <v>14</v>
      </c>
      <c r="AC43" s="38">
        <v>0</v>
      </c>
      <c r="AD43" s="53" t="s">
        <v>14</v>
      </c>
      <c r="AE43" s="40">
        <f>IF($P43="2：往復",SUM(R43,T43,W43,,Y43,AA43,AC43)*2,SUM(R43,T43,W43,,Y43,AA43,AC43))</f>
        <v>0</v>
      </c>
      <c r="AF43" s="23" t="s">
        <v>14</v>
      </c>
      <c r="AG43" s="38">
        <v>0</v>
      </c>
      <c r="AH43" s="23" t="s">
        <v>14</v>
      </c>
      <c r="AI43" s="38">
        <v>0</v>
      </c>
      <c r="AJ43" s="24" t="s">
        <v>14</v>
      </c>
      <c r="AK43" s="38">
        <v>0</v>
      </c>
      <c r="AL43" s="23" t="s">
        <v>14</v>
      </c>
      <c r="AM43" s="40">
        <f t="shared" si="1"/>
        <v>0</v>
      </c>
      <c r="AN43" s="24" t="s">
        <v>14</v>
      </c>
      <c r="AO43" s="41">
        <f>SUM(AM43,E43)</f>
        <v>0</v>
      </c>
      <c r="AP43" s="24" t="s">
        <v>14</v>
      </c>
      <c r="AQ43" s="159"/>
      <c r="AR43" s="147" t="s">
        <v>0</v>
      </c>
      <c r="AS43" s="159"/>
      <c r="AT43" s="162" t="s">
        <v>0</v>
      </c>
      <c r="AU43" s="164">
        <f t="shared" ref="AU43" si="18">AO44-AQ43+AS43</f>
        <v>0</v>
      </c>
      <c r="AV43" s="147" t="s">
        <v>0</v>
      </c>
      <c r="AW43" s="149"/>
      <c r="AX43" s="151">
        <f>AO44-AO43</f>
        <v>0</v>
      </c>
      <c r="AY43" s="153" t="s">
        <v>0</v>
      </c>
      <c r="AZ43" s="155"/>
    </row>
    <row r="44" spans="1:52" ht="21" customHeight="1">
      <c r="A44" s="157"/>
      <c r="B44" s="26"/>
      <c r="C44" s="96"/>
      <c r="D44" s="91" t="s">
        <v>48</v>
      </c>
      <c r="E44" s="92"/>
      <c r="F44" s="54" t="s">
        <v>0</v>
      </c>
      <c r="G44" s="99"/>
      <c r="H44" s="21" t="s">
        <v>4</v>
      </c>
      <c r="I44" s="14"/>
      <c r="J44" s="14" t="s">
        <v>21</v>
      </c>
      <c r="K44" s="14"/>
      <c r="L44" s="19" t="s">
        <v>22</v>
      </c>
      <c r="M44" s="44" t="s">
        <v>2</v>
      </c>
      <c r="N44" s="103"/>
      <c r="O44" s="26"/>
      <c r="P44" s="158"/>
      <c r="Q44" s="50" t="s">
        <v>48</v>
      </c>
      <c r="R44" s="34">
        <v>0</v>
      </c>
      <c r="S44" s="54" t="s">
        <v>0</v>
      </c>
      <c r="T44" s="35">
        <v>0</v>
      </c>
      <c r="U44" s="54" t="s">
        <v>0</v>
      </c>
      <c r="V44" s="37">
        <v>0</v>
      </c>
      <c r="W44" s="15">
        <v>0</v>
      </c>
      <c r="X44" s="54" t="s">
        <v>0</v>
      </c>
      <c r="Y44" s="35">
        <v>0</v>
      </c>
      <c r="Z44" s="54" t="s">
        <v>0</v>
      </c>
      <c r="AA44" s="35">
        <v>0</v>
      </c>
      <c r="AB44" s="54" t="s">
        <v>0</v>
      </c>
      <c r="AC44" s="36">
        <v>0</v>
      </c>
      <c r="AD44" s="54" t="s">
        <v>0</v>
      </c>
      <c r="AE44" s="30">
        <f>IF($P43="2：往復",SUM($R44,$T44,$W44,$Y44,$AA44,$AC44)*2,SUM($R44,$T44,$W44,$Y44,$AA44,$AC44))</f>
        <v>0</v>
      </c>
      <c r="AF44" s="5" t="s">
        <v>0</v>
      </c>
      <c r="AG44" s="16"/>
      <c r="AH44" s="5" t="s">
        <v>0</v>
      </c>
      <c r="AI44" s="15"/>
      <c r="AJ44" s="6" t="s">
        <v>0</v>
      </c>
      <c r="AK44" s="16"/>
      <c r="AL44" s="5" t="s">
        <v>0</v>
      </c>
      <c r="AM44" s="30">
        <f t="shared" si="1"/>
        <v>0</v>
      </c>
      <c r="AN44" s="6" t="s">
        <v>0</v>
      </c>
      <c r="AO44" s="28">
        <f>SUM(E44,AM44)</f>
        <v>0</v>
      </c>
      <c r="AP44" s="7" t="s">
        <v>0</v>
      </c>
      <c r="AQ44" s="160"/>
      <c r="AR44" s="161"/>
      <c r="AS44" s="160"/>
      <c r="AT44" s="163"/>
      <c r="AU44" s="165"/>
      <c r="AV44" s="161"/>
      <c r="AW44" s="150"/>
      <c r="AX44" s="152"/>
      <c r="AY44" s="154"/>
      <c r="AZ44" s="156"/>
    </row>
    <row r="45" spans="1:52" ht="21" customHeight="1">
      <c r="A45" s="157">
        <v>20</v>
      </c>
      <c r="B45" s="105"/>
      <c r="C45" s="88"/>
      <c r="D45" s="89" t="s">
        <v>54</v>
      </c>
      <c r="E45" s="90">
        <v>0</v>
      </c>
      <c r="F45" s="53" t="s">
        <v>14</v>
      </c>
      <c r="G45" s="98"/>
      <c r="H45" s="20" t="s">
        <v>3</v>
      </c>
      <c r="I45" s="17"/>
      <c r="J45" s="17" t="s">
        <v>21</v>
      </c>
      <c r="K45" s="17"/>
      <c r="L45" s="18" t="s">
        <v>22</v>
      </c>
      <c r="M45" s="42" t="s">
        <v>1</v>
      </c>
      <c r="N45" s="104"/>
      <c r="O45" s="105"/>
      <c r="P45" s="158"/>
      <c r="Q45" s="49" t="s">
        <v>54</v>
      </c>
      <c r="R45" s="38">
        <v>0</v>
      </c>
      <c r="S45" s="53" t="s">
        <v>14</v>
      </c>
      <c r="T45" s="39">
        <v>0</v>
      </c>
      <c r="U45" s="53" t="s">
        <v>14</v>
      </c>
      <c r="V45" s="33"/>
      <c r="W45" s="39">
        <v>0</v>
      </c>
      <c r="X45" s="53" t="s">
        <v>14</v>
      </c>
      <c r="Y45" s="39">
        <v>0</v>
      </c>
      <c r="Z45" s="53" t="s">
        <v>14</v>
      </c>
      <c r="AA45" s="39">
        <v>0</v>
      </c>
      <c r="AB45" s="53" t="s">
        <v>14</v>
      </c>
      <c r="AC45" s="38">
        <v>0</v>
      </c>
      <c r="AD45" s="53" t="s">
        <v>14</v>
      </c>
      <c r="AE45" s="40">
        <f>IF($P45="2：往復",SUM(R45,T45,W45,,Y45,AA45,AC45)*2,SUM(R45,T45,W45,,Y45,AA45,AC45))</f>
        <v>0</v>
      </c>
      <c r="AF45" s="23" t="s">
        <v>14</v>
      </c>
      <c r="AG45" s="38">
        <v>0</v>
      </c>
      <c r="AH45" s="23" t="s">
        <v>14</v>
      </c>
      <c r="AI45" s="38">
        <v>0</v>
      </c>
      <c r="AJ45" s="24" t="s">
        <v>14</v>
      </c>
      <c r="AK45" s="38">
        <v>0</v>
      </c>
      <c r="AL45" s="23" t="s">
        <v>14</v>
      </c>
      <c r="AM45" s="40">
        <f t="shared" si="1"/>
        <v>0</v>
      </c>
      <c r="AN45" s="24" t="s">
        <v>14</v>
      </c>
      <c r="AO45" s="41">
        <f>SUM(AM45,E45)</f>
        <v>0</v>
      </c>
      <c r="AP45" s="24" t="s">
        <v>14</v>
      </c>
      <c r="AQ45" s="159"/>
      <c r="AR45" s="147" t="s">
        <v>0</v>
      </c>
      <c r="AS45" s="159"/>
      <c r="AT45" s="162" t="s">
        <v>0</v>
      </c>
      <c r="AU45" s="164">
        <f t="shared" ref="AU45" si="19">AO46-AQ45+AS45</f>
        <v>0</v>
      </c>
      <c r="AV45" s="147" t="s">
        <v>0</v>
      </c>
      <c r="AW45" s="149"/>
      <c r="AX45" s="151">
        <f>AO46-AO45</f>
        <v>0</v>
      </c>
      <c r="AY45" s="153" t="s">
        <v>0</v>
      </c>
      <c r="AZ45" s="155"/>
    </row>
    <row r="46" spans="1:52" ht="21" customHeight="1">
      <c r="A46" s="157"/>
      <c r="B46" s="26"/>
      <c r="C46" s="96"/>
      <c r="D46" s="91" t="s">
        <v>48</v>
      </c>
      <c r="E46" s="92"/>
      <c r="F46" s="54" t="s">
        <v>0</v>
      </c>
      <c r="G46" s="99"/>
      <c r="H46" s="21" t="s">
        <v>4</v>
      </c>
      <c r="I46" s="14"/>
      <c r="J46" s="14" t="s">
        <v>21</v>
      </c>
      <c r="K46" s="14"/>
      <c r="L46" s="19" t="s">
        <v>22</v>
      </c>
      <c r="M46" s="44" t="s">
        <v>2</v>
      </c>
      <c r="N46" s="103"/>
      <c r="O46" s="26"/>
      <c r="P46" s="158"/>
      <c r="Q46" s="50" t="s">
        <v>48</v>
      </c>
      <c r="R46" s="34">
        <v>0</v>
      </c>
      <c r="S46" s="54" t="s">
        <v>0</v>
      </c>
      <c r="T46" s="35">
        <v>0</v>
      </c>
      <c r="U46" s="54" t="s">
        <v>0</v>
      </c>
      <c r="V46" s="37">
        <v>0</v>
      </c>
      <c r="W46" s="15">
        <v>0</v>
      </c>
      <c r="X46" s="54" t="s">
        <v>0</v>
      </c>
      <c r="Y46" s="35">
        <v>0</v>
      </c>
      <c r="Z46" s="54" t="s">
        <v>0</v>
      </c>
      <c r="AA46" s="35">
        <v>0</v>
      </c>
      <c r="AB46" s="54" t="s">
        <v>0</v>
      </c>
      <c r="AC46" s="36">
        <v>0</v>
      </c>
      <c r="AD46" s="54" t="s">
        <v>0</v>
      </c>
      <c r="AE46" s="30">
        <f>IF($P45="2：往復",SUM($R46,$T46,$W46,$Y46,$AA46,$AC46)*2,SUM($R46,$T46,$W46,$Y46,$AA46,$AC46))</f>
        <v>0</v>
      </c>
      <c r="AF46" s="5" t="s">
        <v>0</v>
      </c>
      <c r="AG46" s="16"/>
      <c r="AH46" s="5" t="s">
        <v>0</v>
      </c>
      <c r="AI46" s="15"/>
      <c r="AJ46" s="6" t="s">
        <v>0</v>
      </c>
      <c r="AK46" s="16"/>
      <c r="AL46" s="5" t="s">
        <v>0</v>
      </c>
      <c r="AM46" s="30">
        <f t="shared" si="1"/>
        <v>0</v>
      </c>
      <c r="AN46" s="6" t="s">
        <v>0</v>
      </c>
      <c r="AO46" s="28">
        <f>SUM(E46,AM46)</f>
        <v>0</v>
      </c>
      <c r="AP46" s="7" t="s">
        <v>0</v>
      </c>
      <c r="AQ46" s="160"/>
      <c r="AR46" s="161"/>
      <c r="AS46" s="160"/>
      <c r="AT46" s="163"/>
      <c r="AU46" s="165"/>
      <c r="AV46" s="161"/>
      <c r="AW46" s="150"/>
      <c r="AX46" s="152"/>
      <c r="AY46" s="154"/>
      <c r="AZ46" s="156"/>
    </row>
    <row r="47" spans="1:52" ht="21" customHeight="1">
      <c r="A47" s="157">
        <v>21</v>
      </c>
      <c r="B47" s="105"/>
      <c r="C47" s="88"/>
      <c r="D47" s="89" t="s">
        <v>54</v>
      </c>
      <c r="E47" s="90">
        <v>0</v>
      </c>
      <c r="F47" s="53" t="s">
        <v>14</v>
      </c>
      <c r="G47" s="98"/>
      <c r="H47" s="20" t="s">
        <v>3</v>
      </c>
      <c r="I47" s="17"/>
      <c r="J47" s="17" t="s">
        <v>21</v>
      </c>
      <c r="K47" s="17"/>
      <c r="L47" s="18" t="s">
        <v>22</v>
      </c>
      <c r="M47" s="42" t="s">
        <v>1</v>
      </c>
      <c r="N47" s="104"/>
      <c r="O47" s="105"/>
      <c r="P47" s="158"/>
      <c r="Q47" s="49" t="s">
        <v>54</v>
      </c>
      <c r="R47" s="38">
        <v>0</v>
      </c>
      <c r="S47" s="53" t="s">
        <v>14</v>
      </c>
      <c r="T47" s="39">
        <v>0</v>
      </c>
      <c r="U47" s="53" t="s">
        <v>14</v>
      </c>
      <c r="V47" s="33"/>
      <c r="W47" s="39">
        <v>0</v>
      </c>
      <c r="X47" s="53" t="s">
        <v>14</v>
      </c>
      <c r="Y47" s="39">
        <v>0</v>
      </c>
      <c r="Z47" s="53" t="s">
        <v>14</v>
      </c>
      <c r="AA47" s="39">
        <v>0</v>
      </c>
      <c r="AB47" s="53" t="s">
        <v>14</v>
      </c>
      <c r="AC47" s="38">
        <v>0</v>
      </c>
      <c r="AD47" s="53" t="s">
        <v>14</v>
      </c>
      <c r="AE47" s="40">
        <f>IF($P47="2：往復",SUM(R47,T47,W47,,Y47,AA47,AC47)*2,SUM(R47,T47,W47,,Y47,AA47,AC47))</f>
        <v>0</v>
      </c>
      <c r="AF47" s="23" t="s">
        <v>14</v>
      </c>
      <c r="AG47" s="38">
        <v>0</v>
      </c>
      <c r="AH47" s="23" t="s">
        <v>14</v>
      </c>
      <c r="AI47" s="38">
        <v>0</v>
      </c>
      <c r="AJ47" s="24" t="s">
        <v>14</v>
      </c>
      <c r="AK47" s="38">
        <v>0</v>
      </c>
      <c r="AL47" s="23" t="s">
        <v>14</v>
      </c>
      <c r="AM47" s="40">
        <f t="shared" si="1"/>
        <v>0</v>
      </c>
      <c r="AN47" s="24" t="s">
        <v>14</v>
      </c>
      <c r="AO47" s="41">
        <f>SUM(AM47,E47)</f>
        <v>0</v>
      </c>
      <c r="AP47" s="24" t="s">
        <v>14</v>
      </c>
      <c r="AQ47" s="159"/>
      <c r="AR47" s="147" t="s">
        <v>0</v>
      </c>
      <c r="AS47" s="159"/>
      <c r="AT47" s="162" t="s">
        <v>0</v>
      </c>
      <c r="AU47" s="164">
        <f t="shared" ref="AU47" si="20">AO48-AQ47+AS47</f>
        <v>0</v>
      </c>
      <c r="AV47" s="147" t="s">
        <v>0</v>
      </c>
      <c r="AW47" s="149"/>
      <c r="AX47" s="151">
        <f>AO48-AO47</f>
        <v>0</v>
      </c>
      <c r="AY47" s="153" t="s">
        <v>0</v>
      </c>
      <c r="AZ47" s="155"/>
    </row>
    <row r="48" spans="1:52" ht="21" customHeight="1">
      <c r="A48" s="157"/>
      <c r="B48" s="26"/>
      <c r="C48" s="96"/>
      <c r="D48" s="91" t="s">
        <v>48</v>
      </c>
      <c r="E48" s="92"/>
      <c r="F48" s="54" t="s">
        <v>0</v>
      </c>
      <c r="G48" s="99"/>
      <c r="H48" s="21" t="s">
        <v>4</v>
      </c>
      <c r="I48" s="14"/>
      <c r="J48" s="14" t="s">
        <v>21</v>
      </c>
      <c r="K48" s="14"/>
      <c r="L48" s="19" t="s">
        <v>22</v>
      </c>
      <c r="M48" s="44" t="s">
        <v>2</v>
      </c>
      <c r="N48" s="103"/>
      <c r="O48" s="26"/>
      <c r="P48" s="158"/>
      <c r="Q48" s="50" t="s">
        <v>48</v>
      </c>
      <c r="R48" s="34">
        <v>0</v>
      </c>
      <c r="S48" s="54" t="s">
        <v>0</v>
      </c>
      <c r="T48" s="35">
        <v>0</v>
      </c>
      <c r="U48" s="54" t="s">
        <v>0</v>
      </c>
      <c r="V48" s="37">
        <v>0</v>
      </c>
      <c r="W48" s="15">
        <v>0</v>
      </c>
      <c r="X48" s="54" t="s">
        <v>0</v>
      </c>
      <c r="Y48" s="35">
        <v>0</v>
      </c>
      <c r="Z48" s="54" t="s">
        <v>0</v>
      </c>
      <c r="AA48" s="35">
        <v>0</v>
      </c>
      <c r="AB48" s="54" t="s">
        <v>0</v>
      </c>
      <c r="AC48" s="36">
        <v>0</v>
      </c>
      <c r="AD48" s="54" t="s">
        <v>0</v>
      </c>
      <c r="AE48" s="30">
        <f>IF($P47="2：往復",SUM($R48,$T48,$W48,$Y48,$AA48,$AC48)*2,SUM($R48,$T48,$W48,$Y48,$AA48,$AC48))</f>
        <v>0</v>
      </c>
      <c r="AF48" s="5" t="s">
        <v>0</v>
      </c>
      <c r="AG48" s="16"/>
      <c r="AH48" s="5" t="s">
        <v>0</v>
      </c>
      <c r="AI48" s="15"/>
      <c r="AJ48" s="6" t="s">
        <v>0</v>
      </c>
      <c r="AK48" s="16"/>
      <c r="AL48" s="5" t="s">
        <v>0</v>
      </c>
      <c r="AM48" s="30">
        <f t="shared" si="1"/>
        <v>0</v>
      </c>
      <c r="AN48" s="6" t="s">
        <v>0</v>
      </c>
      <c r="AO48" s="28">
        <f>SUM(E48,AM48)</f>
        <v>0</v>
      </c>
      <c r="AP48" s="7" t="s">
        <v>0</v>
      </c>
      <c r="AQ48" s="160"/>
      <c r="AR48" s="161"/>
      <c r="AS48" s="160"/>
      <c r="AT48" s="163"/>
      <c r="AU48" s="165"/>
      <c r="AV48" s="161"/>
      <c r="AW48" s="150"/>
      <c r="AX48" s="152"/>
      <c r="AY48" s="154"/>
      <c r="AZ48" s="156"/>
    </row>
    <row r="49" spans="1:54" ht="21" customHeight="1">
      <c r="A49" s="157">
        <v>22</v>
      </c>
      <c r="B49" s="105"/>
      <c r="C49" s="88"/>
      <c r="D49" s="89" t="s">
        <v>54</v>
      </c>
      <c r="E49" s="90">
        <v>0</v>
      </c>
      <c r="F49" s="53" t="s">
        <v>14</v>
      </c>
      <c r="G49" s="98"/>
      <c r="H49" s="20" t="s">
        <v>3</v>
      </c>
      <c r="I49" s="17"/>
      <c r="J49" s="17" t="s">
        <v>21</v>
      </c>
      <c r="K49" s="17"/>
      <c r="L49" s="18" t="s">
        <v>22</v>
      </c>
      <c r="M49" s="42" t="s">
        <v>1</v>
      </c>
      <c r="N49" s="104"/>
      <c r="O49" s="105"/>
      <c r="P49" s="158"/>
      <c r="Q49" s="49" t="s">
        <v>54</v>
      </c>
      <c r="R49" s="38">
        <v>0</v>
      </c>
      <c r="S49" s="53" t="s">
        <v>14</v>
      </c>
      <c r="T49" s="39">
        <v>0</v>
      </c>
      <c r="U49" s="53" t="s">
        <v>14</v>
      </c>
      <c r="V49" s="33"/>
      <c r="W49" s="39">
        <v>0</v>
      </c>
      <c r="X49" s="53" t="s">
        <v>14</v>
      </c>
      <c r="Y49" s="39">
        <v>0</v>
      </c>
      <c r="Z49" s="53" t="s">
        <v>14</v>
      </c>
      <c r="AA49" s="39">
        <v>0</v>
      </c>
      <c r="AB49" s="53" t="s">
        <v>14</v>
      </c>
      <c r="AC49" s="38">
        <v>0</v>
      </c>
      <c r="AD49" s="53" t="s">
        <v>14</v>
      </c>
      <c r="AE49" s="40">
        <f>IF($P49="2：往復",SUM(R49,T49,W49,,Y49,AA49,AC49)*2,SUM(R49,T49,W49,,Y49,AA49,AC49))</f>
        <v>0</v>
      </c>
      <c r="AF49" s="23" t="s">
        <v>14</v>
      </c>
      <c r="AG49" s="38">
        <v>0</v>
      </c>
      <c r="AH49" s="23" t="s">
        <v>14</v>
      </c>
      <c r="AI49" s="38">
        <v>0</v>
      </c>
      <c r="AJ49" s="24" t="s">
        <v>14</v>
      </c>
      <c r="AK49" s="38">
        <v>0</v>
      </c>
      <c r="AL49" s="23" t="s">
        <v>14</v>
      </c>
      <c r="AM49" s="40">
        <f t="shared" si="1"/>
        <v>0</v>
      </c>
      <c r="AN49" s="24" t="s">
        <v>14</v>
      </c>
      <c r="AO49" s="41">
        <f>SUM(AM49,E49)</f>
        <v>0</v>
      </c>
      <c r="AP49" s="24" t="s">
        <v>14</v>
      </c>
      <c r="AQ49" s="159"/>
      <c r="AR49" s="147" t="s">
        <v>0</v>
      </c>
      <c r="AS49" s="159"/>
      <c r="AT49" s="162" t="s">
        <v>0</v>
      </c>
      <c r="AU49" s="164">
        <f t="shared" ref="AU49" si="21">AO50-AQ49+AS49</f>
        <v>0</v>
      </c>
      <c r="AV49" s="147" t="s">
        <v>0</v>
      </c>
      <c r="AW49" s="149"/>
      <c r="AX49" s="151">
        <f>AO50-AO49</f>
        <v>0</v>
      </c>
      <c r="AY49" s="153" t="s">
        <v>0</v>
      </c>
      <c r="AZ49" s="155"/>
    </row>
    <row r="50" spans="1:54" ht="21" customHeight="1">
      <c r="A50" s="157"/>
      <c r="B50" s="26"/>
      <c r="C50" s="96"/>
      <c r="D50" s="91" t="s">
        <v>48</v>
      </c>
      <c r="E50" s="92"/>
      <c r="F50" s="54" t="s">
        <v>0</v>
      </c>
      <c r="G50" s="99"/>
      <c r="H50" s="21" t="s">
        <v>4</v>
      </c>
      <c r="I50" s="14"/>
      <c r="J50" s="14" t="s">
        <v>21</v>
      </c>
      <c r="K50" s="14"/>
      <c r="L50" s="19" t="s">
        <v>22</v>
      </c>
      <c r="M50" s="44" t="s">
        <v>2</v>
      </c>
      <c r="N50" s="103"/>
      <c r="O50" s="26"/>
      <c r="P50" s="158"/>
      <c r="Q50" s="50" t="s">
        <v>48</v>
      </c>
      <c r="R50" s="34">
        <v>0</v>
      </c>
      <c r="S50" s="54" t="s">
        <v>0</v>
      </c>
      <c r="T50" s="35">
        <v>0</v>
      </c>
      <c r="U50" s="54" t="s">
        <v>0</v>
      </c>
      <c r="V50" s="37">
        <v>0</v>
      </c>
      <c r="W50" s="15">
        <v>0</v>
      </c>
      <c r="X50" s="54" t="s">
        <v>0</v>
      </c>
      <c r="Y50" s="35">
        <v>0</v>
      </c>
      <c r="Z50" s="54" t="s">
        <v>0</v>
      </c>
      <c r="AA50" s="35">
        <v>0</v>
      </c>
      <c r="AB50" s="54" t="s">
        <v>0</v>
      </c>
      <c r="AC50" s="36">
        <v>0</v>
      </c>
      <c r="AD50" s="54" t="s">
        <v>0</v>
      </c>
      <c r="AE50" s="30">
        <f>IF($P49="2：往復",SUM($R50,$T50,$W50,$Y50,$AA50,$AC50)*2,SUM($R50,$T50,$W50,$Y50,$AA50,$AC50))</f>
        <v>0</v>
      </c>
      <c r="AF50" s="5" t="s">
        <v>0</v>
      </c>
      <c r="AG50" s="16"/>
      <c r="AH50" s="5" t="s">
        <v>0</v>
      </c>
      <c r="AI50" s="15"/>
      <c r="AJ50" s="6" t="s">
        <v>0</v>
      </c>
      <c r="AK50" s="16"/>
      <c r="AL50" s="5" t="s">
        <v>0</v>
      </c>
      <c r="AM50" s="30">
        <f t="shared" si="1"/>
        <v>0</v>
      </c>
      <c r="AN50" s="6" t="s">
        <v>0</v>
      </c>
      <c r="AO50" s="28">
        <f>SUM(E50,AM50)</f>
        <v>0</v>
      </c>
      <c r="AP50" s="7" t="s">
        <v>0</v>
      </c>
      <c r="AQ50" s="160"/>
      <c r="AR50" s="161"/>
      <c r="AS50" s="160"/>
      <c r="AT50" s="163"/>
      <c r="AU50" s="165"/>
      <c r="AV50" s="161"/>
      <c r="AW50" s="150"/>
      <c r="AX50" s="152"/>
      <c r="AY50" s="154"/>
      <c r="AZ50" s="156"/>
    </row>
    <row r="51" spans="1:54" ht="15" customHeight="1">
      <c r="A51" s="142"/>
      <c r="B51" s="56"/>
      <c r="C51" s="143" t="s">
        <v>55</v>
      </c>
      <c r="D51" s="143"/>
      <c r="E51" s="93">
        <f>SUMIF($H7:$H50,"自",E7:E50)</f>
        <v>0</v>
      </c>
      <c r="F51" s="94" t="s">
        <v>14</v>
      </c>
      <c r="G51" s="85"/>
      <c r="H51" s="57"/>
      <c r="I51" s="57"/>
      <c r="J51" s="57"/>
      <c r="K51" s="57"/>
      <c r="L51" s="57"/>
      <c r="M51" s="57"/>
      <c r="N51" s="57"/>
      <c r="O51" s="57"/>
      <c r="P51" s="57"/>
      <c r="Q51" s="57"/>
      <c r="R51" s="57"/>
      <c r="S51" s="57"/>
      <c r="T51" s="57"/>
      <c r="U51" s="57"/>
      <c r="V51" s="57"/>
      <c r="W51" s="57"/>
      <c r="X51" s="57"/>
      <c r="Y51" s="57"/>
      <c r="Z51" s="58"/>
      <c r="AA51" s="144" t="s">
        <v>55</v>
      </c>
      <c r="AB51" s="144"/>
      <c r="AC51" s="144"/>
      <c r="AD51" s="144"/>
      <c r="AE51" s="22">
        <f>SUMIF($H7:$H50,"自",AE7:AE50)</f>
        <v>0</v>
      </c>
      <c r="AF51" s="24" t="s">
        <v>14</v>
      </c>
      <c r="AG51" s="22">
        <f>SUMIF($H7:$H50,"自",AG7:AG50)</f>
        <v>0</v>
      </c>
      <c r="AH51" s="23" t="s">
        <v>14</v>
      </c>
      <c r="AI51" s="22">
        <f>SUMIF($H7:$H50,"自",AI7:AI50)</f>
        <v>0</v>
      </c>
      <c r="AJ51" s="23" t="s">
        <v>14</v>
      </c>
      <c r="AK51" s="22">
        <f>SUMIF($H7:$H50,"自",AK7:AK50)</f>
        <v>0</v>
      </c>
      <c r="AL51" s="23" t="s">
        <v>14</v>
      </c>
      <c r="AM51" s="22">
        <f>SUMIF($H7:$H50,"自",AM7:AM50)</f>
        <v>0</v>
      </c>
      <c r="AN51" s="24" t="s">
        <v>14</v>
      </c>
      <c r="AO51" s="27">
        <f>SUMIF($H7:$H50,"自",AO7:AO50)</f>
        <v>0</v>
      </c>
      <c r="AP51" s="24" t="s">
        <v>14</v>
      </c>
      <c r="AQ51" s="127">
        <f>SUMIF($H7:$H50,"自",AQ7:AQ50)</f>
        <v>0</v>
      </c>
      <c r="AR51" s="145" t="s">
        <v>0</v>
      </c>
      <c r="AS51" s="127">
        <f>SUMIF($H7:$H50,"自",AS7:AS50)</f>
        <v>0</v>
      </c>
      <c r="AT51" s="145" t="s">
        <v>0</v>
      </c>
      <c r="AU51" s="127">
        <f>SUMIF($H7:$H50,"自",AU7:AU50)</f>
        <v>0</v>
      </c>
      <c r="AV51" s="147" t="s">
        <v>0</v>
      </c>
      <c r="AW51" s="51"/>
      <c r="AX51" s="127">
        <f>SUMIF($H7:$H50,"自",AX7:AX50)</f>
        <v>0</v>
      </c>
      <c r="AY51" s="9"/>
      <c r="AZ51" s="68"/>
    </row>
    <row r="52" spans="1:54" ht="12" customHeight="1">
      <c r="A52" s="142"/>
      <c r="B52" s="59"/>
      <c r="C52" s="129" t="s">
        <v>47</v>
      </c>
      <c r="D52" s="129"/>
      <c r="E52" s="55">
        <f>SUMIF($H7:$H50,"至",E7:E50)</f>
        <v>0</v>
      </c>
      <c r="F52" s="95" t="s">
        <v>0</v>
      </c>
      <c r="G52" s="86"/>
      <c r="H52" s="60"/>
      <c r="I52" s="60"/>
      <c r="J52" s="60"/>
      <c r="K52" s="60"/>
      <c r="L52" s="60"/>
      <c r="M52" s="60"/>
      <c r="N52" s="60"/>
      <c r="O52" s="60"/>
      <c r="P52" s="60"/>
      <c r="Q52" s="60"/>
      <c r="R52" s="60"/>
      <c r="S52" s="60"/>
      <c r="T52" s="60"/>
      <c r="U52" s="60"/>
      <c r="V52" s="60"/>
      <c r="W52" s="60"/>
      <c r="X52" s="60"/>
      <c r="Y52" s="60"/>
      <c r="Z52" s="61"/>
      <c r="AA52" s="130" t="s">
        <v>47</v>
      </c>
      <c r="AB52" s="131"/>
      <c r="AC52" s="131"/>
      <c r="AD52" s="132"/>
      <c r="AE52" s="11">
        <f>SUMIF($H7:$H50,"至",AE7:AE50)</f>
        <v>0</v>
      </c>
      <c r="AF52" s="7" t="s">
        <v>0</v>
      </c>
      <c r="AG52" s="11">
        <f>SUMIF($H7:$H50,"至",AG7:AG50)</f>
        <v>0</v>
      </c>
      <c r="AH52" s="8" t="s">
        <v>0</v>
      </c>
      <c r="AI52" s="11">
        <f>SUMIF($H7:$H50,"至",AI7:AI50)</f>
        <v>0</v>
      </c>
      <c r="AJ52" s="8" t="s">
        <v>0</v>
      </c>
      <c r="AK52" s="11">
        <f>SUMIF($H7:$H50,"至",AK7:AK50)</f>
        <v>0</v>
      </c>
      <c r="AL52" s="8" t="s">
        <v>0</v>
      </c>
      <c r="AM52" s="11">
        <f>SUMIF($H7:$H50,"至",AM7:AM50)</f>
        <v>0</v>
      </c>
      <c r="AN52" s="7" t="s">
        <v>0</v>
      </c>
      <c r="AO52" s="12">
        <f>SUMIF($H7:$H50,"至",AO7:AO50)</f>
        <v>0</v>
      </c>
      <c r="AP52" s="7" t="s">
        <v>0</v>
      </c>
      <c r="AQ52" s="128"/>
      <c r="AR52" s="146"/>
      <c r="AS52" s="128"/>
      <c r="AT52" s="146"/>
      <c r="AU52" s="128"/>
      <c r="AV52" s="148"/>
      <c r="AW52" s="116"/>
      <c r="AX52" s="128"/>
      <c r="AY52" s="5" t="s">
        <v>0</v>
      </c>
      <c r="AZ52" s="69"/>
    </row>
    <row r="53" spans="1:54" ht="12" customHeight="1" thickBot="1">
      <c r="A53" s="142"/>
      <c r="B53" s="62"/>
      <c r="C53" s="133" t="s">
        <v>46</v>
      </c>
      <c r="D53" s="133"/>
      <c r="E53" s="100">
        <f>E52-E51</f>
        <v>0</v>
      </c>
      <c r="F53" s="101" t="s">
        <v>0</v>
      </c>
      <c r="G53" s="87"/>
      <c r="H53" s="63"/>
      <c r="I53" s="63"/>
      <c r="J53" s="63"/>
      <c r="K53" s="63"/>
      <c r="L53" s="63"/>
      <c r="M53" s="63"/>
      <c r="N53" s="63"/>
      <c r="O53" s="63"/>
      <c r="P53" s="63"/>
      <c r="Q53" s="63"/>
      <c r="R53" s="63"/>
      <c r="S53" s="63"/>
      <c r="T53" s="63"/>
      <c r="U53" s="63"/>
      <c r="V53" s="63"/>
      <c r="W53" s="63"/>
      <c r="X53" s="63"/>
      <c r="Y53" s="63"/>
      <c r="Z53" s="64"/>
      <c r="AA53" s="134" t="s">
        <v>46</v>
      </c>
      <c r="AB53" s="135"/>
      <c r="AC53" s="135"/>
      <c r="AD53" s="136"/>
      <c r="AE53" s="72">
        <f>AE52-AE51</f>
        <v>0</v>
      </c>
      <c r="AF53" s="73" t="s">
        <v>0</v>
      </c>
      <c r="AG53" s="79">
        <f>AG52-AG51</f>
        <v>0</v>
      </c>
      <c r="AH53" s="80" t="s">
        <v>0</v>
      </c>
      <c r="AI53" s="79">
        <f>AI52-AI51</f>
        <v>0</v>
      </c>
      <c r="AJ53" s="80" t="s">
        <v>0</v>
      </c>
      <c r="AK53" s="79">
        <f>AK52-AK51</f>
        <v>0</v>
      </c>
      <c r="AL53" s="80" t="s">
        <v>0</v>
      </c>
      <c r="AM53" s="72">
        <f>AM52-AM51</f>
        <v>0</v>
      </c>
      <c r="AN53" s="73" t="s">
        <v>0</v>
      </c>
      <c r="AO53" s="74">
        <f>AO52-AO51</f>
        <v>0</v>
      </c>
      <c r="AP53" s="75" t="s">
        <v>0</v>
      </c>
      <c r="AQ53" s="28"/>
      <c r="AR53" s="73"/>
      <c r="AS53" s="28"/>
      <c r="AT53" s="73"/>
      <c r="AU53" s="10"/>
      <c r="AV53" s="29"/>
      <c r="AW53" s="106"/>
      <c r="AX53" s="67"/>
      <c r="AY53" s="13"/>
      <c r="AZ53" s="70"/>
    </row>
    <row r="54" spans="1:54" ht="37.5" customHeight="1" thickBot="1">
      <c r="A54" s="77"/>
      <c r="B54" s="57"/>
      <c r="C54" s="137" t="s">
        <v>73</v>
      </c>
      <c r="D54" s="138"/>
      <c r="E54" s="124"/>
      <c r="F54" s="126"/>
      <c r="G54" s="57"/>
      <c r="H54" s="57"/>
      <c r="I54" s="57"/>
      <c r="J54" s="57"/>
      <c r="K54" s="57"/>
      <c r="L54" s="57"/>
      <c r="M54" s="57"/>
      <c r="N54" s="57"/>
      <c r="O54" s="57"/>
      <c r="P54" s="57"/>
      <c r="Q54" s="57"/>
      <c r="R54" s="57"/>
      <c r="S54" s="57"/>
      <c r="T54" s="57"/>
      <c r="U54" s="57"/>
      <c r="V54" s="57"/>
      <c r="W54" s="57"/>
      <c r="X54" s="57"/>
      <c r="Y54" s="57"/>
      <c r="Z54" s="81"/>
      <c r="AA54" s="139" t="s">
        <v>67</v>
      </c>
      <c r="AB54" s="140"/>
      <c r="AC54" s="140"/>
      <c r="AD54" s="141"/>
      <c r="AE54" s="124"/>
      <c r="AF54" s="124"/>
      <c r="AG54" s="124"/>
      <c r="AH54" s="124"/>
      <c r="AI54" s="124"/>
      <c r="AJ54" s="124"/>
      <c r="AK54" s="124"/>
      <c r="AL54" s="124"/>
      <c r="AM54" s="125"/>
      <c r="AN54" s="125"/>
      <c r="AO54" s="125"/>
      <c r="AP54" s="125"/>
      <c r="AQ54" s="125"/>
      <c r="AR54" s="125"/>
      <c r="AS54" s="124"/>
      <c r="AT54" s="126"/>
      <c r="AU54" s="76"/>
      <c r="AV54" s="75"/>
      <c r="AW54" s="77"/>
      <c r="AX54" s="75"/>
      <c r="AY54" s="75"/>
      <c r="AZ54" s="77"/>
    </row>
    <row r="55" spans="1:54" s="4" customFormat="1" ht="12" hidden="1" customHeight="1">
      <c r="A55" s="1"/>
      <c r="B55" s="1"/>
      <c r="C55" s="52"/>
      <c r="D55" s="31"/>
      <c r="E55" s="52" t="e">
        <f>RANK(E54,$E$54:$AT$54,1)</f>
        <v>#N/A</v>
      </c>
      <c r="F55" s="52"/>
      <c r="G55" s="1"/>
      <c r="H55" s="1"/>
      <c r="I55" s="1"/>
      <c r="J55" s="1"/>
      <c r="K55" s="1"/>
      <c r="L55" s="1"/>
      <c r="M55" s="1"/>
      <c r="N55" s="31"/>
      <c r="O55" s="1"/>
      <c r="P55" s="31"/>
      <c r="Q55" s="31"/>
      <c r="R55" s="1"/>
      <c r="S55" s="1"/>
      <c r="T55" s="1"/>
      <c r="U55" s="1"/>
      <c r="V55" s="1"/>
      <c r="W55" s="1"/>
      <c r="X55" s="1"/>
      <c r="Y55" s="1"/>
      <c r="Z55" s="1"/>
      <c r="AA55" s="1"/>
      <c r="AB55" s="1"/>
      <c r="AE55" s="52" t="e">
        <f>RANK(AE54,$E$54:$AT$54,1)</f>
        <v>#N/A</v>
      </c>
      <c r="AF55" s="1"/>
      <c r="AG55" s="52" t="e">
        <f>RANK(AG54,$E$54:$AT$54,1)</f>
        <v>#N/A</v>
      </c>
      <c r="AH55" s="1"/>
      <c r="AI55" s="52" t="e">
        <f>RANK(AI54,$E$54:$AT$54,1)</f>
        <v>#N/A</v>
      </c>
      <c r="AJ55" s="1"/>
      <c r="AK55" s="52" t="e">
        <f>RANK(AK54,$E$54:$AT$54,1)</f>
        <v>#N/A</v>
      </c>
      <c r="AL55" s="1"/>
      <c r="AM55" s="1"/>
      <c r="AN55" s="1"/>
      <c r="AO55" s="1"/>
      <c r="AP55" s="1"/>
      <c r="AQ55" s="1"/>
      <c r="AR55" s="1"/>
      <c r="AS55" s="52" t="e">
        <f>RANK(AS54,$E$54:$AT$54,1)</f>
        <v>#N/A</v>
      </c>
      <c r="AT55" s="1"/>
      <c r="AU55" s="1"/>
      <c r="AV55" s="1"/>
      <c r="AW55" s="1"/>
      <c r="AX55" s="1"/>
      <c r="AY55" s="1"/>
      <c r="AZ55" s="1"/>
      <c r="BA55" s="1"/>
      <c r="BB55" s="1"/>
    </row>
    <row r="56" spans="1:54" s="4" customFormat="1" ht="12" hidden="1" customHeight="1">
      <c r="A56" s="1"/>
      <c r="B56" s="1"/>
      <c r="C56" s="52"/>
      <c r="D56" s="31"/>
      <c r="E56" s="109">
        <f>E54</f>
        <v>0</v>
      </c>
      <c r="F56" s="52"/>
      <c r="G56" s="1"/>
      <c r="H56" s="1"/>
      <c r="I56" s="1"/>
      <c r="J56" s="1"/>
      <c r="K56" s="1"/>
      <c r="L56" s="1"/>
      <c r="M56" s="1"/>
      <c r="N56" s="31"/>
      <c r="O56" s="1"/>
      <c r="P56" s="31"/>
      <c r="Q56" s="31"/>
      <c r="R56" s="1"/>
      <c r="S56" s="1"/>
      <c r="T56" s="1"/>
      <c r="U56" s="1"/>
      <c r="V56" s="1"/>
      <c r="W56" s="1"/>
      <c r="X56" s="1"/>
      <c r="Y56" s="1"/>
      <c r="Z56" s="1"/>
      <c r="AA56" s="1"/>
      <c r="AB56" s="1"/>
      <c r="AE56" s="109">
        <f>AE54</f>
        <v>0</v>
      </c>
      <c r="AF56" s="1"/>
      <c r="AG56" s="109">
        <f>AG54</f>
        <v>0</v>
      </c>
      <c r="AH56" s="1"/>
      <c r="AI56" s="109">
        <f>AI54</f>
        <v>0</v>
      </c>
      <c r="AJ56" s="1"/>
      <c r="AK56" s="109">
        <f>AK54</f>
        <v>0</v>
      </c>
      <c r="AL56" s="1"/>
      <c r="AM56" s="1"/>
      <c r="AN56" s="1"/>
      <c r="AO56" s="1"/>
      <c r="AP56" s="1"/>
      <c r="AQ56" s="1"/>
      <c r="AR56" s="1"/>
      <c r="AS56" s="109">
        <f>AS54</f>
        <v>0</v>
      </c>
      <c r="AT56" s="1"/>
      <c r="AU56" s="1"/>
      <c r="AV56" s="1"/>
      <c r="AW56" s="1"/>
      <c r="AX56" s="1"/>
      <c r="AY56" s="1"/>
      <c r="AZ56" s="1"/>
      <c r="BA56" s="1"/>
      <c r="BB56" s="1"/>
    </row>
    <row r="57" spans="1:54" s="4" customFormat="1" ht="12" customHeight="1">
      <c r="A57" s="1"/>
      <c r="B57" s="1"/>
      <c r="C57" s="52"/>
      <c r="D57" s="31"/>
      <c r="E57" s="52"/>
      <c r="F57" s="52"/>
      <c r="G57" s="1"/>
      <c r="H57" s="1"/>
      <c r="I57" s="1"/>
      <c r="J57" s="1"/>
      <c r="K57" s="1"/>
      <c r="L57" s="1"/>
      <c r="M57" s="1"/>
      <c r="N57" s="31"/>
      <c r="O57" s="1"/>
      <c r="P57" s="31"/>
      <c r="Q57" s="3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row>
    <row r="58" spans="1:54" s="4" customFormat="1" ht="12" customHeight="1">
      <c r="A58" s="1"/>
      <c r="B58" s="1"/>
      <c r="C58" s="52"/>
      <c r="D58" s="31"/>
      <c r="E58" s="52"/>
      <c r="F58" s="52"/>
      <c r="G58" s="1"/>
      <c r="H58" s="1"/>
      <c r="I58" s="1"/>
      <c r="J58" s="1"/>
      <c r="K58" s="1"/>
      <c r="L58" s="1"/>
      <c r="M58" s="1"/>
      <c r="N58" s="31"/>
      <c r="O58" s="1"/>
      <c r="P58" s="31"/>
      <c r="Q58" s="3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4" s="4" customFormat="1" ht="12" customHeight="1">
      <c r="A59" s="1"/>
      <c r="B59" s="1"/>
      <c r="C59" s="52"/>
      <c r="D59" s="31"/>
      <c r="E59" s="52"/>
      <c r="F59" s="52"/>
      <c r="G59" s="1"/>
      <c r="H59" s="1"/>
      <c r="I59" s="1"/>
      <c r="J59" s="1"/>
      <c r="K59" s="1"/>
      <c r="L59" s="1"/>
      <c r="M59" s="1"/>
      <c r="N59" s="31"/>
      <c r="O59" s="1"/>
      <c r="P59" s="31"/>
      <c r="Q59" s="3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4" s="4" customFormat="1" ht="12" customHeight="1">
      <c r="A60" s="1"/>
      <c r="B60" s="1"/>
      <c r="C60" s="52"/>
      <c r="D60" s="31"/>
      <c r="E60" s="52"/>
      <c r="F60" s="52"/>
      <c r="G60" s="1"/>
      <c r="H60" s="1"/>
      <c r="I60" s="1"/>
      <c r="J60" s="1"/>
      <c r="K60" s="1"/>
      <c r="L60" s="1"/>
      <c r="M60" s="1"/>
      <c r="N60" s="31"/>
      <c r="O60" s="1"/>
      <c r="P60" s="31"/>
      <c r="Q60" s="3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4" s="4" customFormat="1" ht="12" customHeight="1">
      <c r="A61" s="1"/>
      <c r="B61" s="1"/>
      <c r="C61" s="52"/>
      <c r="D61" s="31"/>
      <c r="E61" s="52"/>
      <c r="F61" s="52"/>
      <c r="G61" s="1"/>
      <c r="H61" s="1"/>
      <c r="I61" s="1"/>
      <c r="J61" s="1"/>
      <c r="K61" s="1"/>
      <c r="L61" s="1"/>
      <c r="M61" s="1"/>
      <c r="N61" s="31"/>
      <c r="O61" s="1"/>
      <c r="P61" s="31"/>
      <c r="Q61" s="3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4" s="4" customFormat="1" ht="12" customHeight="1">
      <c r="A62" s="1"/>
      <c r="B62" s="1"/>
      <c r="C62" s="52"/>
      <c r="D62" s="31"/>
      <c r="E62" s="52"/>
      <c r="F62" s="52"/>
      <c r="G62" s="1"/>
      <c r="H62" s="1"/>
      <c r="I62" s="1"/>
      <c r="J62" s="1"/>
      <c r="K62" s="1"/>
      <c r="L62" s="1"/>
      <c r="M62" s="1"/>
      <c r="N62" s="31"/>
      <c r="O62" s="1"/>
      <c r="P62" s="31"/>
      <c r="Q62" s="3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s="4" customFormat="1" ht="12" customHeight="1">
      <c r="A63" s="1"/>
      <c r="B63" s="1"/>
      <c r="C63" s="52"/>
      <c r="D63" s="31"/>
      <c r="E63" s="52"/>
      <c r="F63" s="52"/>
      <c r="G63" s="1"/>
      <c r="H63" s="1"/>
      <c r="I63" s="1"/>
      <c r="J63" s="1"/>
      <c r="K63" s="1"/>
      <c r="L63" s="1"/>
      <c r="M63" s="1"/>
      <c r="N63" s="31"/>
      <c r="O63" s="1"/>
      <c r="P63" s="31"/>
      <c r="Q63" s="3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s="4" customFormat="1" ht="12" customHeight="1">
      <c r="A64" s="1"/>
      <c r="B64" s="1"/>
      <c r="C64" s="52"/>
      <c r="D64" s="31"/>
      <c r="E64" s="52"/>
      <c r="F64" s="52"/>
      <c r="G64" s="1"/>
      <c r="H64" s="1"/>
      <c r="I64" s="1"/>
      <c r="J64" s="1"/>
      <c r="K64" s="1"/>
      <c r="L64" s="1"/>
      <c r="M64" s="1"/>
      <c r="N64" s="31"/>
      <c r="O64" s="1"/>
      <c r="P64" s="31"/>
      <c r="Q64" s="3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s="4" customFormat="1" ht="12" customHeight="1">
      <c r="A65" s="1"/>
      <c r="B65" s="1"/>
      <c r="C65" s="52"/>
      <c r="D65" s="31"/>
      <c r="E65" s="52"/>
      <c r="F65" s="52"/>
      <c r="G65" s="1"/>
      <c r="H65" s="1"/>
      <c r="I65" s="1"/>
      <c r="J65" s="1"/>
      <c r="K65" s="1"/>
      <c r="L65" s="1"/>
      <c r="M65" s="1"/>
      <c r="N65" s="31"/>
      <c r="O65" s="1"/>
      <c r="P65" s="31"/>
      <c r="Q65" s="3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s="4" customFormat="1" ht="12" customHeight="1">
      <c r="A66" s="1"/>
      <c r="B66" s="1"/>
      <c r="C66" s="52"/>
      <c r="D66" s="31"/>
      <c r="E66" s="52"/>
      <c r="F66" s="52"/>
      <c r="G66" s="1"/>
      <c r="H66" s="1"/>
      <c r="I66" s="1"/>
      <c r="J66" s="1"/>
      <c r="K66" s="1"/>
      <c r="L66" s="1"/>
      <c r="M66" s="1"/>
      <c r="N66" s="31"/>
      <c r="O66" s="1"/>
      <c r="P66" s="31"/>
      <c r="Q66" s="3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s="4" customFormat="1" ht="12" customHeight="1">
      <c r="A67" s="1"/>
      <c r="B67" s="1"/>
      <c r="C67" s="52"/>
      <c r="D67" s="31"/>
      <c r="E67" s="52"/>
      <c r="F67" s="52"/>
      <c r="G67" s="1"/>
      <c r="H67" s="1"/>
      <c r="I67" s="1"/>
      <c r="J67" s="1"/>
      <c r="K67" s="1"/>
      <c r="L67" s="1"/>
      <c r="M67" s="1"/>
      <c r="N67" s="31"/>
      <c r="O67" s="1"/>
      <c r="P67" s="31"/>
      <c r="Q67" s="3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s="4" customFormat="1" ht="12" customHeight="1">
      <c r="A68" s="1"/>
      <c r="B68" s="1"/>
      <c r="C68" s="52"/>
      <c r="D68" s="31"/>
      <c r="E68" s="52"/>
      <c r="F68" s="52"/>
      <c r="G68" s="1"/>
      <c r="H68" s="1"/>
      <c r="I68" s="1"/>
      <c r="J68" s="1"/>
      <c r="K68" s="1"/>
      <c r="L68" s="1"/>
      <c r="M68" s="1"/>
      <c r="N68" s="31"/>
      <c r="O68" s="1"/>
      <c r="P68" s="31"/>
      <c r="Q68" s="3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s="4" customFormat="1" ht="12" customHeight="1">
      <c r="A69" s="1"/>
      <c r="B69" s="1"/>
      <c r="C69" s="52"/>
      <c r="D69" s="31"/>
      <c r="E69" s="52"/>
      <c r="F69" s="52"/>
      <c r="G69" s="1"/>
      <c r="H69" s="1"/>
      <c r="I69" s="1"/>
      <c r="J69" s="1"/>
      <c r="K69" s="1"/>
      <c r="L69" s="1"/>
      <c r="M69" s="1"/>
      <c r="N69" s="31"/>
      <c r="O69" s="1"/>
      <c r="P69" s="31"/>
      <c r="Q69" s="3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s="4" customFormat="1" ht="12" customHeight="1">
      <c r="A70" s="1"/>
      <c r="B70" s="1"/>
      <c r="C70" s="52"/>
      <c r="D70" s="31"/>
      <c r="E70" s="52"/>
      <c r="F70" s="52"/>
      <c r="G70" s="1"/>
      <c r="H70" s="1"/>
      <c r="I70" s="1"/>
      <c r="J70" s="1"/>
      <c r="K70" s="1"/>
      <c r="L70" s="1"/>
      <c r="M70" s="1"/>
      <c r="N70" s="31"/>
      <c r="O70" s="1"/>
      <c r="P70" s="31"/>
      <c r="Q70" s="3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ht="12" customHeight="1"/>
    <row r="72" spans="1:54" ht="12" customHeight="1"/>
  </sheetData>
  <sheetProtection selectLockedCells="1"/>
  <mergeCells count="328">
    <mergeCell ref="AI54:AJ54"/>
    <mergeCell ref="AK54:AL54"/>
    <mergeCell ref="AM54:AN54"/>
    <mergeCell ref="AO54:AP54"/>
    <mergeCell ref="AQ54:AR54"/>
    <mergeCell ref="AS54:AT54"/>
    <mergeCell ref="AX51:AX52"/>
    <mergeCell ref="C52:D52"/>
    <mergeCell ref="AA52:AD52"/>
    <mergeCell ref="C53:D53"/>
    <mergeCell ref="AA53:AD53"/>
    <mergeCell ref="C54:D54"/>
    <mergeCell ref="E54:F54"/>
    <mergeCell ref="AA54:AD54"/>
    <mergeCell ref="AE54:AF54"/>
    <mergeCell ref="AG54:AH54"/>
    <mergeCell ref="A51:A53"/>
    <mergeCell ref="C51:D51"/>
    <mergeCell ref="AA51:AD51"/>
    <mergeCell ref="AQ51:AQ52"/>
    <mergeCell ref="AR51:AR52"/>
    <mergeCell ref="AS51:AS52"/>
    <mergeCell ref="AT51:AT52"/>
    <mergeCell ref="AU51:AU52"/>
    <mergeCell ref="AV51:AV52"/>
    <mergeCell ref="AY47:AY48"/>
    <mergeCell ref="AZ47:AZ48"/>
    <mergeCell ref="A49:A50"/>
    <mergeCell ref="P49:P50"/>
    <mergeCell ref="AQ49:AQ50"/>
    <mergeCell ref="AR49:AR50"/>
    <mergeCell ref="AS49:AS50"/>
    <mergeCell ref="AZ49:AZ50"/>
    <mergeCell ref="AT49:AT50"/>
    <mergeCell ref="AU49:AU50"/>
    <mergeCell ref="AV49:AV50"/>
    <mergeCell ref="AW49:AW50"/>
    <mergeCell ref="AX49:AX50"/>
    <mergeCell ref="AY49:AY50"/>
    <mergeCell ref="A47:A48"/>
    <mergeCell ref="P47:P48"/>
    <mergeCell ref="AQ47:AQ48"/>
    <mergeCell ref="AR47:AR48"/>
    <mergeCell ref="AS47:AS48"/>
    <mergeCell ref="AT47:AT48"/>
    <mergeCell ref="AU47:AU48"/>
    <mergeCell ref="AV47:AV48"/>
    <mergeCell ref="AW47:AW48"/>
    <mergeCell ref="AX47:AX48"/>
    <mergeCell ref="AW43:AW44"/>
    <mergeCell ref="AX43:AX44"/>
    <mergeCell ref="AY43:AY44"/>
    <mergeCell ref="AZ43:AZ44"/>
    <mergeCell ref="A45:A46"/>
    <mergeCell ref="P45:P46"/>
    <mergeCell ref="AQ45:AQ46"/>
    <mergeCell ref="AR45:AR46"/>
    <mergeCell ref="AS45:AS46"/>
    <mergeCell ref="AZ45:AZ46"/>
    <mergeCell ref="AT45:AT46"/>
    <mergeCell ref="AU45:AU46"/>
    <mergeCell ref="AV45:AV46"/>
    <mergeCell ref="AW45:AW46"/>
    <mergeCell ref="AX45:AX46"/>
    <mergeCell ref="AY45:AY46"/>
    <mergeCell ref="A43:A44"/>
    <mergeCell ref="P43:P44"/>
    <mergeCell ref="AQ43:AQ44"/>
    <mergeCell ref="AR43:AR44"/>
    <mergeCell ref="AS43:AS44"/>
    <mergeCell ref="AT43:AT44"/>
    <mergeCell ref="AU43:AU44"/>
    <mergeCell ref="AV43:AV44"/>
    <mergeCell ref="AW39:AW40"/>
    <mergeCell ref="AX39:AX40"/>
    <mergeCell ref="AY39:AY40"/>
    <mergeCell ref="AZ39:AZ40"/>
    <mergeCell ref="A41:A42"/>
    <mergeCell ref="P41:P42"/>
    <mergeCell ref="AQ41:AQ42"/>
    <mergeCell ref="AR41:AR42"/>
    <mergeCell ref="AS41:AS42"/>
    <mergeCell ref="AZ41:AZ42"/>
    <mergeCell ref="AT41:AT42"/>
    <mergeCell ref="AU41:AU42"/>
    <mergeCell ref="AV41:AV42"/>
    <mergeCell ref="AW41:AW42"/>
    <mergeCell ref="AX41:AX42"/>
    <mergeCell ref="AY41:AY42"/>
    <mergeCell ref="A39:A40"/>
    <mergeCell ref="P39:P40"/>
    <mergeCell ref="AQ39:AQ40"/>
    <mergeCell ref="AR39:AR40"/>
    <mergeCell ref="AS39:AS40"/>
    <mergeCell ref="AT39:AT40"/>
    <mergeCell ref="AU39:AU40"/>
    <mergeCell ref="AV39:AV40"/>
    <mergeCell ref="A37:A38"/>
    <mergeCell ref="P37:P38"/>
    <mergeCell ref="AQ37:AQ38"/>
    <mergeCell ref="AR37:AR38"/>
    <mergeCell ref="AS37:AS38"/>
    <mergeCell ref="AZ37:AZ38"/>
    <mergeCell ref="AT37:AT38"/>
    <mergeCell ref="AU37:AU38"/>
    <mergeCell ref="AV37:AV38"/>
    <mergeCell ref="AW37:AW38"/>
    <mergeCell ref="AX37:AX38"/>
    <mergeCell ref="AY37:AY38"/>
    <mergeCell ref="AZ33:AZ34"/>
    <mergeCell ref="A35:A36"/>
    <mergeCell ref="P35:P36"/>
    <mergeCell ref="AQ35:AQ36"/>
    <mergeCell ref="AR35:AR36"/>
    <mergeCell ref="AS35:AS36"/>
    <mergeCell ref="AT35:AT36"/>
    <mergeCell ref="AU35:AU36"/>
    <mergeCell ref="AV35:AV36"/>
    <mergeCell ref="AT33:AT34"/>
    <mergeCell ref="AU33:AU34"/>
    <mergeCell ref="AV33:AV34"/>
    <mergeCell ref="AW33:AW34"/>
    <mergeCell ref="AX33:AX34"/>
    <mergeCell ref="AY33:AY34"/>
    <mergeCell ref="A33:A34"/>
    <mergeCell ref="P33:P34"/>
    <mergeCell ref="AQ33:AQ34"/>
    <mergeCell ref="AR33:AR34"/>
    <mergeCell ref="AS33:AS34"/>
    <mergeCell ref="AW35:AW36"/>
    <mergeCell ref="AX35:AX36"/>
    <mergeCell ref="AY35:AY36"/>
    <mergeCell ref="AZ35:AZ36"/>
    <mergeCell ref="AU31:AU32"/>
    <mergeCell ref="AV31:AV32"/>
    <mergeCell ref="AW31:AW32"/>
    <mergeCell ref="AX31:AX32"/>
    <mergeCell ref="AY31:AY32"/>
    <mergeCell ref="AZ31:AZ32"/>
    <mergeCell ref="A31:A32"/>
    <mergeCell ref="P31:P32"/>
    <mergeCell ref="AQ31:AQ32"/>
    <mergeCell ref="AR31:AR32"/>
    <mergeCell ref="AS31:AS32"/>
    <mergeCell ref="AT31:AT32"/>
    <mergeCell ref="AU29:AU30"/>
    <mergeCell ref="AV29:AV30"/>
    <mergeCell ref="AW29:AW30"/>
    <mergeCell ref="AX29:AX30"/>
    <mergeCell ref="AY29:AY30"/>
    <mergeCell ref="AZ29:AZ30"/>
    <mergeCell ref="A29:A30"/>
    <mergeCell ref="P29:P30"/>
    <mergeCell ref="AQ29:AQ30"/>
    <mergeCell ref="AR29:AR30"/>
    <mergeCell ref="AS29:AS30"/>
    <mergeCell ref="AT29:AT30"/>
    <mergeCell ref="AU27:AU28"/>
    <mergeCell ref="AV27:AV28"/>
    <mergeCell ref="AW27:AW28"/>
    <mergeCell ref="AX27:AX28"/>
    <mergeCell ref="AY27:AY28"/>
    <mergeCell ref="AZ27:AZ28"/>
    <mergeCell ref="A27:A28"/>
    <mergeCell ref="P27:P28"/>
    <mergeCell ref="AQ27:AQ28"/>
    <mergeCell ref="AR27:AR28"/>
    <mergeCell ref="AS27:AS28"/>
    <mergeCell ref="AT27:AT28"/>
    <mergeCell ref="AU25:AU26"/>
    <mergeCell ref="AV25:AV26"/>
    <mergeCell ref="AW25:AW26"/>
    <mergeCell ref="AX25:AX26"/>
    <mergeCell ref="AY25:AY26"/>
    <mergeCell ref="AZ25:AZ26"/>
    <mergeCell ref="A25:A26"/>
    <mergeCell ref="P25:P26"/>
    <mergeCell ref="AQ25:AQ26"/>
    <mergeCell ref="AR25:AR26"/>
    <mergeCell ref="AS25:AS26"/>
    <mergeCell ref="AT25:AT26"/>
    <mergeCell ref="AU23:AU24"/>
    <mergeCell ref="AV23:AV24"/>
    <mergeCell ref="AW23:AW24"/>
    <mergeCell ref="AX23:AX24"/>
    <mergeCell ref="AY23:AY24"/>
    <mergeCell ref="AZ23:AZ24"/>
    <mergeCell ref="A23:A24"/>
    <mergeCell ref="P23:P24"/>
    <mergeCell ref="AQ23:AQ24"/>
    <mergeCell ref="AR23:AR24"/>
    <mergeCell ref="AS23:AS24"/>
    <mergeCell ref="AT23:AT24"/>
    <mergeCell ref="AU21:AU22"/>
    <mergeCell ref="AV21:AV22"/>
    <mergeCell ref="AW21:AW22"/>
    <mergeCell ref="AX21:AX22"/>
    <mergeCell ref="AY21:AY22"/>
    <mergeCell ref="AZ21:AZ22"/>
    <mergeCell ref="A21:A22"/>
    <mergeCell ref="P21:P22"/>
    <mergeCell ref="AQ21:AQ22"/>
    <mergeCell ref="AR21:AR22"/>
    <mergeCell ref="AS21:AS22"/>
    <mergeCell ref="AT21:AT22"/>
    <mergeCell ref="AU19:AU20"/>
    <mergeCell ref="AV19:AV20"/>
    <mergeCell ref="AW19:AW20"/>
    <mergeCell ref="AX19:AX20"/>
    <mergeCell ref="AY19:AY20"/>
    <mergeCell ref="AZ19:AZ20"/>
    <mergeCell ref="A19:A20"/>
    <mergeCell ref="P19:P20"/>
    <mergeCell ref="AQ19:AQ20"/>
    <mergeCell ref="AR19:AR20"/>
    <mergeCell ref="AS19:AS20"/>
    <mergeCell ref="AT19:AT20"/>
    <mergeCell ref="AU17:AU18"/>
    <mergeCell ref="AV17:AV18"/>
    <mergeCell ref="AW17:AW18"/>
    <mergeCell ref="AX17:AX18"/>
    <mergeCell ref="AY17:AY18"/>
    <mergeCell ref="AZ17:AZ18"/>
    <mergeCell ref="A17:A18"/>
    <mergeCell ref="P17:P18"/>
    <mergeCell ref="AQ17:AQ18"/>
    <mergeCell ref="AR17:AR18"/>
    <mergeCell ref="AS17:AS18"/>
    <mergeCell ref="AT17:AT18"/>
    <mergeCell ref="AU15:AU16"/>
    <mergeCell ref="AV15:AV16"/>
    <mergeCell ref="AW15:AW16"/>
    <mergeCell ref="AX15:AX16"/>
    <mergeCell ref="AY15:AY16"/>
    <mergeCell ref="AZ15:AZ16"/>
    <mergeCell ref="A15:A16"/>
    <mergeCell ref="P15:P16"/>
    <mergeCell ref="AQ15:AQ16"/>
    <mergeCell ref="AR15:AR16"/>
    <mergeCell ref="AS15:AS16"/>
    <mergeCell ref="AT15:AT16"/>
    <mergeCell ref="AU13:AU14"/>
    <mergeCell ref="AV13:AV14"/>
    <mergeCell ref="AW13:AW14"/>
    <mergeCell ref="AX13:AX14"/>
    <mergeCell ref="AY13:AY14"/>
    <mergeCell ref="AZ13:AZ14"/>
    <mergeCell ref="A13:A14"/>
    <mergeCell ref="P13:P14"/>
    <mergeCell ref="AQ13:AQ14"/>
    <mergeCell ref="AR13:AR14"/>
    <mergeCell ref="AS13:AS14"/>
    <mergeCell ref="AT13:AT14"/>
    <mergeCell ref="AU11:AU12"/>
    <mergeCell ref="AV11:AV12"/>
    <mergeCell ref="AW11:AW12"/>
    <mergeCell ref="AX11:AX12"/>
    <mergeCell ref="AY11:AY12"/>
    <mergeCell ref="AZ11:AZ12"/>
    <mergeCell ref="A11:A12"/>
    <mergeCell ref="P11:P12"/>
    <mergeCell ref="AQ11:AQ12"/>
    <mergeCell ref="AR11:AR12"/>
    <mergeCell ref="AS11:AS12"/>
    <mergeCell ref="AT11:AT12"/>
    <mergeCell ref="AU9:AU10"/>
    <mergeCell ref="AV9:AV10"/>
    <mergeCell ref="AW9:AW10"/>
    <mergeCell ref="AX9:AX10"/>
    <mergeCell ref="AY9:AY10"/>
    <mergeCell ref="AZ9:AZ10"/>
    <mergeCell ref="A9:A10"/>
    <mergeCell ref="P9:P10"/>
    <mergeCell ref="AQ9:AQ10"/>
    <mergeCell ref="AR9:AR10"/>
    <mergeCell ref="AS9:AS10"/>
    <mergeCell ref="AT9:AT10"/>
    <mergeCell ref="AU7:AU8"/>
    <mergeCell ref="AV7:AV8"/>
    <mergeCell ref="AW7:AW8"/>
    <mergeCell ref="AX7:AX8"/>
    <mergeCell ref="AY7:AY8"/>
    <mergeCell ref="AZ7:AZ8"/>
    <mergeCell ref="A7:A8"/>
    <mergeCell ref="P7:P8"/>
    <mergeCell ref="AQ7:AQ8"/>
    <mergeCell ref="AR7:AR8"/>
    <mergeCell ref="AS7:AS8"/>
    <mergeCell ref="AT7:AT8"/>
    <mergeCell ref="AZ3:AZ6"/>
    <mergeCell ref="D4:D6"/>
    <mergeCell ref="E4:F6"/>
    <mergeCell ref="G4:G6"/>
    <mergeCell ref="H4:L6"/>
    <mergeCell ref="M4:N4"/>
    <mergeCell ref="O4:O6"/>
    <mergeCell ref="AM4:AN6"/>
    <mergeCell ref="B5:B6"/>
    <mergeCell ref="C5:C6"/>
    <mergeCell ref="M5:N5"/>
    <mergeCell ref="R5:U5"/>
    <mergeCell ref="V5:AB5"/>
    <mergeCell ref="AC5:AD6"/>
    <mergeCell ref="M6:N6"/>
    <mergeCell ref="R6:S6"/>
    <mergeCell ref="T6:U6"/>
    <mergeCell ref="Q4:Q6"/>
    <mergeCell ref="R4:AD4"/>
    <mergeCell ref="AE4:AF6"/>
    <mergeCell ref="AG4:AH6"/>
    <mergeCell ref="AI4:AJ6"/>
    <mergeCell ref="AK4:AL6"/>
    <mergeCell ref="V6:X6"/>
    <mergeCell ref="C1:E1"/>
    <mergeCell ref="R1:AN1"/>
    <mergeCell ref="AX1:AY1"/>
    <mergeCell ref="A3:A6"/>
    <mergeCell ref="B3:B4"/>
    <mergeCell ref="C3:G3"/>
    <mergeCell ref="H3:AN3"/>
    <mergeCell ref="AO3:AP6"/>
    <mergeCell ref="AQ3:AR6"/>
    <mergeCell ref="AS3:AT6"/>
    <mergeCell ref="AU3:AV6"/>
    <mergeCell ref="AW3:AW6"/>
    <mergeCell ref="AX3:AY6"/>
    <mergeCell ref="Y6:Z6"/>
    <mergeCell ref="AA6:AB6"/>
  </mergeCells>
  <phoneticPr fontId="2"/>
  <conditionalFormatting sqref="T7 T9 T11 T13 T15 T17 T19 T21 T23 T25 T27 T29 T31 T33 T35 T37 T39 T41 T43 T45 T47 T49">
    <cfRule type="expression" dxfId="3" priority="4" stopIfTrue="1">
      <formula>AND(T7&gt;0,T7&lt;60)</formula>
    </cfRule>
  </conditionalFormatting>
  <conditionalFormatting sqref="Y7 Y9 Y11 Y13 Y15 Y17 Y19 Y21 Y23 Y25 Y27 Y29 Y31 Y33 Y35 Y37 Y39 Y41 Y43 Y45 Y47 Y49">
    <cfRule type="expression" dxfId="2" priority="3" stopIfTrue="1">
      <formula>AND(Y7&gt;0,Y7&lt;60)</formula>
    </cfRule>
  </conditionalFormatting>
  <conditionalFormatting sqref="AA7 AA9 AA11 AA13 AA15 AA17 AA19 AA21 AA23 AA25 AA27 AA29 AA31 AA33 AA35 AA37 AA39 AA41 AA43 AA45 AA47 AA49">
    <cfRule type="expression" dxfId="1" priority="2" stopIfTrue="1">
      <formula>AND(AA7&gt;0,AA7&lt;60)</formula>
    </cfRule>
  </conditionalFormatting>
  <conditionalFormatting sqref="W7 W9 W11 W13 W15 W17 W19 W21 W23 W25 W27 W29 W31 W33 W35 W37 W39 W41 W43 W45 W47 W49">
    <cfRule type="expression" dxfId="0" priority="1" stopIfTrue="1">
      <formula>AND(W7&gt;0,W7&lt;60)</formula>
    </cfRule>
  </conditionalFormatting>
  <dataValidations count="4">
    <dataValidation type="list" allowBlank="1" showInputMessage="1" showErrorMessage="1" sqref="P7:P50" xr:uid="{00000000-0002-0000-0100-000000000000}">
      <formula1>"1：片道,2：往復"</formula1>
    </dataValidation>
    <dataValidation type="list" imeMode="halfAlpha" allowBlank="1" showInputMessage="1" showErrorMessage="1" sqref="K7:K50" xr:uid="{00000000-0002-0000-0100-000001000000}">
      <formula1>"1,2,3,4,5,6,7,8,9,10,11,12,13,14,15,16,17,18,19,20,21,22,23,24,25,26,27,28,29,30,31"</formula1>
    </dataValidation>
    <dataValidation type="list" imeMode="halfAlpha" allowBlank="1" showInputMessage="1" showErrorMessage="1" sqref="I7:I50" xr:uid="{00000000-0002-0000-0100-000002000000}">
      <formula1>"1,2,3,4,5,6,7,8,9,10,11,12"</formula1>
    </dataValidation>
    <dataValidation imeMode="halfAlpha" allowBlank="1" showInputMessage="1" showErrorMessage="1" sqref="AE50 AM20 AM42 AM24 AM28 AM32 AM36 AM40 AM44 AM48 AM22 AM26 AM30 AM34 AM8 AM10 AM12 AM14 AM16 AM18 AE22 AE8 AM46 AE30 Y7:Y50 AE46 AE34 T7:T50 AA7:AA50 AE12 AM38 AE10 AE16 AE24 AE48 R7:R50 AE38 AE14 AG7:AG50 AE42 AE18 AE28 AE32 AM50 L7:L50 AQ7:AQ50 AE36 AI7:AI50 E7:E50 AC7:AC50 AE20 AE40 AE26 AE44 V7:W50 C7:C50 AS7:AS50 AK7:AK50 A7:A50 G7:G50" xr:uid="{00000000-0002-0000-0100-000003000000}"/>
  </dataValidations>
  <printOptions horizontalCentered="1"/>
  <pageMargins left="0.19685039370078741" right="0.19685039370078741" top="0.78740157480314965" bottom="0.39370078740157483" header="0.39370078740157483" footer="0.31496062992125984"/>
  <pageSetup paperSize="9" scale="41" orientation="landscape" r:id="rId1"/>
  <headerFooter>
    <oddHeader>&amp;C&amp;"ＭＳ ゴシック,標準"&amp;20&amp;K000000スポーツ振興事業助成 諸謝金・旅費等一覧表</oddHeader>
  </headerFooter>
  <rowBreaks count="2" manualBreakCount="2">
    <brk id="5" max="52" man="1"/>
    <brk id="6"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【記入例】諸謝金・旅費等一覧表</vt:lpstr>
      <vt:lpstr>【記入用】諸謝金・旅費等一覧表</vt:lpstr>
      <vt:lpstr>【記入用】諸謝金・旅費等一覧表!Print_Area</vt:lpstr>
      <vt:lpstr>【記入例】諸謝金・旅費等一覧表!Print_Area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2018-07-09T05:34:46Z</dcterms:created>
  <dcterms:modified xsi:type="dcterms:W3CDTF">2026-02-18T01:38:38Z</dcterms:modified>
</cp:coreProperties>
</file>