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75" windowWidth="19200" windowHeight="11760" tabRatio="820"/>
  </bookViews>
  <sheets>
    <sheet name="2-1(1)" sheetId="22" r:id="rId1"/>
    <sheet name="2-1(2)" sheetId="24" r:id="rId2"/>
    <sheet name="2-1(3)" sheetId="26" r:id="rId3"/>
    <sheet name="2-2(1)" sheetId="28" r:id="rId4"/>
    <sheet name="2-2(2)" sheetId="30" r:id="rId5"/>
    <sheet name="2-2(3)" sheetId="32" r:id="rId6"/>
    <sheet name="2-3(1)" sheetId="34" r:id="rId7"/>
    <sheet name="2-3(2)" sheetId="36" r:id="rId8"/>
    <sheet name="2-4(1)" sheetId="38" r:id="rId9"/>
    <sheet name="2-4(2)" sheetId="11" r:id="rId10"/>
    <sheet name="2-5(1)" sheetId="40" r:id="rId11"/>
    <sheet name="2-5(2)" sheetId="42" r:id="rId12"/>
    <sheet name="2-5(3)" sheetId="44" r:id="rId13"/>
    <sheet name="2-6(1)" sheetId="56" r:id="rId14"/>
    <sheet name="2-6(2)" sheetId="48" r:id="rId15"/>
    <sheet name="2-6(3)" sheetId="49" r:id="rId16"/>
    <sheet name="2-7(1)" sheetId="57" r:id="rId17"/>
    <sheet name="2-7(2)" sheetId="54" r:id="rId18"/>
    <sheet name="2-7(3)" sheetId="55" r:id="rId19"/>
  </sheets>
  <definedNames>
    <definedName name="_xlnm.Print_Area" localSheetId="6">'2-3(1)'!$A$1:$N$70</definedName>
    <definedName name="_xlnm.Print_Area" localSheetId="10">'2-5(1)'!$A$1:$T$23</definedName>
    <definedName name="_xlnm.Print_Area" localSheetId="11">'2-5(2)'!$A$1:$T$34</definedName>
    <definedName name="_xlnm.Print_Area" localSheetId="12">'2-5(3)'!$A$1:$S$18</definedName>
    <definedName name="_xlnm.Print_Area" localSheetId="13">'2-6(1)'!$A$1:$T$23</definedName>
    <definedName name="_xlnm.Print_Area" localSheetId="14">'2-6(2)'!$A$1:$T$34</definedName>
    <definedName name="_xlnm.Print_Area" localSheetId="16">'2-7(1)'!$A$1:$T$23</definedName>
  </definedNames>
  <calcPr calcId="162913" calcMode="manual"/>
</workbook>
</file>

<file path=xl/calcChain.xml><?xml version="1.0" encoding="utf-8"?>
<calcChain xmlns="http://schemas.openxmlformats.org/spreadsheetml/2006/main">
  <c r="H16" i="22" l="1"/>
  <c r="E23" i="57" l="1"/>
  <c r="F23" i="57"/>
  <c r="E15" i="57"/>
  <c r="F15" i="57"/>
  <c r="F7" i="57"/>
  <c r="E7" i="57"/>
  <c r="F6" i="57"/>
  <c r="E6" i="57"/>
  <c r="E17" i="32"/>
  <c r="D17" i="32"/>
  <c r="H34" i="30"/>
  <c r="F34" i="30" s="1"/>
  <c r="D34" i="30" s="1"/>
  <c r="G34" i="30"/>
  <c r="E34" i="30"/>
  <c r="D19" i="28"/>
  <c r="D18" i="28"/>
  <c r="D17" i="28"/>
  <c r="P71" i="22" l="1"/>
  <c r="O71" i="22"/>
  <c r="N71" i="22"/>
  <c r="M71" i="22"/>
  <c r="L71" i="22"/>
  <c r="J71" i="22"/>
  <c r="I71" i="22"/>
  <c r="H71" i="22"/>
  <c r="G71" i="22"/>
  <c r="T23" i="57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F22" i="57"/>
  <c r="D22" i="57" s="1"/>
  <c r="E22" i="57"/>
  <c r="F21" i="57"/>
  <c r="E21" i="57"/>
  <c r="D21" i="57" s="1"/>
  <c r="F20" i="57"/>
  <c r="E20" i="57"/>
  <c r="D20" i="57"/>
  <c r="F18" i="57"/>
  <c r="E18" i="57"/>
  <c r="D18" i="57"/>
  <c r="F17" i="57"/>
  <c r="D17" i="57" s="1"/>
  <c r="E17" i="57"/>
  <c r="F16" i="57"/>
  <c r="E16" i="57"/>
  <c r="D16" i="57" s="1"/>
  <c r="D15" i="57"/>
  <c r="T9" i="57"/>
  <c r="T10" i="57" s="1"/>
  <c r="S9" i="57"/>
  <c r="S10" i="57" s="1"/>
  <c r="R9" i="57"/>
  <c r="R10" i="57" s="1"/>
  <c r="Q9" i="57"/>
  <c r="Q10" i="57" s="1"/>
  <c r="P9" i="57"/>
  <c r="P10" i="57" s="1"/>
  <c r="O9" i="57"/>
  <c r="O10" i="57" s="1"/>
  <c r="N9" i="57"/>
  <c r="N10" i="57" s="1"/>
  <c r="M9" i="57"/>
  <c r="M10" i="57" s="1"/>
  <c r="L9" i="57"/>
  <c r="L10" i="57" s="1"/>
  <c r="K9" i="57"/>
  <c r="K10" i="57" s="1"/>
  <c r="J9" i="57"/>
  <c r="J10" i="57" s="1"/>
  <c r="I9" i="57"/>
  <c r="I10" i="57" s="1"/>
  <c r="H9" i="57"/>
  <c r="H10" i="57" s="1"/>
  <c r="G9" i="57"/>
  <c r="F9" i="57"/>
  <c r="F8" i="57"/>
  <c r="E8" i="57"/>
  <c r="D7" i="57"/>
  <c r="D6" i="57"/>
  <c r="F5" i="57"/>
  <c r="D5" i="57" s="1"/>
  <c r="E5" i="57"/>
  <c r="F4" i="57"/>
  <c r="E4" i="57"/>
  <c r="D4" i="57" s="1"/>
  <c r="F10" i="56"/>
  <c r="E10" i="56"/>
  <c r="D10" i="56"/>
  <c r="F9" i="56"/>
  <c r="E4" i="56"/>
  <c r="E5" i="56"/>
  <c r="E6" i="56"/>
  <c r="E7" i="56"/>
  <c r="D7" i="56" s="1"/>
  <c r="E8" i="56"/>
  <c r="E9" i="56"/>
  <c r="F4" i="56"/>
  <c r="F5" i="56"/>
  <c r="D5" i="56" s="1"/>
  <c r="F6" i="56"/>
  <c r="F7" i="56"/>
  <c r="F8" i="56"/>
  <c r="D9" i="56"/>
  <c r="G10" i="56"/>
  <c r="H10" i="56"/>
  <c r="I10" i="56"/>
  <c r="J10" i="56"/>
  <c r="K10" i="56"/>
  <c r="L10" i="56"/>
  <c r="M10" i="56"/>
  <c r="G9" i="56"/>
  <c r="T23" i="56"/>
  <c r="S23" i="56"/>
  <c r="R23" i="56"/>
  <c r="Q23" i="56"/>
  <c r="P23" i="56"/>
  <c r="O23" i="56"/>
  <c r="N23" i="56"/>
  <c r="M23" i="56"/>
  <c r="L23" i="56"/>
  <c r="K23" i="56"/>
  <c r="J23" i="56"/>
  <c r="I23" i="56"/>
  <c r="H23" i="56"/>
  <c r="F23" i="56" s="1"/>
  <c r="D23" i="56" s="1"/>
  <c r="G23" i="56"/>
  <c r="E23" i="56"/>
  <c r="F22" i="56"/>
  <c r="E22" i="56"/>
  <c r="D22" i="56"/>
  <c r="F21" i="56"/>
  <c r="D21" i="56" s="1"/>
  <c r="E21" i="56"/>
  <c r="F20" i="56"/>
  <c r="E20" i="56"/>
  <c r="D20" i="56" s="1"/>
  <c r="F18" i="56"/>
  <c r="E18" i="56"/>
  <c r="D18" i="56"/>
  <c r="F17" i="56"/>
  <c r="E17" i="56"/>
  <c r="D17" i="56"/>
  <c r="F16" i="56"/>
  <c r="D16" i="56" s="1"/>
  <c r="E16" i="56"/>
  <c r="F15" i="56"/>
  <c r="E15" i="56"/>
  <c r="D15" i="56" s="1"/>
  <c r="T9" i="56"/>
  <c r="I9" i="56"/>
  <c r="J9" i="56"/>
  <c r="K9" i="56"/>
  <c r="L9" i="56"/>
  <c r="M9" i="56"/>
  <c r="N9" i="56"/>
  <c r="O9" i="56"/>
  <c r="P9" i="56"/>
  <c r="Q9" i="56"/>
  <c r="R9" i="56"/>
  <c r="S9" i="56"/>
  <c r="H9" i="56"/>
  <c r="T10" i="56"/>
  <c r="S10" i="56"/>
  <c r="R10" i="56"/>
  <c r="Q10" i="56"/>
  <c r="P10" i="56"/>
  <c r="O10" i="56"/>
  <c r="N10" i="56"/>
  <c r="D8" i="56"/>
  <c r="D4" i="56"/>
  <c r="D23" i="57" l="1"/>
  <c r="F10" i="57"/>
  <c r="E9" i="57"/>
  <c r="D9" i="57" s="1"/>
  <c r="D8" i="57"/>
  <c r="E10" i="57"/>
  <c r="D10" i="57" s="1"/>
  <c r="G10" i="57"/>
  <c r="D6" i="56"/>
  <c r="R33" i="48"/>
  <c r="S17" i="55" l="1"/>
  <c r="R17" i="55"/>
  <c r="Q17" i="55"/>
  <c r="P17" i="55"/>
  <c r="O17" i="55"/>
  <c r="N17" i="55"/>
  <c r="M17" i="55"/>
  <c r="L17" i="55"/>
  <c r="K17" i="55"/>
  <c r="J17" i="55"/>
  <c r="I17" i="55"/>
  <c r="H17" i="55"/>
  <c r="G17" i="55"/>
  <c r="F17" i="55"/>
  <c r="E16" i="55"/>
  <c r="D16" i="55"/>
  <c r="C16" i="55" s="1"/>
  <c r="E15" i="55"/>
  <c r="D15" i="55"/>
  <c r="E14" i="55"/>
  <c r="D14" i="55"/>
  <c r="C14" i="55" s="1"/>
  <c r="E13" i="55"/>
  <c r="D13" i="55"/>
  <c r="C13" i="55" s="1"/>
  <c r="E12" i="55"/>
  <c r="D12" i="55"/>
  <c r="C12" i="55" s="1"/>
  <c r="E11" i="55"/>
  <c r="D11" i="55"/>
  <c r="E10" i="55"/>
  <c r="D10" i="55"/>
  <c r="E9" i="55"/>
  <c r="D9" i="55"/>
  <c r="C9" i="55"/>
  <c r="E8" i="55"/>
  <c r="D8" i="55"/>
  <c r="E7" i="55"/>
  <c r="D7" i="55"/>
  <c r="E6" i="55"/>
  <c r="D6" i="55"/>
  <c r="C6" i="55" s="1"/>
  <c r="E5" i="55"/>
  <c r="D5" i="55"/>
  <c r="C5" i="55" s="1"/>
  <c r="E4" i="55"/>
  <c r="D4" i="55"/>
  <c r="C4" i="55" s="1"/>
  <c r="T33" i="54"/>
  <c r="S33" i="54"/>
  <c r="R33" i="54"/>
  <c r="Q33" i="54"/>
  <c r="P33" i="54"/>
  <c r="O33" i="54"/>
  <c r="N33" i="54"/>
  <c r="M33" i="54"/>
  <c r="L33" i="54"/>
  <c r="K33" i="54"/>
  <c r="J33" i="54"/>
  <c r="I33" i="54"/>
  <c r="H33" i="54"/>
  <c r="F33" i="54" s="1"/>
  <c r="G33" i="54"/>
  <c r="E33" i="54" s="1"/>
  <c r="F32" i="54"/>
  <c r="E32" i="54"/>
  <c r="D32" i="54"/>
  <c r="F31" i="54"/>
  <c r="E31" i="54"/>
  <c r="F30" i="54"/>
  <c r="E30" i="54"/>
  <c r="D30" i="54" s="1"/>
  <c r="F29" i="54"/>
  <c r="E29" i="54"/>
  <c r="D29" i="54"/>
  <c r="F28" i="54"/>
  <c r="D28" i="54" s="1"/>
  <c r="E28" i="54"/>
  <c r="F27" i="54"/>
  <c r="E27" i="54"/>
  <c r="D27" i="54" s="1"/>
  <c r="F26" i="54"/>
  <c r="E26" i="54"/>
  <c r="D26" i="54" s="1"/>
  <c r="F25" i="54"/>
  <c r="E25" i="54"/>
  <c r="D25" i="54" s="1"/>
  <c r="T24" i="54"/>
  <c r="S24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E24" i="54" s="1"/>
  <c r="F23" i="54"/>
  <c r="E23" i="54"/>
  <c r="D23" i="54"/>
  <c r="F22" i="54"/>
  <c r="E22" i="54"/>
  <c r="D22" i="54"/>
  <c r="F21" i="54"/>
  <c r="E21" i="54"/>
  <c r="F20" i="54"/>
  <c r="E20" i="54"/>
  <c r="D20" i="54" s="1"/>
  <c r="F19" i="54"/>
  <c r="D19" i="54" s="1"/>
  <c r="E19" i="54"/>
  <c r="F18" i="54"/>
  <c r="E18" i="54"/>
  <c r="D18" i="54" s="1"/>
  <c r="F17" i="54"/>
  <c r="E17" i="54"/>
  <c r="D17" i="54" s="1"/>
  <c r="T16" i="54"/>
  <c r="T34" i="54" s="1"/>
  <c r="S16" i="54"/>
  <c r="R16" i="54"/>
  <c r="R34" i="54" s="1"/>
  <c r="Q16" i="54"/>
  <c r="Q34" i="54" s="1"/>
  <c r="P16" i="54"/>
  <c r="P34" i="54" s="1"/>
  <c r="O16" i="54"/>
  <c r="N16" i="54"/>
  <c r="N34" i="54" s="1"/>
  <c r="M16" i="54"/>
  <c r="M34" i="54" s="1"/>
  <c r="L16" i="54"/>
  <c r="L34" i="54" s="1"/>
  <c r="K16" i="54"/>
  <c r="J16" i="54"/>
  <c r="J34" i="54" s="1"/>
  <c r="I16" i="54"/>
  <c r="I34" i="54" s="1"/>
  <c r="H16" i="54"/>
  <c r="F16" i="54" s="1"/>
  <c r="G16" i="54"/>
  <c r="F15" i="54"/>
  <c r="E15" i="54"/>
  <c r="D15" i="54" s="1"/>
  <c r="F14" i="54"/>
  <c r="E14" i="54"/>
  <c r="F13" i="54"/>
  <c r="E13" i="54"/>
  <c r="D13" i="54"/>
  <c r="F12" i="54"/>
  <c r="E12" i="54"/>
  <c r="D12" i="54"/>
  <c r="F11" i="54"/>
  <c r="E11" i="54"/>
  <c r="F10" i="54"/>
  <c r="E10" i="54"/>
  <c r="D10" i="54" s="1"/>
  <c r="F9" i="54"/>
  <c r="D9" i="54" s="1"/>
  <c r="E9" i="54"/>
  <c r="F8" i="54"/>
  <c r="E8" i="54"/>
  <c r="D8" i="54" s="1"/>
  <c r="F7" i="54"/>
  <c r="E7" i="54"/>
  <c r="D7" i="54" s="1"/>
  <c r="F6" i="54"/>
  <c r="E6" i="54"/>
  <c r="F5" i="54"/>
  <c r="E5" i="54"/>
  <c r="D5" i="54" s="1"/>
  <c r="F4" i="54"/>
  <c r="E4" i="54"/>
  <c r="D4" i="54"/>
  <c r="C8" i="55" l="1"/>
  <c r="C10" i="55"/>
  <c r="C11" i="55"/>
  <c r="D17" i="55"/>
  <c r="E17" i="55"/>
  <c r="C7" i="55"/>
  <c r="C15" i="55"/>
  <c r="D33" i="54"/>
  <c r="D31" i="54"/>
  <c r="K34" i="54"/>
  <c r="O34" i="54"/>
  <c r="S34" i="54"/>
  <c r="D21" i="54"/>
  <c r="F24" i="54"/>
  <c r="D6" i="54"/>
  <c r="D11" i="54"/>
  <c r="D14" i="54"/>
  <c r="E16" i="54"/>
  <c r="D16" i="54" s="1"/>
  <c r="D24" i="54"/>
  <c r="G34" i="54"/>
  <c r="H34" i="54"/>
  <c r="F34" i="54" s="1"/>
  <c r="C17" i="55" l="1"/>
  <c r="E34" i="54"/>
  <c r="D34" i="54"/>
  <c r="S17" i="49" l="1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6" i="49"/>
  <c r="D16" i="49"/>
  <c r="C16" i="49" s="1"/>
  <c r="E15" i="49"/>
  <c r="D15" i="49"/>
  <c r="C15" i="49"/>
  <c r="E14" i="49"/>
  <c r="D14" i="49"/>
  <c r="C14" i="49"/>
  <c r="E13" i="49"/>
  <c r="C13" i="49" s="1"/>
  <c r="D13" i="49"/>
  <c r="E12" i="49"/>
  <c r="D12" i="49"/>
  <c r="C12" i="49" s="1"/>
  <c r="E11" i="49"/>
  <c r="D11" i="49"/>
  <c r="C11" i="49"/>
  <c r="E10" i="49"/>
  <c r="D10" i="49"/>
  <c r="C10" i="49"/>
  <c r="E9" i="49"/>
  <c r="C9" i="49" s="1"/>
  <c r="D9" i="49"/>
  <c r="E8" i="49"/>
  <c r="D8" i="49"/>
  <c r="C8" i="49" s="1"/>
  <c r="E7" i="49"/>
  <c r="D7" i="49"/>
  <c r="C7" i="49"/>
  <c r="E6" i="49"/>
  <c r="D6" i="49"/>
  <c r="C6" i="49"/>
  <c r="E5" i="49"/>
  <c r="C5" i="49" s="1"/>
  <c r="D5" i="49"/>
  <c r="E4" i="49"/>
  <c r="D4" i="49"/>
  <c r="D17" i="49" s="1"/>
  <c r="I33" i="48"/>
  <c r="J33" i="48"/>
  <c r="K33" i="48"/>
  <c r="L33" i="48"/>
  <c r="M33" i="48"/>
  <c r="N33" i="48"/>
  <c r="O33" i="48"/>
  <c r="P33" i="48"/>
  <c r="Q33" i="48"/>
  <c r="S33" i="48"/>
  <c r="T33" i="48"/>
  <c r="H33" i="48"/>
  <c r="G33" i="48"/>
  <c r="F32" i="48"/>
  <c r="E32" i="48"/>
  <c r="D32" i="48" s="1"/>
  <c r="F31" i="48"/>
  <c r="E31" i="48"/>
  <c r="D31" i="48" s="1"/>
  <c r="F30" i="48"/>
  <c r="E30" i="48"/>
  <c r="D30" i="48"/>
  <c r="F29" i="48"/>
  <c r="D29" i="48" s="1"/>
  <c r="E29" i="48"/>
  <c r="F28" i="48"/>
  <c r="E28" i="48"/>
  <c r="D28" i="48" s="1"/>
  <c r="F27" i="48"/>
  <c r="E27" i="48"/>
  <c r="D27" i="48" s="1"/>
  <c r="F26" i="48"/>
  <c r="E26" i="48"/>
  <c r="D26" i="48" s="1"/>
  <c r="F25" i="48"/>
  <c r="E25" i="48"/>
  <c r="D25" i="48"/>
  <c r="T24" i="48"/>
  <c r="S24" i="48"/>
  <c r="S34" i="48" s="1"/>
  <c r="R24" i="48"/>
  <c r="Q24" i="48"/>
  <c r="Q34" i="48" s="1"/>
  <c r="P24" i="48"/>
  <c r="O24" i="48"/>
  <c r="O34" i="48" s="1"/>
  <c r="N24" i="48"/>
  <c r="M24" i="48"/>
  <c r="M34" i="48" s="1"/>
  <c r="L24" i="48"/>
  <c r="K24" i="48"/>
  <c r="K34" i="48" s="1"/>
  <c r="J24" i="48"/>
  <c r="I24" i="48"/>
  <c r="I34" i="48" s="1"/>
  <c r="H24" i="48"/>
  <c r="G24" i="48"/>
  <c r="F23" i="48"/>
  <c r="E23" i="48"/>
  <c r="D23" i="48"/>
  <c r="F22" i="48"/>
  <c r="E22" i="48"/>
  <c r="F21" i="48"/>
  <c r="E21" i="48"/>
  <c r="D21" i="48" s="1"/>
  <c r="F20" i="48"/>
  <c r="D20" i="48" s="1"/>
  <c r="E20" i="48"/>
  <c r="F19" i="48"/>
  <c r="E19" i="48"/>
  <c r="D19" i="48" s="1"/>
  <c r="F18" i="48"/>
  <c r="E18" i="48"/>
  <c r="D18" i="48" s="1"/>
  <c r="F17" i="48"/>
  <c r="F24" i="48" s="1"/>
  <c r="E17" i="48"/>
  <c r="T16" i="48"/>
  <c r="S16" i="48"/>
  <c r="R16" i="48"/>
  <c r="Q16" i="48"/>
  <c r="P16" i="48"/>
  <c r="O16" i="48"/>
  <c r="N16" i="48"/>
  <c r="M16" i="48"/>
  <c r="L16" i="48"/>
  <c r="K16" i="48"/>
  <c r="J16" i="48"/>
  <c r="I16" i="48"/>
  <c r="H16" i="48"/>
  <c r="G16" i="48"/>
  <c r="F15" i="48"/>
  <c r="E15" i="48"/>
  <c r="F14" i="48"/>
  <c r="E14" i="48"/>
  <c r="D14" i="48"/>
  <c r="F13" i="48"/>
  <c r="E13" i="48"/>
  <c r="D13" i="48"/>
  <c r="F12" i="48"/>
  <c r="E12" i="48"/>
  <c r="F11" i="48"/>
  <c r="E11" i="48"/>
  <c r="D11" i="48" s="1"/>
  <c r="F10" i="48"/>
  <c r="D10" i="48" s="1"/>
  <c r="E10" i="48"/>
  <c r="F9" i="48"/>
  <c r="E9" i="48"/>
  <c r="D9" i="48" s="1"/>
  <c r="F8" i="48"/>
  <c r="E8" i="48"/>
  <c r="D8" i="48" s="1"/>
  <c r="F7" i="48"/>
  <c r="E7" i="48"/>
  <c r="F6" i="48"/>
  <c r="E6" i="48"/>
  <c r="D6" i="48"/>
  <c r="F5" i="48"/>
  <c r="E5" i="48"/>
  <c r="D5" i="48"/>
  <c r="F4" i="48"/>
  <c r="F16" i="48" s="1"/>
  <c r="E4" i="48"/>
  <c r="E17" i="49" l="1"/>
  <c r="C4" i="49"/>
  <c r="C17" i="49" s="1"/>
  <c r="G34" i="48"/>
  <c r="F33" i="48"/>
  <c r="D33" i="48" s="1"/>
  <c r="H34" i="48"/>
  <c r="L34" i="48"/>
  <c r="P34" i="48"/>
  <c r="T34" i="48"/>
  <c r="E33" i="48"/>
  <c r="D17" i="48"/>
  <c r="D22" i="48"/>
  <c r="E16" i="48"/>
  <c r="D16" i="48" s="1"/>
  <c r="D7" i="48"/>
  <c r="D12" i="48"/>
  <c r="D15" i="48"/>
  <c r="J34" i="48"/>
  <c r="N34" i="48"/>
  <c r="R34" i="48"/>
  <c r="F34" i="48"/>
  <c r="E24" i="48"/>
  <c r="D24" i="48" s="1"/>
  <c r="D4" i="48"/>
  <c r="D34" i="48" l="1"/>
  <c r="E34" i="48"/>
  <c r="D17" i="44" l="1"/>
  <c r="E17" i="44"/>
  <c r="C17" i="44" s="1"/>
  <c r="E4" i="44"/>
  <c r="E5" i="44"/>
  <c r="E6" i="44"/>
  <c r="E7" i="44"/>
  <c r="E8" i="44"/>
  <c r="E9" i="44"/>
  <c r="E10" i="44"/>
  <c r="E11" i="44"/>
  <c r="E12" i="44"/>
  <c r="E13" i="44"/>
  <c r="E14" i="44"/>
  <c r="E15" i="44"/>
  <c r="E16" i="44"/>
  <c r="D5" i="44"/>
  <c r="D6" i="44"/>
  <c r="C6" i="44" s="1"/>
  <c r="D7" i="44"/>
  <c r="C7" i="44" s="1"/>
  <c r="D8" i="44"/>
  <c r="D9" i="44"/>
  <c r="D10" i="44"/>
  <c r="C10" i="44" s="1"/>
  <c r="D11" i="44"/>
  <c r="C11" i="44" s="1"/>
  <c r="D12" i="44"/>
  <c r="D13" i="44"/>
  <c r="D14" i="44"/>
  <c r="C14" i="44" s="1"/>
  <c r="D15" i="44"/>
  <c r="C15" i="44" s="1"/>
  <c r="D16" i="44"/>
  <c r="D4" i="44"/>
  <c r="C5" i="44"/>
  <c r="C8" i="44"/>
  <c r="C9" i="44"/>
  <c r="C12" i="44"/>
  <c r="C13" i="44"/>
  <c r="C16" i="44"/>
  <c r="C4" i="44"/>
  <c r="S17" i="44"/>
  <c r="R17" i="44"/>
  <c r="Q17" i="44"/>
  <c r="P17" i="44"/>
  <c r="O17" i="44"/>
  <c r="N17" i="44"/>
  <c r="M17" i="44"/>
  <c r="L17" i="44"/>
  <c r="E16" i="42"/>
  <c r="D16" i="42" s="1"/>
  <c r="F16" i="42"/>
  <c r="E17" i="42"/>
  <c r="D17" i="42" s="1"/>
  <c r="F17" i="42"/>
  <c r="E18" i="42"/>
  <c r="D18" i="42" s="1"/>
  <c r="F18" i="42"/>
  <c r="D19" i="42"/>
  <c r="E19" i="42"/>
  <c r="F19" i="42"/>
  <c r="E20" i="42"/>
  <c r="D20" i="42" s="1"/>
  <c r="F20" i="42"/>
  <c r="E21" i="42"/>
  <c r="D21" i="42" s="1"/>
  <c r="F21" i="42"/>
  <c r="E22" i="42"/>
  <c r="D22" i="42" s="1"/>
  <c r="F22" i="42"/>
  <c r="D23" i="42"/>
  <c r="E23" i="42"/>
  <c r="F23" i="42"/>
  <c r="E24" i="42"/>
  <c r="D24" i="42" s="1"/>
  <c r="F24" i="42"/>
  <c r="E25" i="42"/>
  <c r="D25" i="42" s="1"/>
  <c r="F25" i="42"/>
  <c r="E26" i="42"/>
  <c r="D26" i="42" s="1"/>
  <c r="F26" i="42"/>
  <c r="D27" i="42"/>
  <c r="E27" i="42"/>
  <c r="F27" i="42"/>
  <c r="E28" i="42"/>
  <c r="D28" i="42" s="1"/>
  <c r="F28" i="42"/>
  <c r="E29" i="42"/>
  <c r="D29" i="42" s="1"/>
  <c r="F29" i="42"/>
  <c r="E30" i="42"/>
  <c r="D30" i="42" s="1"/>
  <c r="F30" i="42"/>
  <c r="D31" i="42"/>
  <c r="E31" i="42"/>
  <c r="F31" i="42"/>
  <c r="E32" i="42"/>
  <c r="D32" i="42" s="1"/>
  <c r="F32" i="42"/>
  <c r="E33" i="42"/>
  <c r="D33" i="42" s="1"/>
  <c r="F33" i="42"/>
  <c r="E34" i="42"/>
  <c r="D34" i="42" s="1"/>
  <c r="F34" i="42"/>
  <c r="E5" i="42"/>
  <c r="D5" i="42" s="1"/>
  <c r="F5" i="42"/>
  <c r="E6" i="42"/>
  <c r="D6" i="42" s="1"/>
  <c r="F6" i="42"/>
  <c r="E7" i="42"/>
  <c r="D7" i="42" s="1"/>
  <c r="F7" i="42"/>
  <c r="D8" i="42"/>
  <c r="E8" i="42"/>
  <c r="F8" i="42"/>
  <c r="E9" i="42"/>
  <c r="D9" i="42" s="1"/>
  <c r="F9" i="42"/>
  <c r="E10" i="42"/>
  <c r="D10" i="42" s="1"/>
  <c r="F10" i="42"/>
  <c r="E11" i="42"/>
  <c r="D11" i="42" s="1"/>
  <c r="F11" i="42"/>
  <c r="D12" i="42"/>
  <c r="E12" i="42"/>
  <c r="F12" i="42"/>
  <c r="E13" i="42"/>
  <c r="D13" i="42" s="1"/>
  <c r="F13" i="42"/>
  <c r="E14" i="42"/>
  <c r="D14" i="42" s="1"/>
  <c r="F14" i="42"/>
  <c r="E15" i="42"/>
  <c r="D15" i="42" s="1"/>
  <c r="F15" i="42"/>
  <c r="F4" i="42"/>
  <c r="E4" i="42"/>
  <c r="D4" i="42" s="1"/>
  <c r="T34" i="42"/>
  <c r="P34" i="42"/>
  <c r="T33" i="42"/>
  <c r="S33" i="42"/>
  <c r="R33" i="42"/>
  <c r="Q33" i="42"/>
  <c r="P33" i="42"/>
  <c r="O33" i="42"/>
  <c r="N33" i="42"/>
  <c r="M33" i="42"/>
  <c r="T24" i="42"/>
  <c r="S24" i="42"/>
  <c r="R24" i="42"/>
  <c r="Q24" i="42"/>
  <c r="P24" i="42"/>
  <c r="O24" i="42"/>
  <c r="N24" i="42"/>
  <c r="M24" i="42"/>
  <c r="T16" i="42"/>
  <c r="S16" i="42"/>
  <c r="S34" i="42" s="1"/>
  <c r="R16" i="42"/>
  <c r="R34" i="42" s="1"/>
  <c r="Q16" i="42"/>
  <c r="Q34" i="42" s="1"/>
  <c r="P16" i="42"/>
  <c r="O16" i="42"/>
  <c r="O34" i="42" s="1"/>
  <c r="N16" i="42"/>
  <c r="N34" i="42" s="1"/>
  <c r="M16" i="42"/>
  <c r="M34" i="42" s="1"/>
  <c r="F18" i="40" l="1"/>
  <c r="F20" i="40"/>
  <c r="F21" i="40"/>
  <c r="F22" i="40"/>
  <c r="E18" i="40"/>
  <c r="E20" i="40"/>
  <c r="E21" i="40"/>
  <c r="E22" i="40"/>
  <c r="E17" i="40"/>
  <c r="F17" i="40"/>
  <c r="F16" i="40"/>
  <c r="E16" i="40"/>
  <c r="E15" i="40"/>
  <c r="F15" i="40"/>
  <c r="E6" i="40"/>
  <c r="D6" i="40" s="1"/>
  <c r="E7" i="40"/>
  <c r="E8" i="40"/>
  <c r="F6" i="40"/>
  <c r="F7" i="40"/>
  <c r="F8" i="40"/>
  <c r="F5" i="40"/>
  <c r="E5" i="40"/>
  <c r="D5" i="40" s="1"/>
  <c r="F4" i="40"/>
  <c r="E4" i="40"/>
  <c r="T9" i="40"/>
  <c r="N9" i="40"/>
  <c r="F9" i="40" s="1"/>
  <c r="O9" i="40"/>
  <c r="P9" i="40"/>
  <c r="Q9" i="40"/>
  <c r="R9" i="40"/>
  <c r="S9" i="40"/>
  <c r="M9" i="40"/>
  <c r="E9" i="40" s="1"/>
  <c r="D9" i="40" l="1"/>
  <c r="D8" i="40"/>
  <c r="D7" i="40"/>
  <c r="T23" i="40"/>
  <c r="S23" i="40"/>
  <c r="R23" i="40"/>
  <c r="Q23" i="40"/>
  <c r="P23" i="40"/>
  <c r="O23" i="40"/>
  <c r="N23" i="40"/>
  <c r="F23" i="40" s="1"/>
  <c r="M23" i="40"/>
  <c r="D22" i="40"/>
  <c r="D21" i="40"/>
  <c r="D20" i="40"/>
  <c r="D18" i="40"/>
  <c r="D17" i="40"/>
  <c r="D16" i="40"/>
  <c r="D15" i="40"/>
  <c r="T10" i="40"/>
  <c r="S10" i="40"/>
  <c r="R10" i="40"/>
  <c r="Q10" i="40"/>
  <c r="P10" i="40"/>
  <c r="O10" i="40"/>
  <c r="N10" i="40"/>
  <c r="F10" i="40" s="1"/>
  <c r="M10" i="40"/>
  <c r="E10" i="40" s="1"/>
  <c r="D4" i="40"/>
  <c r="E23" i="40" l="1"/>
  <c r="D23" i="40" s="1"/>
  <c r="D10" i="40"/>
  <c r="P71" i="38" l="1"/>
  <c r="O71" i="38"/>
  <c r="N71" i="38"/>
  <c r="M71" i="38"/>
  <c r="L71" i="38"/>
  <c r="K71" i="38"/>
  <c r="J71" i="38"/>
  <c r="I71" i="38"/>
  <c r="H71" i="38"/>
  <c r="F71" i="38" s="1"/>
  <c r="G71" i="38"/>
  <c r="E71" i="38" s="1"/>
  <c r="F70" i="38"/>
  <c r="E70" i="38"/>
  <c r="D70" i="38" s="1"/>
  <c r="F69" i="38"/>
  <c r="E69" i="38"/>
  <c r="F68" i="38"/>
  <c r="E68" i="38"/>
  <c r="F67" i="38"/>
  <c r="E67" i="38"/>
  <c r="F66" i="38"/>
  <c r="E66" i="38"/>
  <c r="F65" i="38"/>
  <c r="E65" i="38"/>
  <c r="F64" i="38"/>
  <c r="D64" i="38" s="1"/>
  <c r="E64" i="38"/>
  <c r="F63" i="38"/>
  <c r="E63" i="38"/>
  <c r="P57" i="38"/>
  <c r="O57" i="38"/>
  <c r="N57" i="38"/>
  <c r="M57" i="38"/>
  <c r="L57" i="38"/>
  <c r="K57" i="38"/>
  <c r="J57" i="38"/>
  <c r="I57" i="38"/>
  <c r="H57" i="38"/>
  <c r="G57" i="38"/>
  <c r="E57" i="38" s="1"/>
  <c r="F57" i="38"/>
  <c r="F56" i="38"/>
  <c r="E56" i="38"/>
  <c r="F55" i="38"/>
  <c r="E55" i="38"/>
  <c r="D55" i="38" s="1"/>
  <c r="F54" i="38"/>
  <c r="E54" i="38"/>
  <c r="D54" i="38"/>
  <c r="F52" i="38"/>
  <c r="E52" i="38"/>
  <c r="P51" i="38"/>
  <c r="O51" i="38"/>
  <c r="N51" i="38"/>
  <c r="M51" i="38"/>
  <c r="L51" i="38"/>
  <c r="K51" i="38"/>
  <c r="J51" i="38"/>
  <c r="I51" i="38"/>
  <c r="H51" i="38"/>
  <c r="G51" i="38"/>
  <c r="E51" i="38" s="1"/>
  <c r="F50" i="38"/>
  <c r="E50" i="38"/>
  <c r="F49" i="38"/>
  <c r="E49" i="38"/>
  <c r="F48" i="38"/>
  <c r="E48" i="38"/>
  <c r="F47" i="38"/>
  <c r="E47" i="38"/>
  <c r="D47" i="38"/>
  <c r="F46" i="38"/>
  <c r="E46" i="38"/>
  <c r="D46" i="38" s="1"/>
  <c r="P45" i="38"/>
  <c r="O45" i="38"/>
  <c r="N45" i="38"/>
  <c r="M45" i="38"/>
  <c r="L45" i="38"/>
  <c r="K45" i="38"/>
  <c r="J45" i="38"/>
  <c r="I45" i="38"/>
  <c r="H45" i="38"/>
  <c r="G45" i="38"/>
  <c r="E45" i="38" s="1"/>
  <c r="F44" i="38"/>
  <c r="E44" i="38"/>
  <c r="D44" i="38" s="1"/>
  <c r="F42" i="38"/>
  <c r="E42" i="38"/>
  <c r="F41" i="38"/>
  <c r="E41" i="38"/>
  <c r="D41" i="38" s="1"/>
  <c r="F40" i="38"/>
  <c r="E40" i="38"/>
  <c r="D40" i="38" s="1"/>
  <c r="F39" i="38"/>
  <c r="E39" i="38"/>
  <c r="D39" i="38" s="1"/>
  <c r="P38" i="38"/>
  <c r="O38" i="38"/>
  <c r="N38" i="38"/>
  <c r="M38" i="38"/>
  <c r="L38" i="38"/>
  <c r="K38" i="38"/>
  <c r="J38" i="38"/>
  <c r="I38" i="38"/>
  <c r="H38" i="38"/>
  <c r="F38" i="38" s="1"/>
  <c r="G38" i="38"/>
  <c r="F37" i="38"/>
  <c r="E37" i="38"/>
  <c r="D37" i="38" s="1"/>
  <c r="F36" i="38"/>
  <c r="D36" i="38" s="1"/>
  <c r="E36" i="38"/>
  <c r="F35" i="38"/>
  <c r="E35" i="38"/>
  <c r="D35" i="38" s="1"/>
  <c r="F34" i="38"/>
  <c r="D34" i="38" s="1"/>
  <c r="E34" i="38"/>
  <c r="F33" i="38"/>
  <c r="E33" i="38"/>
  <c r="D33" i="38" s="1"/>
  <c r="F32" i="38"/>
  <c r="E32" i="38"/>
  <c r="F31" i="38"/>
  <c r="E31" i="38"/>
  <c r="D31" i="38" s="1"/>
  <c r="F30" i="38"/>
  <c r="E30" i="38"/>
  <c r="D30" i="38"/>
  <c r="F29" i="38"/>
  <c r="E29" i="38"/>
  <c r="F28" i="38"/>
  <c r="E28" i="38"/>
  <c r="F27" i="38"/>
  <c r="E27" i="38"/>
  <c r="F26" i="38"/>
  <c r="E26" i="38"/>
  <c r="D26" i="38"/>
  <c r="P25" i="38"/>
  <c r="O25" i="38"/>
  <c r="N25" i="38"/>
  <c r="M25" i="38"/>
  <c r="L25" i="38"/>
  <c r="K25" i="38"/>
  <c r="J25" i="38"/>
  <c r="I25" i="38"/>
  <c r="H25" i="38"/>
  <c r="G25" i="38"/>
  <c r="F24" i="38"/>
  <c r="E24" i="38"/>
  <c r="F23" i="38"/>
  <c r="E23" i="38"/>
  <c r="D23" i="38" s="1"/>
  <c r="F22" i="38"/>
  <c r="D22" i="38" s="1"/>
  <c r="E22" i="38"/>
  <c r="F21" i="38"/>
  <c r="E21" i="38"/>
  <c r="D21" i="38" s="1"/>
  <c r="F20" i="38"/>
  <c r="E20" i="38"/>
  <c r="F19" i="38"/>
  <c r="E19" i="38"/>
  <c r="D19" i="38" s="1"/>
  <c r="F18" i="38"/>
  <c r="E18" i="38"/>
  <c r="F17" i="38"/>
  <c r="E17" i="38"/>
  <c r="D17" i="38" s="1"/>
  <c r="P16" i="38"/>
  <c r="O16" i="38"/>
  <c r="N16" i="38"/>
  <c r="M16" i="38"/>
  <c r="L16" i="38"/>
  <c r="K16" i="38"/>
  <c r="J16" i="38"/>
  <c r="I16" i="38"/>
  <c r="H16" i="38"/>
  <c r="G16" i="38"/>
  <c r="F14" i="38"/>
  <c r="E14" i="38"/>
  <c r="D14" i="38" s="1"/>
  <c r="F13" i="38"/>
  <c r="E13" i="38"/>
  <c r="F12" i="38"/>
  <c r="E12" i="38"/>
  <c r="D12" i="38" s="1"/>
  <c r="F9" i="38"/>
  <c r="E9" i="38"/>
  <c r="F8" i="38"/>
  <c r="E8" i="38"/>
  <c r="D8" i="38" s="1"/>
  <c r="F6" i="38"/>
  <c r="E6" i="38"/>
  <c r="D6" i="38" s="1"/>
  <c r="F4" i="38"/>
  <c r="E4" i="38"/>
  <c r="D63" i="38" l="1"/>
  <c r="D65" i="38"/>
  <c r="D67" i="38"/>
  <c r="D69" i="38"/>
  <c r="D66" i="38"/>
  <c r="D57" i="38"/>
  <c r="D49" i="38"/>
  <c r="F51" i="38"/>
  <c r="D48" i="38"/>
  <c r="D50" i="38"/>
  <c r="D52" i="38"/>
  <c r="D56" i="38"/>
  <c r="D42" i="38"/>
  <c r="F45" i="38"/>
  <c r="I58" i="38"/>
  <c r="M58" i="38"/>
  <c r="D28" i="38"/>
  <c r="D27" i="38"/>
  <c r="D29" i="38"/>
  <c r="D32" i="38"/>
  <c r="E38" i="38"/>
  <c r="D38" i="38" s="1"/>
  <c r="D45" i="38"/>
  <c r="F16" i="38"/>
  <c r="J58" i="38"/>
  <c r="N58" i="38"/>
  <c r="F25" i="38"/>
  <c r="D13" i="38"/>
  <c r="D24" i="38"/>
  <c r="G58" i="38"/>
  <c r="K58" i="38"/>
  <c r="O58" i="38"/>
  <c r="E25" i="38"/>
  <c r="D18" i="38"/>
  <c r="D20" i="38"/>
  <c r="H58" i="38"/>
  <c r="L58" i="38"/>
  <c r="P58" i="38"/>
  <c r="D16" i="38"/>
  <c r="D4" i="38"/>
  <c r="D9" i="38"/>
  <c r="E16" i="38"/>
  <c r="D68" i="38"/>
  <c r="D51" i="38"/>
  <c r="D71" i="38"/>
  <c r="D25" i="38" l="1"/>
  <c r="F58" i="38"/>
  <c r="E58" i="38"/>
  <c r="D58" i="38" s="1"/>
  <c r="N33" i="36" l="1"/>
  <c r="M33" i="36"/>
  <c r="L33" i="36"/>
  <c r="K33" i="36"/>
  <c r="J33" i="36"/>
  <c r="F33" i="36" s="1"/>
  <c r="I33" i="36"/>
  <c r="H33" i="36"/>
  <c r="G33" i="36"/>
  <c r="E33" i="36" s="1"/>
  <c r="F32" i="36"/>
  <c r="E32" i="36"/>
  <c r="D32" i="36"/>
  <c r="F31" i="36"/>
  <c r="E31" i="36"/>
  <c r="D31" i="36"/>
  <c r="F30" i="36"/>
  <c r="E30" i="36"/>
  <c r="F29" i="36"/>
  <c r="E29" i="36"/>
  <c r="D29" i="36" s="1"/>
  <c r="F28" i="36"/>
  <c r="D28" i="36" s="1"/>
  <c r="E28" i="36"/>
  <c r="F27" i="36"/>
  <c r="E27" i="36"/>
  <c r="D27" i="36" s="1"/>
  <c r="F26" i="36"/>
  <c r="E26" i="36"/>
  <c r="D26" i="36" s="1"/>
  <c r="F25" i="36"/>
  <c r="E25" i="36"/>
  <c r="N24" i="36"/>
  <c r="M24" i="36"/>
  <c r="L24" i="36"/>
  <c r="K24" i="36"/>
  <c r="J24" i="36"/>
  <c r="I24" i="36"/>
  <c r="E24" i="36" s="1"/>
  <c r="H24" i="36"/>
  <c r="F24" i="36" s="1"/>
  <c r="G24" i="36"/>
  <c r="F23" i="36"/>
  <c r="E23" i="36"/>
  <c r="D23" i="36" s="1"/>
  <c r="F22" i="36"/>
  <c r="E22" i="36"/>
  <c r="D22" i="36" s="1"/>
  <c r="F21" i="36"/>
  <c r="E21" i="36"/>
  <c r="F20" i="36"/>
  <c r="E20" i="36"/>
  <c r="D20" i="36"/>
  <c r="F19" i="36"/>
  <c r="E19" i="36"/>
  <c r="D19" i="36"/>
  <c r="F18" i="36"/>
  <c r="E18" i="36"/>
  <c r="F17" i="36"/>
  <c r="E17" i="36"/>
  <c r="D17" i="36" s="1"/>
  <c r="N16" i="36"/>
  <c r="M16" i="36"/>
  <c r="L16" i="36"/>
  <c r="K16" i="36"/>
  <c r="J16" i="36"/>
  <c r="I16" i="36"/>
  <c r="H16" i="36"/>
  <c r="G16" i="36"/>
  <c r="E16" i="36"/>
  <c r="F15" i="36"/>
  <c r="E15" i="36"/>
  <c r="D15" i="36"/>
  <c r="F14" i="36"/>
  <c r="E14" i="36"/>
  <c r="F13" i="36"/>
  <c r="E13" i="36"/>
  <c r="D13" i="36" s="1"/>
  <c r="F12" i="36"/>
  <c r="E12" i="36"/>
  <c r="D12" i="36" s="1"/>
  <c r="F11" i="36"/>
  <c r="E11" i="36"/>
  <c r="D11" i="36" s="1"/>
  <c r="F10" i="36"/>
  <c r="E10" i="36"/>
  <c r="D10" i="36" s="1"/>
  <c r="F9" i="36"/>
  <c r="E9" i="36"/>
  <c r="F8" i="36"/>
  <c r="E8" i="36"/>
  <c r="D8" i="36"/>
  <c r="F7" i="36"/>
  <c r="E7" i="36"/>
  <c r="D7" i="36"/>
  <c r="F6" i="36"/>
  <c r="E6" i="36"/>
  <c r="F5" i="36"/>
  <c r="E5" i="36"/>
  <c r="D5" i="36" s="1"/>
  <c r="F4" i="36"/>
  <c r="E4" i="36"/>
  <c r="D4" i="36" s="1"/>
  <c r="D33" i="36" l="1"/>
  <c r="J34" i="36"/>
  <c r="N34" i="36"/>
  <c r="G34" i="36"/>
  <c r="K34" i="36"/>
  <c r="D25" i="36"/>
  <c r="D30" i="36"/>
  <c r="D24" i="36"/>
  <c r="L34" i="36"/>
  <c r="H34" i="36"/>
  <c r="I34" i="36"/>
  <c r="M34" i="36"/>
  <c r="D18" i="36"/>
  <c r="D21" i="36"/>
  <c r="D6" i="36"/>
  <c r="D9" i="36"/>
  <c r="D14" i="36"/>
  <c r="F16" i="36"/>
  <c r="D16" i="36" s="1"/>
  <c r="N70" i="34"/>
  <c r="M70" i="34"/>
  <c r="L70" i="34"/>
  <c r="K70" i="34"/>
  <c r="J70" i="34"/>
  <c r="I70" i="34"/>
  <c r="H70" i="34"/>
  <c r="G70" i="34"/>
  <c r="F69" i="34"/>
  <c r="E69" i="34"/>
  <c r="D69" i="34" s="1"/>
  <c r="F68" i="34"/>
  <c r="E68" i="34"/>
  <c r="D68" i="34"/>
  <c r="F67" i="34"/>
  <c r="D67" i="34" s="1"/>
  <c r="E67" i="34"/>
  <c r="F66" i="34"/>
  <c r="E66" i="34"/>
  <c r="F65" i="34"/>
  <c r="E65" i="34"/>
  <c r="D65" i="34" s="1"/>
  <c r="F64" i="34"/>
  <c r="E64" i="34"/>
  <c r="D64" i="34" s="1"/>
  <c r="F63" i="34"/>
  <c r="E63" i="34"/>
  <c r="D63" i="34"/>
  <c r="F62" i="34"/>
  <c r="E62" i="34"/>
  <c r="N57" i="34"/>
  <c r="M57" i="34"/>
  <c r="L57" i="34"/>
  <c r="K57" i="34"/>
  <c r="J57" i="34"/>
  <c r="I57" i="34"/>
  <c r="H57" i="34"/>
  <c r="G57" i="34"/>
  <c r="E57" i="34"/>
  <c r="F56" i="34"/>
  <c r="E56" i="34"/>
  <c r="D56" i="34" s="1"/>
  <c r="F55" i="34"/>
  <c r="D55" i="34" s="1"/>
  <c r="E55" i="34"/>
  <c r="F54" i="34"/>
  <c r="E54" i="34"/>
  <c r="D54" i="34" s="1"/>
  <c r="F53" i="34"/>
  <c r="E53" i="34"/>
  <c r="F52" i="34"/>
  <c r="E52" i="34"/>
  <c r="D52" i="34"/>
  <c r="N51" i="34"/>
  <c r="M51" i="34"/>
  <c r="L51" i="34"/>
  <c r="K51" i="34"/>
  <c r="J51" i="34"/>
  <c r="I51" i="34"/>
  <c r="H51" i="34"/>
  <c r="F51" i="34" s="1"/>
  <c r="G51" i="34"/>
  <c r="E51" i="34" s="1"/>
  <c r="F50" i="34"/>
  <c r="E50" i="34"/>
  <c r="D50" i="34" s="1"/>
  <c r="F49" i="34"/>
  <c r="D49" i="34" s="1"/>
  <c r="E49" i="34"/>
  <c r="F48" i="34"/>
  <c r="E48" i="34"/>
  <c r="D48" i="34" s="1"/>
  <c r="F47" i="34"/>
  <c r="E47" i="34"/>
  <c r="F46" i="34"/>
  <c r="E46" i="34"/>
  <c r="N45" i="34"/>
  <c r="M45" i="34"/>
  <c r="L45" i="34"/>
  <c r="K45" i="34"/>
  <c r="J45" i="34"/>
  <c r="I45" i="34"/>
  <c r="E45" i="34" s="1"/>
  <c r="H45" i="34"/>
  <c r="F45" i="34" s="1"/>
  <c r="G45" i="34"/>
  <c r="F44" i="34"/>
  <c r="E44" i="34"/>
  <c r="D44" i="34" s="1"/>
  <c r="F42" i="34"/>
  <c r="E42" i="34"/>
  <c r="F41" i="34"/>
  <c r="E41" i="34"/>
  <c r="F40" i="34"/>
  <c r="E40" i="34"/>
  <c r="D40" i="34"/>
  <c r="F39" i="34"/>
  <c r="E39" i="34"/>
  <c r="D39" i="34"/>
  <c r="N38" i="34"/>
  <c r="M38" i="34"/>
  <c r="L38" i="34"/>
  <c r="K38" i="34"/>
  <c r="J38" i="34"/>
  <c r="F38" i="34" s="1"/>
  <c r="I38" i="34"/>
  <c r="H38" i="34"/>
  <c r="G38" i="34"/>
  <c r="E38" i="34" s="1"/>
  <c r="F37" i="34"/>
  <c r="E37" i="34"/>
  <c r="F36" i="34"/>
  <c r="E36" i="34"/>
  <c r="D36" i="34"/>
  <c r="F35" i="34"/>
  <c r="E35" i="34"/>
  <c r="D35" i="34"/>
  <c r="F34" i="34"/>
  <c r="D34" i="34" s="1"/>
  <c r="E34" i="34"/>
  <c r="F33" i="34"/>
  <c r="E33" i="34"/>
  <c r="D33" i="34" s="1"/>
  <c r="F32" i="34"/>
  <c r="D32" i="34" s="1"/>
  <c r="E32" i="34"/>
  <c r="F31" i="34"/>
  <c r="E31" i="34"/>
  <c r="D31" i="34" s="1"/>
  <c r="F30" i="34"/>
  <c r="E30" i="34"/>
  <c r="F29" i="34"/>
  <c r="E29" i="34"/>
  <c r="F28" i="34"/>
  <c r="E28" i="34"/>
  <c r="D28" i="34"/>
  <c r="F27" i="34"/>
  <c r="E27" i="34"/>
  <c r="D27" i="34"/>
  <c r="F26" i="34"/>
  <c r="D26" i="34" s="1"/>
  <c r="E26" i="34"/>
  <c r="N25" i="34"/>
  <c r="M25" i="34"/>
  <c r="M58" i="34" s="1"/>
  <c r="L25" i="34"/>
  <c r="K25" i="34"/>
  <c r="J25" i="34"/>
  <c r="I25" i="34"/>
  <c r="I58" i="34" s="1"/>
  <c r="H25" i="34"/>
  <c r="F25" i="34" s="1"/>
  <c r="G25" i="34"/>
  <c r="E25" i="34"/>
  <c r="F24" i="34"/>
  <c r="E24" i="34"/>
  <c r="F21" i="34"/>
  <c r="E21" i="34"/>
  <c r="D21" i="34" s="1"/>
  <c r="F20" i="34"/>
  <c r="E20" i="34"/>
  <c r="F19" i="34"/>
  <c r="E19" i="34"/>
  <c r="F18" i="34"/>
  <c r="E18" i="34"/>
  <c r="D18" i="34"/>
  <c r="F17" i="34"/>
  <c r="E17" i="34"/>
  <c r="D17" i="34"/>
  <c r="N16" i="34"/>
  <c r="N58" i="34" s="1"/>
  <c r="M16" i="34"/>
  <c r="L16" i="34"/>
  <c r="K16" i="34"/>
  <c r="J16" i="34"/>
  <c r="F16" i="34" s="1"/>
  <c r="I16" i="34"/>
  <c r="H16" i="34"/>
  <c r="G16" i="34"/>
  <c r="E16" i="34" s="1"/>
  <c r="F14" i="34"/>
  <c r="E14" i="34"/>
  <c r="F13" i="34"/>
  <c r="E13" i="34"/>
  <c r="D13" i="34"/>
  <c r="F12" i="34"/>
  <c r="E12" i="34"/>
  <c r="D12" i="34"/>
  <c r="F9" i="34"/>
  <c r="D9" i="34" s="1"/>
  <c r="E9" i="34"/>
  <c r="F8" i="34"/>
  <c r="E8" i="34"/>
  <c r="D8" i="34" s="1"/>
  <c r="F6" i="34"/>
  <c r="D6" i="34" s="1"/>
  <c r="E6" i="34"/>
  <c r="F4" i="34"/>
  <c r="E4" i="34"/>
  <c r="D4" i="34" s="1"/>
  <c r="E34" i="36" l="1"/>
  <c r="D34" i="36" s="1"/>
  <c r="F34" i="36"/>
  <c r="D24" i="34"/>
  <c r="D66" i="34"/>
  <c r="F70" i="34"/>
  <c r="D70" i="34" s="1"/>
  <c r="E70" i="34"/>
  <c r="D62" i="34"/>
  <c r="D45" i="34"/>
  <c r="D51" i="34"/>
  <c r="K58" i="34"/>
  <c r="D25" i="34"/>
  <c r="H58" i="34"/>
  <c r="L58" i="34"/>
  <c r="D20" i="34"/>
  <c r="D30" i="34"/>
  <c r="D42" i="34"/>
  <c r="D47" i="34"/>
  <c r="F57" i="34"/>
  <c r="D57" i="34" s="1"/>
  <c r="D14" i="34"/>
  <c r="D19" i="34"/>
  <c r="D29" i="34"/>
  <c r="D37" i="34"/>
  <c r="D41" i="34"/>
  <c r="D46" i="34"/>
  <c r="D53" i="34"/>
  <c r="D16" i="34"/>
  <c r="D38" i="34"/>
  <c r="J58" i="34"/>
  <c r="G58" i="34"/>
  <c r="E58" i="34" l="1"/>
  <c r="F58" i="34"/>
  <c r="D58" i="34"/>
  <c r="K17" i="32" l="1"/>
  <c r="J17" i="32"/>
  <c r="I17" i="32"/>
  <c r="H17" i="32"/>
  <c r="G17" i="32"/>
  <c r="F17" i="32"/>
  <c r="E16" i="32"/>
  <c r="D16" i="32"/>
  <c r="E15" i="32"/>
  <c r="D15" i="32"/>
  <c r="C15" i="32" s="1"/>
  <c r="E14" i="32"/>
  <c r="D14" i="32"/>
  <c r="C14" i="32" s="1"/>
  <c r="E13" i="32"/>
  <c r="D13" i="32"/>
  <c r="E12" i="32"/>
  <c r="D12" i="32"/>
  <c r="E11" i="32"/>
  <c r="D11" i="32"/>
  <c r="C11" i="32" s="1"/>
  <c r="E10" i="32"/>
  <c r="D10" i="32"/>
  <c r="C10" i="32" s="1"/>
  <c r="E9" i="32"/>
  <c r="D9" i="32"/>
  <c r="C9" i="32" s="1"/>
  <c r="E8" i="32"/>
  <c r="D8" i="32"/>
  <c r="E7" i="32"/>
  <c r="D7" i="32"/>
  <c r="E6" i="32"/>
  <c r="D6" i="32"/>
  <c r="E5" i="32"/>
  <c r="D5" i="32"/>
  <c r="E4" i="32"/>
  <c r="D4" i="32"/>
  <c r="L33" i="30"/>
  <c r="K33" i="30"/>
  <c r="J33" i="30"/>
  <c r="I33" i="30"/>
  <c r="E33" i="30" s="1"/>
  <c r="H33" i="30"/>
  <c r="F33" i="30" s="1"/>
  <c r="G33" i="30"/>
  <c r="F32" i="30"/>
  <c r="E32" i="30"/>
  <c r="D32" i="30" s="1"/>
  <c r="F31" i="30"/>
  <c r="E31" i="30"/>
  <c r="D31" i="30" s="1"/>
  <c r="F30" i="30"/>
  <c r="E30" i="30"/>
  <c r="F29" i="30"/>
  <c r="E29" i="30"/>
  <c r="D29" i="30"/>
  <c r="F28" i="30"/>
  <c r="E28" i="30"/>
  <c r="D28" i="30"/>
  <c r="F27" i="30"/>
  <c r="E27" i="30"/>
  <c r="F26" i="30"/>
  <c r="E26" i="30"/>
  <c r="D26" i="30" s="1"/>
  <c r="F25" i="30"/>
  <c r="D25" i="30" s="1"/>
  <c r="E25" i="30"/>
  <c r="L24" i="30"/>
  <c r="K24" i="30"/>
  <c r="J24" i="30"/>
  <c r="I24" i="30"/>
  <c r="H24" i="30"/>
  <c r="F24" i="30" s="1"/>
  <c r="G24" i="30"/>
  <c r="E24" i="30" s="1"/>
  <c r="D24" i="30" s="1"/>
  <c r="F23" i="30"/>
  <c r="E23" i="30"/>
  <c r="D23" i="30" s="1"/>
  <c r="F22" i="30"/>
  <c r="E22" i="30"/>
  <c r="D22" i="30"/>
  <c r="F21" i="30"/>
  <c r="E21" i="30"/>
  <c r="D21" i="30" s="1"/>
  <c r="F20" i="30"/>
  <c r="E20" i="30"/>
  <c r="D20" i="30" s="1"/>
  <c r="F19" i="30"/>
  <c r="E19" i="30"/>
  <c r="D19" i="30"/>
  <c r="F18" i="30"/>
  <c r="D18" i="30" s="1"/>
  <c r="E18" i="30"/>
  <c r="F17" i="30"/>
  <c r="E17" i="30"/>
  <c r="D17" i="30" s="1"/>
  <c r="L16" i="30"/>
  <c r="K16" i="30"/>
  <c r="J16" i="30"/>
  <c r="J34" i="30" s="1"/>
  <c r="I16" i="30"/>
  <c r="I34" i="30" s="1"/>
  <c r="H16" i="30"/>
  <c r="G16" i="30"/>
  <c r="F15" i="30"/>
  <c r="E15" i="30"/>
  <c r="D15" i="30" s="1"/>
  <c r="F14" i="30"/>
  <c r="E14" i="30"/>
  <c r="D14" i="30" s="1"/>
  <c r="F13" i="30"/>
  <c r="E13" i="30"/>
  <c r="D13" i="30" s="1"/>
  <c r="F12" i="30"/>
  <c r="E12" i="30"/>
  <c r="D12" i="30"/>
  <c r="F11" i="30"/>
  <c r="E11" i="30"/>
  <c r="D11" i="30" s="1"/>
  <c r="F10" i="30"/>
  <c r="E10" i="30"/>
  <c r="D10" i="30" s="1"/>
  <c r="F9" i="30"/>
  <c r="E9" i="30"/>
  <c r="D9" i="30"/>
  <c r="F8" i="30"/>
  <c r="D8" i="30" s="1"/>
  <c r="E8" i="30"/>
  <c r="F7" i="30"/>
  <c r="E7" i="30"/>
  <c r="D7" i="30" s="1"/>
  <c r="F6" i="30"/>
  <c r="E6" i="30"/>
  <c r="D6" i="30" s="1"/>
  <c r="F5" i="30"/>
  <c r="E5" i="30"/>
  <c r="D5" i="30" s="1"/>
  <c r="F4" i="30"/>
  <c r="E4" i="30"/>
  <c r="D4" i="30"/>
  <c r="C5" i="32" l="1"/>
  <c r="C7" i="32"/>
  <c r="C6" i="32"/>
  <c r="C13" i="32"/>
  <c r="C8" i="32"/>
  <c r="C16" i="32"/>
  <c r="C4" i="32"/>
  <c r="C12" i="32"/>
  <c r="D33" i="30"/>
  <c r="K34" i="30"/>
  <c r="F16" i="30"/>
  <c r="L34" i="30"/>
  <c r="D27" i="30"/>
  <c r="D30" i="30"/>
  <c r="E16" i="30"/>
  <c r="D16" i="30" s="1"/>
  <c r="E5" i="28"/>
  <c r="D5" i="28" s="1"/>
  <c r="F5" i="28"/>
  <c r="C17" i="32" l="1"/>
  <c r="L71" i="28" l="1"/>
  <c r="K71" i="28"/>
  <c r="J71" i="28"/>
  <c r="I71" i="28"/>
  <c r="H71" i="28"/>
  <c r="F71" i="28" s="1"/>
  <c r="G71" i="28"/>
  <c r="E71" i="28" s="1"/>
  <c r="F70" i="28"/>
  <c r="E70" i="28"/>
  <c r="F69" i="28"/>
  <c r="E69" i="28"/>
  <c r="F68" i="28"/>
  <c r="E68" i="28"/>
  <c r="D68" i="28"/>
  <c r="F66" i="28"/>
  <c r="D66" i="28" s="1"/>
  <c r="E66" i="28"/>
  <c r="F65" i="28"/>
  <c r="E65" i="28"/>
  <c r="D65" i="28" s="1"/>
  <c r="F64" i="28"/>
  <c r="E64" i="28"/>
  <c r="D64" i="28" s="1"/>
  <c r="F63" i="28"/>
  <c r="E63" i="28"/>
  <c r="L57" i="28"/>
  <c r="K57" i="28"/>
  <c r="J57" i="28"/>
  <c r="I57" i="28"/>
  <c r="H57" i="28"/>
  <c r="G57" i="28"/>
  <c r="F57" i="28"/>
  <c r="E57" i="28"/>
  <c r="F56" i="28"/>
  <c r="E56" i="28"/>
  <c r="D56" i="28"/>
  <c r="F55" i="28"/>
  <c r="E55" i="28"/>
  <c r="F54" i="28"/>
  <c r="E54" i="28"/>
  <c r="F52" i="28"/>
  <c r="E52" i="28"/>
  <c r="L51" i="28"/>
  <c r="K51" i="28"/>
  <c r="J51" i="28"/>
  <c r="I51" i="28"/>
  <c r="H51" i="28"/>
  <c r="G51" i="28"/>
  <c r="E51" i="28" s="1"/>
  <c r="D51" i="28" s="1"/>
  <c r="F51" i="28"/>
  <c r="F50" i="28"/>
  <c r="E50" i="28"/>
  <c r="D50" i="28" s="1"/>
  <c r="F49" i="28"/>
  <c r="E49" i="28"/>
  <c r="D49" i="28" s="1"/>
  <c r="F48" i="28"/>
  <c r="E48" i="28"/>
  <c r="D48" i="28" s="1"/>
  <c r="F47" i="28"/>
  <c r="D47" i="28" s="1"/>
  <c r="E47" i="28"/>
  <c r="F46" i="28"/>
  <c r="E46" i="28"/>
  <c r="D46" i="28" s="1"/>
  <c r="L45" i="28"/>
  <c r="K45" i="28"/>
  <c r="J45" i="28"/>
  <c r="I45" i="28"/>
  <c r="H45" i="28"/>
  <c r="G45" i="28"/>
  <c r="F44" i="28"/>
  <c r="E44" i="28"/>
  <c r="F43" i="28"/>
  <c r="E43" i="28"/>
  <c r="D43" i="28"/>
  <c r="F42" i="28"/>
  <c r="E42" i="28"/>
  <c r="F41" i="28"/>
  <c r="E41" i="28"/>
  <c r="F40" i="28"/>
  <c r="E40" i="28"/>
  <c r="D40" i="28" s="1"/>
  <c r="F39" i="28"/>
  <c r="E39" i="28"/>
  <c r="D39" i="28" s="1"/>
  <c r="L38" i="28"/>
  <c r="K38" i="28"/>
  <c r="J38" i="28"/>
  <c r="F38" i="28" s="1"/>
  <c r="I38" i="28"/>
  <c r="H38" i="28"/>
  <c r="G38" i="28"/>
  <c r="E38" i="28" s="1"/>
  <c r="F37" i="28"/>
  <c r="E37" i="28"/>
  <c r="D37" i="28"/>
  <c r="F36" i="28"/>
  <c r="E36" i="28"/>
  <c r="D36" i="28" s="1"/>
  <c r="F35" i="28"/>
  <c r="E35" i="28"/>
  <c r="F34" i="28"/>
  <c r="E34" i="28"/>
  <c r="D34" i="28" s="1"/>
  <c r="F33" i="28"/>
  <c r="E33" i="28"/>
  <c r="D33" i="28" s="1"/>
  <c r="F32" i="28"/>
  <c r="E32" i="28"/>
  <c r="F31" i="28"/>
  <c r="D31" i="28" s="1"/>
  <c r="E31" i="28"/>
  <c r="F30" i="28"/>
  <c r="E30" i="28"/>
  <c r="F29" i="28"/>
  <c r="D29" i="28" s="1"/>
  <c r="E29" i="28"/>
  <c r="F28" i="28"/>
  <c r="E28" i="28"/>
  <c r="D28" i="28" s="1"/>
  <c r="F27" i="28"/>
  <c r="E27" i="28"/>
  <c r="F26" i="28"/>
  <c r="E26" i="28"/>
  <c r="D26" i="28" s="1"/>
  <c r="L25" i="28"/>
  <c r="K25" i="28"/>
  <c r="J25" i="28"/>
  <c r="I25" i="28"/>
  <c r="H25" i="28"/>
  <c r="G25" i="28"/>
  <c r="F25" i="28"/>
  <c r="F24" i="28"/>
  <c r="E24" i="28"/>
  <c r="F21" i="28"/>
  <c r="E21" i="28"/>
  <c r="D21" i="28"/>
  <c r="F20" i="28"/>
  <c r="E20" i="28"/>
  <c r="D20" i="28"/>
  <c r="F19" i="28"/>
  <c r="E19" i="28"/>
  <c r="F18" i="28"/>
  <c r="E18" i="28"/>
  <c r="F17" i="28"/>
  <c r="E17" i="28"/>
  <c r="L16" i="28"/>
  <c r="K16" i="28"/>
  <c r="J16" i="28"/>
  <c r="I16" i="28"/>
  <c r="H16" i="28"/>
  <c r="G16" i="28"/>
  <c r="F14" i="28"/>
  <c r="E14" i="28"/>
  <c r="D14" i="28"/>
  <c r="F13" i="28"/>
  <c r="E13" i="28"/>
  <c r="D13" i="28"/>
  <c r="F12" i="28"/>
  <c r="D12" i="28" s="1"/>
  <c r="E12" i="28"/>
  <c r="F11" i="28"/>
  <c r="E11" i="28"/>
  <c r="F10" i="28"/>
  <c r="D10" i="28" s="1"/>
  <c r="E10" i="28"/>
  <c r="F7" i="28"/>
  <c r="E7" i="28"/>
  <c r="D7" i="28" s="1"/>
  <c r="F6" i="28"/>
  <c r="E6" i="28"/>
  <c r="F4" i="28"/>
  <c r="E4" i="28"/>
  <c r="D4" i="28"/>
  <c r="K58" i="28" l="1"/>
  <c r="F16" i="28"/>
  <c r="G58" i="28"/>
  <c r="D42" i="28"/>
  <c r="F45" i="28"/>
  <c r="D70" i="28"/>
  <c r="D11" i="28"/>
  <c r="D38" i="28"/>
  <c r="F58" i="28"/>
  <c r="D30" i="28"/>
  <c r="D32" i="28"/>
  <c r="D35" i="28"/>
  <c r="D41" i="28"/>
  <c r="D54" i="28"/>
  <c r="E25" i="28"/>
  <c r="E45" i="28"/>
  <c r="D52" i="28"/>
  <c r="D55" i="28"/>
  <c r="I58" i="28"/>
  <c r="J58" i="28"/>
  <c r="D24" i="28"/>
  <c r="D27" i="28"/>
  <c r="D44" i="28"/>
  <c r="D57" i="28"/>
  <c r="D63" i="28"/>
  <c r="D69" i="28"/>
  <c r="D71" i="28"/>
  <c r="D6" i="28"/>
  <c r="H58" i="28"/>
  <c r="L58" i="28"/>
  <c r="D25" i="28"/>
  <c r="E16" i="28"/>
  <c r="Q17" i="26"/>
  <c r="P17" i="26"/>
  <c r="O17" i="26"/>
  <c r="N17" i="26"/>
  <c r="M17" i="26"/>
  <c r="L17" i="26"/>
  <c r="K17" i="26"/>
  <c r="J17" i="26"/>
  <c r="I17" i="26"/>
  <c r="H17" i="26"/>
  <c r="G17" i="26"/>
  <c r="E17" i="26" s="1"/>
  <c r="F17" i="26"/>
  <c r="D17" i="26" s="1"/>
  <c r="E16" i="26"/>
  <c r="D16" i="26"/>
  <c r="C16" i="26" s="1"/>
  <c r="E15" i="26"/>
  <c r="D15" i="26"/>
  <c r="C15" i="26" s="1"/>
  <c r="E14" i="26"/>
  <c r="D14" i="26"/>
  <c r="C14" i="26"/>
  <c r="E13" i="26"/>
  <c r="D13" i="26"/>
  <c r="C13" i="26"/>
  <c r="E12" i="26"/>
  <c r="D12" i="26"/>
  <c r="E11" i="26"/>
  <c r="D11" i="26"/>
  <c r="C11" i="26" s="1"/>
  <c r="E10" i="26"/>
  <c r="D10" i="26"/>
  <c r="C10" i="26"/>
  <c r="E9" i="26"/>
  <c r="D9" i="26"/>
  <c r="C9" i="26"/>
  <c r="E8" i="26"/>
  <c r="D8" i="26"/>
  <c r="C8" i="26" s="1"/>
  <c r="E7" i="26"/>
  <c r="D7" i="26"/>
  <c r="C7" i="26" s="1"/>
  <c r="E6" i="26"/>
  <c r="D6" i="26"/>
  <c r="C6" i="26"/>
  <c r="E5" i="26"/>
  <c r="D5" i="26"/>
  <c r="C5" i="26"/>
  <c r="E4" i="26"/>
  <c r="D4" i="26"/>
  <c r="C4" i="26" s="1"/>
  <c r="P34" i="24"/>
  <c r="O34" i="24"/>
  <c r="L34" i="24"/>
  <c r="K34" i="24"/>
  <c r="H34" i="24"/>
  <c r="G34" i="24"/>
  <c r="E34" i="24" s="1"/>
  <c r="R33" i="24"/>
  <c r="Q33" i="24"/>
  <c r="P33" i="24"/>
  <c r="O33" i="24"/>
  <c r="N33" i="24"/>
  <c r="M33" i="24"/>
  <c r="L33" i="24"/>
  <c r="K33" i="24"/>
  <c r="J33" i="24"/>
  <c r="I33" i="24"/>
  <c r="H33" i="24"/>
  <c r="G33" i="24"/>
  <c r="E33" i="24" s="1"/>
  <c r="D33" i="24" s="1"/>
  <c r="F33" i="24"/>
  <c r="F32" i="24"/>
  <c r="E32" i="24"/>
  <c r="D32" i="24" s="1"/>
  <c r="F31" i="24"/>
  <c r="E31" i="24"/>
  <c r="D31" i="24"/>
  <c r="F30" i="24"/>
  <c r="E30" i="24"/>
  <c r="D30" i="24"/>
  <c r="F29" i="24"/>
  <c r="D29" i="24" s="1"/>
  <c r="E29" i="24"/>
  <c r="F28" i="24"/>
  <c r="E28" i="24"/>
  <c r="D28" i="24" s="1"/>
  <c r="F27" i="24"/>
  <c r="E27" i="24"/>
  <c r="D27" i="24"/>
  <c r="F26" i="24"/>
  <c r="E26" i="24"/>
  <c r="D26" i="24"/>
  <c r="F25" i="24"/>
  <c r="D25" i="24" s="1"/>
  <c r="E25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 s="1"/>
  <c r="F23" i="24"/>
  <c r="E23" i="24"/>
  <c r="D23" i="24"/>
  <c r="F22" i="24"/>
  <c r="E22" i="24"/>
  <c r="D22" i="24"/>
  <c r="F21" i="24"/>
  <c r="D21" i="24" s="1"/>
  <c r="E21" i="24"/>
  <c r="F20" i="24"/>
  <c r="E20" i="24"/>
  <c r="D20" i="24" s="1"/>
  <c r="F19" i="24"/>
  <c r="E19" i="24"/>
  <c r="D19" i="24"/>
  <c r="F18" i="24"/>
  <c r="E18" i="24"/>
  <c r="D18" i="24"/>
  <c r="F17" i="24"/>
  <c r="D17" i="24" s="1"/>
  <c r="E17" i="24"/>
  <c r="R16" i="24"/>
  <c r="R34" i="24" s="1"/>
  <c r="Q16" i="24"/>
  <c r="Q34" i="24" s="1"/>
  <c r="P16" i="24"/>
  <c r="O16" i="24"/>
  <c r="N16" i="24"/>
  <c r="N34" i="24" s="1"/>
  <c r="M16" i="24"/>
  <c r="M34" i="24" s="1"/>
  <c r="L16" i="24"/>
  <c r="K16" i="24"/>
  <c r="J16" i="24"/>
  <c r="J34" i="24" s="1"/>
  <c r="I16" i="24"/>
  <c r="I34" i="24" s="1"/>
  <c r="H16" i="24"/>
  <c r="G16" i="24"/>
  <c r="E16" i="24"/>
  <c r="F15" i="24"/>
  <c r="E15" i="24"/>
  <c r="D15" i="24"/>
  <c r="F14" i="24"/>
  <c r="E14" i="24"/>
  <c r="D14" i="24"/>
  <c r="F13" i="24"/>
  <c r="D13" i="24" s="1"/>
  <c r="E13" i="24"/>
  <c r="F12" i="24"/>
  <c r="E12" i="24"/>
  <c r="D12" i="24" s="1"/>
  <c r="F11" i="24"/>
  <c r="E11" i="24"/>
  <c r="D11" i="24"/>
  <c r="F10" i="24"/>
  <c r="E10" i="24"/>
  <c r="D10" i="24"/>
  <c r="F9" i="24"/>
  <c r="D9" i="24" s="1"/>
  <c r="E9" i="24"/>
  <c r="F8" i="24"/>
  <c r="E8" i="24"/>
  <c r="D8" i="24" s="1"/>
  <c r="F7" i="24"/>
  <c r="E7" i="24"/>
  <c r="D7" i="24"/>
  <c r="F6" i="24"/>
  <c r="E6" i="24"/>
  <c r="D6" i="24"/>
  <c r="F5" i="24"/>
  <c r="D5" i="24" s="1"/>
  <c r="E5" i="24"/>
  <c r="F4" i="24"/>
  <c r="E4" i="24"/>
  <c r="D4" i="24" s="1"/>
  <c r="R71" i="22"/>
  <c r="Q71" i="22"/>
  <c r="K71" i="22"/>
  <c r="F70" i="22"/>
  <c r="E70" i="22"/>
  <c r="D70" i="22" s="1"/>
  <c r="F69" i="22"/>
  <c r="E69" i="22"/>
  <c r="F68" i="22"/>
  <c r="E68" i="22"/>
  <c r="F66" i="22"/>
  <c r="E66" i="22"/>
  <c r="F65" i="22"/>
  <c r="E65" i="22"/>
  <c r="F64" i="22"/>
  <c r="E64" i="22"/>
  <c r="F63" i="22"/>
  <c r="E63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E57" i="22" s="1"/>
  <c r="F52" i="22"/>
  <c r="E52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E51" i="22" s="1"/>
  <c r="R45" i="22"/>
  <c r="Q45" i="22"/>
  <c r="P45" i="22"/>
  <c r="O45" i="22"/>
  <c r="N45" i="22"/>
  <c r="M45" i="22"/>
  <c r="L45" i="22"/>
  <c r="K45" i="22"/>
  <c r="J45" i="22"/>
  <c r="I45" i="22"/>
  <c r="H45" i="22"/>
  <c r="G45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R25" i="22"/>
  <c r="Q25" i="22"/>
  <c r="P25" i="22"/>
  <c r="P58" i="22" s="1"/>
  <c r="O25" i="22"/>
  <c r="N25" i="22"/>
  <c r="M25" i="22"/>
  <c r="L25" i="22"/>
  <c r="K25" i="22"/>
  <c r="J25" i="22"/>
  <c r="I25" i="22"/>
  <c r="H25" i="22"/>
  <c r="G25" i="22"/>
  <c r="R16" i="22"/>
  <c r="Q16" i="22"/>
  <c r="P16" i="22"/>
  <c r="O16" i="22"/>
  <c r="N16" i="22"/>
  <c r="M16" i="22"/>
  <c r="L16" i="22"/>
  <c r="K16" i="22"/>
  <c r="J16" i="22"/>
  <c r="I16" i="22"/>
  <c r="G16" i="22"/>
  <c r="F51" i="22" l="1"/>
  <c r="D45" i="28"/>
  <c r="E58" i="28"/>
  <c r="D16" i="28"/>
  <c r="D66" i="22"/>
  <c r="L58" i="22"/>
  <c r="D51" i="22"/>
  <c r="I58" i="22"/>
  <c r="M58" i="22"/>
  <c r="Q58" i="22"/>
  <c r="D52" i="22"/>
  <c r="D63" i="22"/>
  <c r="D65" i="22"/>
  <c r="D68" i="22"/>
  <c r="N58" i="22"/>
  <c r="O58" i="22"/>
  <c r="E25" i="22"/>
  <c r="F57" i="22"/>
  <c r="F25" i="22"/>
  <c r="R58" i="22"/>
  <c r="F16" i="22"/>
  <c r="E38" i="22"/>
  <c r="D64" i="22"/>
  <c r="D69" i="22"/>
  <c r="C12" i="26"/>
  <c r="C17" i="26"/>
  <c r="D16" i="24"/>
  <c r="D34" i="24"/>
  <c r="F34" i="24"/>
  <c r="J58" i="22"/>
  <c r="F38" i="22"/>
  <c r="F16" i="24"/>
  <c r="K58" i="22"/>
  <c r="F45" i="22"/>
  <c r="G58" i="22"/>
  <c r="E45" i="22"/>
  <c r="E71" i="22"/>
  <c r="F71" i="22"/>
  <c r="H58" i="22"/>
  <c r="E16" i="22"/>
  <c r="D58" i="28" l="1"/>
  <c r="D16" i="22"/>
  <c r="D25" i="22"/>
  <c r="D57" i="22"/>
  <c r="D45" i="22"/>
  <c r="D38" i="22"/>
  <c r="E58" i="22"/>
  <c r="F58" i="22"/>
  <c r="D71" i="22"/>
  <c r="D58" i="22" l="1"/>
  <c r="P33" i="11" l="1"/>
  <c r="I33" i="11"/>
  <c r="J33" i="11"/>
  <c r="K33" i="11"/>
  <c r="L33" i="11"/>
  <c r="M33" i="11"/>
  <c r="N33" i="11"/>
  <c r="O33" i="11"/>
  <c r="H33" i="11"/>
  <c r="G33" i="11"/>
  <c r="P24" i="11"/>
  <c r="I24" i="11"/>
  <c r="J24" i="11"/>
  <c r="K24" i="11"/>
  <c r="L24" i="11"/>
  <c r="M24" i="11"/>
  <c r="N24" i="11"/>
  <c r="O24" i="11"/>
  <c r="H24" i="11"/>
  <c r="F24" i="11" s="1"/>
  <c r="G24" i="11"/>
  <c r="E24" i="11" s="1"/>
  <c r="F32" i="11"/>
  <c r="D32" i="11" s="1"/>
  <c r="E32" i="11"/>
  <c r="F31" i="11"/>
  <c r="E31" i="11"/>
  <c r="D31" i="11" s="1"/>
  <c r="F30" i="11"/>
  <c r="E30" i="11"/>
  <c r="F29" i="11"/>
  <c r="E29" i="11"/>
  <c r="F28" i="11"/>
  <c r="E28" i="11"/>
  <c r="F27" i="11"/>
  <c r="E27" i="11"/>
  <c r="F26" i="11"/>
  <c r="E26" i="11"/>
  <c r="F25" i="11"/>
  <c r="E25" i="11"/>
  <c r="F23" i="11"/>
  <c r="E23" i="11"/>
  <c r="D23" i="11" s="1"/>
  <c r="F22" i="11"/>
  <c r="E22" i="11"/>
  <c r="D22" i="11" s="1"/>
  <c r="F21" i="11"/>
  <c r="E21" i="11"/>
  <c r="F18" i="11"/>
  <c r="E18" i="11"/>
  <c r="F17" i="11"/>
  <c r="E17" i="11"/>
  <c r="D17" i="11"/>
  <c r="F20" i="11"/>
  <c r="E20" i="11"/>
  <c r="F19" i="11"/>
  <c r="E19" i="11"/>
  <c r="D19" i="11" s="1"/>
  <c r="P16" i="11"/>
  <c r="O16" i="11"/>
  <c r="N16" i="11"/>
  <c r="M16" i="11"/>
  <c r="L16" i="11"/>
  <c r="K16" i="11"/>
  <c r="J16" i="11"/>
  <c r="I16" i="11"/>
  <c r="H16" i="11"/>
  <c r="G16" i="11"/>
  <c r="E16" i="11"/>
  <c r="F15" i="11"/>
  <c r="E15" i="11"/>
  <c r="D15" i="11" s="1"/>
  <c r="F14" i="11"/>
  <c r="E14" i="11"/>
  <c r="D14" i="11" s="1"/>
  <c r="F13" i="11"/>
  <c r="E13" i="11"/>
  <c r="D13" i="11"/>
  <c r="F12" i="11"/>
  <c r="D12" i="11" s="1"/>
  <c r="E12" i="11"/>
  <c r="F11" i="11"/>
  <c r="E11" i="11"/>
  <c r="D11" i="11" s="1"/>
  <c r="F10" i="11"/>
  <c r="D10" i="11" s="1"/>
  <c r="E10" i="11"/>
  <c r="F9" i="11"/>
  <c r="E9" i="11"/>
  <c r="D9" i="11" s="1"/>
  <c r="F8" i="11"/>
  <c r="E8" i="11"/>
  <c r="F7" i="11"/>
  <c r="E7" i="11"/>
  <c r="D7" i="11" s="1"/>
  <c r="F6" i="11"/>
  <c r="D6" i="11" s="1"/>
  <c r="E6" i="11"/>
  <c r="F5" i="11"/>
  <c r="E5" i="11"/>
  <c r="D5" i="11" s="1"/>
  <c r="F4" i="11"/>
  <c r="E4" i="11"/>
  <c r="D4" i="11" s="1"/>
  <c r="D30" i="11" l="1"/>
  <c r="K34" i="11"/>
  <c r="O34" i="11"/>
  <c r="D20" i="11"/>
  <c r="F16" i="11"/>
  <c r="D8" i="11"/>
  <c r="D26" i="11"/>
  <c r="D28" i="11"/>
  <c r="D25" i="11"/>
  <c r="D27" i="11"/>
  <c r="D29" i="11"/>
  <c r="D24" i="11"/>
  <c r="G34" i="11"/>
  <c r="I34" i="11"/>
  <c r="D21" i="11"/>
  <c r="L34" i="11"/>
  <c r="P34" i="11"/>
  <c r="M34" i="11"/>
  <c r="N34" i="11"/>
  <c r="D18" i="11"/>
  <c r="J34" i="11"/>
  <c r="D16" i="11"/>
  <c r="E33" i="11" l="1"/>
  <c r="E34" i="11" s="1"/>
  <c r="F33" i="11"/>
  <c r="F34" i="11" s="1"/>
  <c r="H34" i="11"/>
  <c r="D33" i="11" l="1"/>
  <c r="D34" i="11" s="1"/>
</calcChain>
</file>

<file path=xl/sharedStrings.xml><?xml version="1.0" encoding="utf-8"?>
<sst xmlns="http://schemas.openxmlformats.org/spreadsheetml/2006/main" count="1957" uniqueCount="192">
  <si>
    <t>２　年</t>
  </si>
  <si>
    <t>３　年</t>
  </si>
  <si>
    <t>４　年</t>
  </si>
  <si>
    <t>５　年</t>
  </si>
  <si>
    <t>６　年</t>
  </si>
  <si>
    <t>計</t>
  </si>
  <si>
    <t>男</t>
  </si>
  <si>
    <t>女</t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</si>
  <si>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</si>
  <si>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</si>
  <si>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</si>
  <si>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</si>
  <si>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</si>
  <si>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</si>
  <si>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</si>
  <si>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</si>
  <si>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</si>
  <si>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</si>
  <si>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</si>
  <si>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</si>
  <si>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</si>
  <si>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計</t>
    <rPh sb="0" eb="1">
      <t>ケイ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</si>
  <si>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</si>
  <si>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</si>
  <si>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</si>
  <si>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</si>
  <si>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</si>
  <si>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</si>
  <si>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</si>
  <si>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</si>
  <si>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その他</t>
    <rPh sb="2" eb="3">
      <t>タ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</si>
  <si>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</si>
  <si>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</si>
  <si>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</si>
  <si>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</si>
  <si>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</si>
  <si>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</si>
  <si>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</si>
  <si>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</si>
  <si>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</si>
  <si>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</si>
  <si>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</si>
  <si>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</si>
  <si>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</si>
  <si>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</si>
  <si>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</si>
  <si>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</si>
  <si>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</si>
  <si>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</si>
  <si>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</si>
  <si>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</si>
  <si>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</si>
  <si>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</si>
  <si>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</si>
  <si>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</si>
  <si>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</si>
  <si>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</si>
  <si>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</si>
  <si>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上記通学中の交通手段</t>
  </si>
  <si>
    <t>合　　計</t>
  </si>
  <si>
    <t>１　年</t>
  </si>
  <si>
    <t>学校内・校舎内</t>
    <rPh sb="0" eb="2">
      <t>ガッコウ</t>
    </rPh>
    <rPh sb="2" eb="3">
      <t>ナイ</t>
    </rPh>
    <rPh sb="4" eb="6">
      <t>コウシャ</t>
    </rPh>
    <rPh sb="6" eb="7">
      <t>ナイ</t>
    </rPh>
    <phoneticPr fontId="4"/>
  </si>
  <si>
    <t>教室（保育室）</t>
    <rPh sb="0" eb="2">
      <t>キョウシツ</t>
    </rPh>
    <rPh sb="3" eb="6">
      <t>ホイクシツ</t>
    </rPh>
    <phoneticPr fontId="4"/>
  </si>
  <si>
    <t>実習実験室</t>
    <rPh sb="0" eb="2">
      <t>ジッシュウ</t>
    </rPh>
    <rPh sb="2" eb="5">
      <t>ジッケンシツ</t>
    </rPh>
    <phoneticPr fontId="4"/>
  </si>
  <si>
    <t>体育館・屋内運動場</t>
    <rPh sb="0" eb="2">
      <t>タイイク</t>
    </rPh>
    <rPh sb="2" eb="3">
      <t>カン</t>
    </rPh>
    <rPh sb="4" eb="6">
      <t>オクナイ</t>
    </rPh>
    <rPh sb="6" eb="8">
      <t>ウンドウ</t>
    </rPh>
    <rPh sb="8" eb="9">
      <t>ジョウ</t>
    </rPh>
    <phoneticPr fontId="4"/>
  </si>
  <si>
    <t>講堂</t>
    <rPh sb="0" eb="2">
      <t>コウドウ</t>
    </rPh>
    <phoneticPr fontId="4"/>
  </si>
  <si>
    <t>遊戯室</t>
    <rPh sb="0" eb="3">
      <t>ユウギシツ</t>
    </rPh>
    <phoneticPr fontId="4"/>
  </si>
  <si>
    <t>廊下</t>
    <rPh sb="0" eb="2">
      <t>ロウカ</t>
    </rPh>
    <phoneticPr fontId="4"/>
  </si>
  <si>
    <t>昇降口・玄関</t>
    <rPh sb="0" eb="3">
      <t>ショウコウグチ</t>
    </rPh>
    <rPh sb="4" eb="6">
      <t>ゲンカン</t>
    </rPh>
    <phoneticPr fontId="4"/>
  </si>
  <si>
    <t>階段</t>
    <rPh sb="0" eb="2">
      <t>カイダン</t>
    </rPh>
    <phoneticPr fontId="4"/>
  </si>
  <si>
    <t>屋上</t>
    <rPh sb="0" eb="2">
      <t>オクジョウ</t>
    </rPh>
    <phoneticPr fontId="4"/>
  </si>
  <si>
    <t>便所</t>
    <rPh sb="0" eb="2">
      <t>ベンジョ</t>
    </rPh>
    <phoneticPr fontId="4"/>
  </si>
  <si>
    <t>学校内・校舎外</t>
    <rPh sb="0" eb="2">
      <t>ガッコウ</t>
    </rPh>
    <rPh sb="2" eb="3">
      <t>ナイ</t>
    </rPh>
    <rPh sb="4" eb="6">
      <t>コウシャ</t>
    </rPh>
    <rPh sb="6" eb="7">
      <t>ソト</t>
    </rPh>
    <phoneticPr fontId="4"/>
  </si>
  <si>
    <t>運動場・校庭（園庭）</t>
    <rPh sb="0" eb="2">
      <t>ウンドウ</t>
    </rPh>
    <rPh sb="2" eb="3">
      <t>ジョウ</t>
    </rPh>
    <rPh sb="4" eb="6">
      <t>コウテイ</t>
    </rPh>
    <rPh sb="7" eb="9">
      <t>エンテイ</t>
    </rPh>
    <phoneticPr fontId="4"/>
  </si>
  <si>
    <t>排水溝</t>
    <rPh sb="0" eb="3">
      <t>ハイスイコウ</t>
    </rPh>
    <phoneticPr fontId="4"/>
  </si>
  <si>
    <t>手足洗場</t>
    <rPh sb="0" eb="1">
      <t>テ</t>
    </rPh>
    <rPh sb="1" eb="2">
      <t>アシ</t>
    </rPh>
    <rPh sb="2" eb="3">
      <t>アラ</t>
    </rPh>
    <rPh sb="3" eb="4">
      <t>バ</t>
    </rPh>
    <phoneticPr fontId="4"/>
  </si>
  <si>
    <t>水飲み場</t>
    <rPh sb="0" eb="2">
      <t>ミズノ</t>
    </rPh>
    <rPh sb="3" eb="4">
      <t>バ</t>
    </rPh>
    <phoneticPr fontId="4"/>
  </si>
  <si>
    <t>農場</t>
    <rPh sb="0" eb="2">
      <t>ノウジョウ</t>
    </rPh>
    <phoneticPr fontId="4"/>
  </si>
  <si>
    <t>学校外</t>
    <rPh sb="0" eb="2">
      <t>ガッコウ</t>
    </rPh>
    <rPh sb="2" eb="3">
      <t>ソト</t>
    </rPh>
    <phoneticPr fontId="4"/>
  </si>
  <si>
    <t>道路</t>
    <rPh sb="0" eb="2">
      <t>ドウロ</t>
    </rPh>
    <phoneticPr fontId="4"/>
  </si>
  <si>
    <t>公園・遊園地</t>
    <rPh sb="0" eb="2">
      <t>コウエン</t>
    </rPh>
    <rPh sb="3" eb="6">
      <t>ユウエンチ</t>
    </rPh>
    <phoneticPr fontId="4"/>
  </si>
  <si>
    <t>運動場・競技場</t>
    <rPh sb="0" eb="2">
      <t>ウンドウ</t>
    </rPh>
    <rPh sb="2" eb="3">
      <t>ジョウ</t>
    </rPh>
    <rPh sb="4" eb="7">
      <t>キョウギジョウ</t>
    </rPh>
    <phoneticPr fontId="4"/>
  </si>
  <si>
    <t>山林野（含スキー場）</t>
    <rPh sb="0" eb="1">
      <t>ヤマ</t>
    </rPh>
    <rPh sb="1" eb="3">
      <t>リンヤ</t>
    </rPh>
    <rPh sb="4" eb="5">
      <t>フク</t>
    </rPh>
    <rPh sb="8" eb="9">
      <t>ジョウ</t>
    </rPh>
    <phoneticPr fontId="4"/>
  </si>
  <si>
    <t>海・湖・沼・池</t>
    <rPh sb="0" eb="1">
      <t>ウミ</t>
    </rPh>
    <rPh sb="2" eb="3">
      <t>ミズウミ</t>
    </rPh>
    <rPh sb="4" eb="5">
      <t>ヌマ</t>
    </rPh>
    <rPh sb="6" eb="7">
      <t>イケ</t>
    </rPh>
    <phoneticPr fontId="4"/>
  </si>
  <si>
    <t>河川</t>
    <rPh sb="0" eb="2">
      <t>カセン</t>
    </rPh>
    <phoneticPr fontId="4"/>
  </si>
  <si>
    <t>合　　　　　計</t>
    <rPh sb="0" eb="1">
      <t>ゴウ</t>
    </rPh>
    <rPh sb="6" eb="7">
      <t>ケイ</t>
    </rPh>
    <phoneticPr fontId="4"/>
  </si>
  <si>
    <t xml:space="preserve"> 鉄棒</t>
  </si>
  <si>
    <t xml:space="preserve"> ぶらんこ</t>
  </si>
  <si>
    <t xml:space="preserve"> シーソー</t>
  </si>
  <si>
    <t xml:space="preserve"> 回旋塔</t>
  </si>
  <si>
    <t xml:space="preserve"> すべり台</t>
  </si>
  <si>
    <t xml:space="preserve"> ジャングルジム</t>
  </si>
  <si>
    <t xml:space="preserve"> 雲てい</t>
  </si>
  <si>
    <t xml:space="preserve"> 登り棒</t>
  </si>
  <si>
    <t xml:space="preserve"> 遊動円木</t>
  </si>
  <si>
    <t xml:space="preserve"> 固定タイヤ</t>
  </si>
  <si>
    <t xml:space="preserve"> 砂場</t>
  </si>
  <si>
    <t xml:space="preserve"> その他</t>
    <rPh sb="3" eb="4">
      <t>タ</t>
    </rPh>
    <phoneticPr fontId="4"/>
  </si>
  <si>
    <t>合　　　計</t>
  </si>
  <si>
    <t>区　　　分</t>
  </si>
  <si>
    <t>２　歳</t>
  </si>
  <si>
    <t>３　歳</t>
  </si>
  <si>
    <t>４　歳</t>
  </si>
  <si>
    <t>５　歳</t>
  </si>
  <si>
    <t>６　歳</t>
  </si>
  <si>
    <t>保育中</t>
  </si>
  <si>
    <t>通園中</t>
  </si>
  <si>
    <t>上記通園中の交通手段</t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</si>
  <si>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</si>
  <si>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</si>
  <si>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</si>
  <si>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</si>
  <si>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</si>
  <si>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</si>
  <si>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</si>
  <si>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園内・園舎内</t>
    <rPh sb="0" eb="2">
      <t>エンナイ</t>
    </rPh>
    <rPh sb="3" eb="5">
      <t>エンシャ</t>
    </rPh>
    <rPh sb="5" eb="6">
      <t>ナイ</t>
    </rPh>
    <phoneticPr fontId="4"/>
  </si>
  <si>
    <t>園内・園舎外</t>
    <rPh sb="0" eb="2">
      <t>エンナイ</t>
    </rPh>
    <rPh sb="3" eb="5">
      <t>エンシャ</t>
    </rPh>
    <rPh sb="5" eb="6">
      <t>ソト</t>
    </rPh>
    <phoneticPr fontId="4"/>
  </si>
  <si>
    <t>園外</t>
    <rPh sb="0" eb="1">
      <t>エン</t>
    </rPh>
    <rPh sb="1" eb="2">
      <t>ソト</t>
    </rPh>
    <phoneticPr fontId="4"/>
  </si>
  <si>
    <t>区　　　分</t>
    <phoneticPr fontId="4"/>
  </si>
  <si>
    <t>合　　計</t>
    <phoneticPr fontId="4"/>
  </si>
  <si>
    <t>１　年</t>
    <phoneticPr fontId="4"/>
  </si>
  <si>
    <t>　　　　自　動　車</t>
    <phoneticPr fontId="4"/>
  </si>
  <si>
    <t>　　　　そ　の　他</t>
    <phoneticPr fontId="4"/>
  </si>
  <si>
    <t>１年</t>
    <phoneticPr fontId="4"/>
  </si>
  <si>
    <t>２年</t>
    <phoneticPr fontId="4"/>
  </si>
  <si>
    <t>３年</t>
    <phoneticPr fontId="4"/>
  </si>
  <si>
    <t>４年</t>
    <phoneticPr fontId="4"/>
  </si>
  <si>
    <t>５年</t>
    <phoneticPr fontId="4"/>
  </si>
  <si>
    <t>６年</t>
    <phoneticPr fontId="4"/>
  </si>
  <si>
    <t>ベランダ</t>
    <phoneticPr fontId="4"/>
  </si>
  <si>
    <t>プール</t>
    <phoneticPr fontId="4"/>
  </si>
  <si>
    <t>体育館</t>
    <phoneticPr fontId="4"/>
  </si>
  <si>
    <t>ベランダ</t>
    <phoneticPr fontId="4"/>
  </si>
  <si>
    <t>合　　　計</t>
    <rPh sb="0" eb="1">
      <t>ゴウ</t>
    </rPh>
    <rPh sb="4" eb="5">
      <t>ケイ</t>
    </rPh>
    <phoneticPr fontId="4"/>
  </si>
  <si>
    <t>０　歳</t>
    <phoneticPr fontId="4"/>
  </si>
  <si>
    <t>１　歳</t>
    <phoneticPr fontId="4"/>
  </si>
  <si>
    <t>寄宿舎にあるとき</t>
    <phoneticPr fontId="4"/>
  </si>
  <si>
    <t>０　歳</t>
    <phoneticPr fontId="4"/>
  </si>
  <si>
    <t>徒歩</t>
    <phoneticPr fontId="4"/>
  </si>
  <si>
    <t>バス</t>
    <phoneticPr fontId="4"/>
  </si>
  <si>
    <t>鉄道</t>
    <phoneticPr fontId="4"/>
  </si>
  <si>
    <t>自転車</t>
    <phoneticPr fontId="4"/>
  </si>
  <si>
    <t>原動機付自転車</t>
    <phoneticPr fontId="4"/>
  </si>
  <si>
    <t>自動二輪車</t>
    <phoneticPr fontId="4"/>
  </si>
  <si>
    <t>自動車</t>
    <phoneticPr fontId="4"/>
  </si>
  <si>
    <t>その他</t>
    <phoneticPr fontId="4"/>
  </si>
  <si>
    <t>-</t>
  </si>
  <si>
    <t>-</t>
    <phoneticPr fontId="1"/>
  </si>
  <si>
    <t>-</t>
    <phoneticPr fontId="1"/>
  </si>
  <si>
    <t>区　　　分</t>
    <phoneticPr fontId="4"/>
  </si>
  <si>
    <t>技能連携授業中</t>
    <phoneticPr fontId="4"/>
  </si>
  <si>
    <t>合計</t>
    <rPh sb="0" eb="2">
      <t>ゴウケイ</t>
    </rPh>
    <phoneticPr fontId="4"/>
  </si>
  <si>
    <t>　　　　徒　　　歩</t>
    <phoneticPr fontId="4"/>
  </si>
  <si>
    <t>　　　　バ　　　ス</t>
    <phoneticPr fontId="4"/>
  </si>
  <si>
    <t>　　　　鉄　　　道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</si>
  <si>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</si>
  <si>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</si>
  <si>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</si>
  <si>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</si>
  <si>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</si>
  <si>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寄宿舎にあるとき</t>
    <phoneticPr fontId="4"/>
  </si>
  <si>
    <t>ベランダ</t>
    <phoneticPr fontId="4"/>
  </si>
  <si>
    <t>体育館</t>
    <phoneticPr fontId="4"/>
  </si>
  <si>
    <t>農業</t>
    <phoneticPr fontId="4"/>
  </si>
  <si>
    <t>工業</t>
    <phoneticPr fontId="4"/>
  </si>
  <si>
    <t>　　　　原動機付自転車</t>
    <phoneticPr fontId="4"/>
  </si>
  <si>
    <t>-</t>
    <phoneticPr fontId="1"/>
  </si>
  <si>
    <t>-</t>
    <phoneticPr fontId="1"/>
  </si>
  <si>
    <t xml:space="preserve"> 総合遊具・アスレティック</t>
    <rPh sb="1" eb="3">
      <t>ソウゴウ</t>
    </rPh>
    <rPh sb="3" eb="5">
      <t>ユウグ</t>
    </rPh>
    <phoneticPr fontId="4"/>
  </si>
  <si>
    <t>２－１（１）　場合別、学年別件数表（小学校）</t>
    <rPh sb="11" eb="13">
      <t>ガクネン</t>
    </rPh>
    <phoneticPr fontId="1"/>
  </si>
  <si>
    <t>２－１（２）　場所別、学年別件数表（小学校）</t>
    <rPh sb="11" eb="13">
      <t>ガクネン</t>
    </rPh>
    <phoneticPr fontId="1"/>
  </si>
  <si>
    <t>２－１（３）　体育用具・遊具別、学年別件数表（小学校）</t>
    <rPh sb="16" eb="18">
      <t>ガクネン</t>
    </rPh>
    <phoneticPr fontId="1"/>
  </si>
  <si>
    <t>２－２（１）　場合別、学年別件数表（中学校）</t>
    <rPh sb="7" eb="9">
      <t>バアイ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1">
      <t>チュウガッコウ</t>
    </rPh>
    <phoneticPr fontId="1"/>
  </si>
  <si>
    <t>２－２（２）　場所別、学年別件数表（中学校）</t>
    <rPh sb="7" eb="9">
      <t>バショ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1">
      <t>チュウガッコウ</t>
    </rPh>
    <phoneticPr fontId="1"/>
  </si>
  <si>
    <t>２－２（３）　体育用具・遊具別、学年別件数表（中学校）</t>
    <rPh sb="7" eb="9">
      <t>タイイク</t>
    </rPh>
    <rPh sb="9" eb="11">
      <t>ヨウグ</t>
    </rPh>
    <rPh sb="12" eb="14">
      <t>ユウグ</t>
    </rPh>
    <rPh sb="14" eb="15">
      <t>ベツ</t>
    </rPh>
    <rPh sb="16" eb="18">
      <t>ガクネン</t>
    </rPh>
    <rPh sb="18" eb="19">
      <t>ベツ</t>
    </rPh>
    <rPh sb="19" eb="21">
      <t>ケンスウ</t>
    </rPh>
    <rPh sb="21" eb="22">
      <t>ヒョウ</t>
    </rPh>
    <rPh sb="23" eb="26">
      <t>チュウガッコウ</t>
    </rPh>
    <phoneticPr fontId="1"/>
  </si>
  <si>
    <t>２－３（１）　場合別、学年別件数表（高等学校等）</t>
    <rPh sb="7" eb="9">
      <t>バアイ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0">
      <t>コウトウ</t>
    </rPh>
    <rPh sb="20" eb="22">
      <t>ガッコウ</t>
    </rPh>
    <rPh sb="22" eb="23">
      <t>トウ</t>
    </rPh>
    <phoneticPr fontId="1"/>
  </si>
  <si>
    <t>２－３（２）　場所別、学年別件数表（高等学校等）</t>
    <rPh sb="7" eb="9">
      <t>バショ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0">
      <t>コウトウ</t>
    </rPh>
    <rPh sb="20" eb="22">
      <t>ガッコウ</t>
    </rPh>
    <rPh sb="22" eb="23">
      <t>トウ</t>
    </rPh>
    <phoneticPr fontId="1"/>
  </si>
  <si>
    <t>２－４（１）　場合別、学年別件数表（高等専門学校）</t>
    <rPh sb="7" eb="9">
      <t>バアイ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0">
      <t>コウトウ</t>
    </rPh>
    <rPh sb="20" eb="22">
      <t>センモン</t>
    </rPh>
    <rPh sb="22" eb="24">
      <t>ガッコウ</t>
    </rPh>
    <phoneticPr fontId="1"/>
  </si>
  <si>
    <t>２－４（２）　場所別、学年別件数表（高等専門学校）</t>
    <rPh sb="7" eb="9">
      <t>バショ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0">
      <t>コウトウ</t>
    </rPh>
    <rPh sb="20" eb="22">
      <t>センモン</t>
    </rPh>
    <rPh sb="22" eb="24">
      <t>ガッコウ</t>
    </rPh>
    <phoneticPr fontId="1"/>
  </si>
  <si>
    <t>２－５（１）　場合別、年齢別件数表（幼稚園）</t>
    <rPh sb="7" eb="9">
      <t>バアイ</t>
    </rPh>
    <rPh sb="9" eb="10">
      <t>ベツ</t>
    </rPh>
    <rPh sb="11" eb="13">
      <t>ネンレイ</t>
    </rPh>
    <rPh sb="13" eb="14">
      <t>ベツ</t>
    </rPh>
    <rPh sb="14" eb="16">
      <t>ケンスウ</t>
    </rPh>
    <rPh sb="16" eb="17">
      <t>ヒョウ</t>
    </rPh>
    <rPh sb="18" eb="21">
      <t>ヨウチエン</t>
    </rPh>
    <phoneticPr fontId="1"/>
  </si>
  <si>
    <t>２－５（２）　場所別、年齢別件数表（幼稚園）</t>
    <rPh sb="7" eb="9">
      <t>バショ</t>
    </rPh>
    <rPh sb="9" eb="10">
      <t>ベツ</t>
    </rPh>
    <rPh sb="11" eb="13">
      <t>ネンレイ</t>
    </rPh>
    <rPh sb="13" eb="14">
      <t>ベツ</t>
    </rPh>
    <rPh sb="14" eb="16">
      <t>ケンスウ</t>
    </rPh>
    <rPh sb="16" eb="17">
      <t>ヒョウ</t>
    </rPh>
    <rPh sb="18" eb="21">
      <t>ヨウチエン</t>
    </rPh>
    <phoneticPr fontId="1"/>
  </si>
  <si>
    <t>２－５（３）　体育用具・遊具別、年齢別件数表（幼稚園）</t>
    <rPh sb="7" eb="9">
      <t>タイイク</t>
    </rPh>
    <rPh sb="9" eb="11">
      <t>ヨウグ</t>
    </rPh>
    <rPh sb="12" eb="14">
      <t>ユウグ</t>
    </rPh>
    <rPh sb="14" eb="15">
      <t>ベツ</t>
    </rPh>
    <rPh sb="16" eb="18">
      <t>ネンレイ</t>
    </rPh>
    <rPh sb="18" eb="19">
      <t>ベツ</t>
    </rPh>
    <rPh sb="19" eb="21">
      <t>ケンスウ</t>
    </rPh>
    <rPh sb="21" eb="22">
      <t>ヒョウ</t>
    </rPh>
    <rPh sb="23" eb="26">
      <t>ヨウチエン</t>
    </rPh>
    <phoneticPr fontId="1"/>
  </si>
  <si>
    <t>２－６（１）　場合別、年齢別件数表（幼保連携型認定こども園）</t>
    <rPh sb="7" eb="9">
      <t>バアイ</t>
    </rPh>
    <rPh sb="9" eb="10">
      <t>ベツ</t>
    </rPh>
    <rPh sb="11" eb="13">
      <t>ネンレイ</t>
    </rPh>
    <rPh sb="13" eb="14">
      <t>ベツ</t>
    </rPh>
    <rPh sb="14" eb="16">
      <t>ケンスウ</t>
    </rPh>
    <rPh sb="16" eb="17">
      <t>ヒョウ</t>
    </rPh>
    <rPh sb="18" eb="25">
      <t>ヨウホレンケイガタニンテイ</t>
    </rPh>
    <rPh sb="28" eb="29">
      <t>エン</t>
    </rPh>
    <phoneticPr fontId="1"/>
  </si>
  <si>
    <t>２－６（２）　場所別、年齢別件数表（幼保連携型認定こども園）</t>
    <rPh sb="11" eb="13">
      <t>ネンレイ</t>
    </rPh>
    <phoneticPr fontId="1"/>
  </si>
  <si>
    <t>２－６（３）　体育用具・遊具別、年齢別件数表（幼保連携型認定こども園）</t>
    <rPh sb="16" eb="18">
      <t>ネンレイ</t>
    </rPh>
    <phoneticPr fontId="1"/>
  </si>
  <si>
    <t>２－７（２）　場所別、年齢別件数表（保育所等）</t>
    <rPh sb="11" eb="13">
      <t>ネンレイ</t>
    </rPh>
    <rPh sb="18" eb="20">
      <t>ホイク</t>
    </rPh>
    <rPh sb="20" eb="21">
      <t>ショ</t>
    </rPh>
    <rPh sb="21" eb="22">
      <t>トウ</t>
    </rPh>
    <phoneticPr fontId="1"/>
  </si>
  <si>
    <t>２－７（３）　体育用具・遊具別、年齢別件数表（保育所等）</t>
    <rPh sb="16" eb="18">
      <t>ネンレイ</t>
    </rPh>
    <rPh sb="23" eb="25">
      <t>ホイク</t>
    </rPh>
    <rPh sb="25" eb="26">
      <t>ショ</t>
    </rPh>
    <rPh sb="26" eb="27">
      <t>トウ</t>
    </rPh>
    <phoneticPr fontId="1"/>
  </si>
  <si>
    <t>計</t>
    <rPh sb="0" eb="1">
      <t>ケイ</t>
    </rPh>
    <phoneticPr fontId="1"/>
  </si>
  <si>
    <t>登園中</t>
  </si>
  <si>
    <t>降園中</t>
  </si>
  <si>
    <t>通園に準ずるとき</t>
    <rPh sb="3" eb="4">
      <t>ジュン</t>
    </rPh>
    <phoneticPr fontId="1"/>
  </si>
  <si>
    <t>２－７（１）　場合別、年齢別件数表（保育所等）</t>
    <rPh sb="7" eb="9">
      <t>バアイ</t>
    </rPh>
    <rPh sb="9" eb="10">
      <t>ベツ</t>
    </rPh>
    <rPh sb="11" eb="13">
      <t>ネンレイ</t>
    </rPh>
    <rPh sb="13" eb="14">
      <t>ベツ</t>
    </rPh>
    <rPh sb="14" eb="16">
      <t>ケンスウ</t>
    </rPh>
    <rPh sb="16" eb="17">
      <t>ヒョウ</t>
    </rPh>
    <rPh sb="18" eb="22">
      <t>ホイクショトウ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</si>
</sst>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31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0" fontId="3" fillId="0" borderId="12" xfId="1" applyFont="1" applyBorder="1" applyAlignment="1">
      <alignment vertical="center"/>
    </xf>
    <xf numFmtId="3" fontId="3" fillId="0" borderId="13" xfId="1" applyNumberFormat="1" applyFont="1" applyBorder="1" applyAlignment="1">
      <alignment horizontal="right"/>
    </xf>
    <xf numFmtId="3" fontId="3" fillId="0" borderId="14" xfId="1" applyNumberFormat="1" applyFont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0" fontId="3" fillId="0" borderId="17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31" xfId="1" applyNumberFormat="1" applyFont="1" applyBorder="1" applyAlignment="1">
      <alignment horizontal="right"/>
    </xf>
    <xf numFmtId="3" fontId="3" fillId="0" borderId="32" xfId="1" applyNumberFormat="1" applyFont="1" applyBorder="1" applyAlignment="1">
      <alignment horizontal="right"/>
    </xf>
    <xf numFmtId="3" fontId="3" fillId="0" borderId="33" xfId="1" applyNumberFormat="1" applyFont="1" applyBorder="1" applyAlignment="1">
      <alignment horizontal="right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/>
    </xf>
    <xf numFmtId="3" fontId="5" fillId="0" borderId="3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0" fontId="5" fillId="0" borderId="12" xfId="1" applyFont="1" applyBorder="1" applyAlignment="1">
      <alignment vertical="center"/>
    </xf>
    <xf numFmtId="3" fontId="5" fillId="0" borderId="13" xfId="1" applyNumberFormat="1" applyFont="1" applyBorder="1" applyAlignment="1">
      <alignment horizontal="righ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 vertical="center"/>
    </xf>
    <xf numFmtId="0" fontId="5" fillId="0" borderId="53" xfId="1" applyFont="1" applyBorder="1" applyAlignment="1">
      <alignment vertical="center"/>
    </xf>
    <xf numFmtId="3" fontId="5" fillId="0" borderId="23" xfId="1" applyNumberFormat="1" applyFont="1" applyBorder="1" applyAlignment="1">
      <alignment horizontal="right"/>
    </xf>
    <xf numFmtId="3" fontId="5" fillId="0" borderId="24" xfId="1" applyNumberFormat="1" applyFont="1" applyBorder="1" applyAlignment="1">
      <alignment horizontal="right"/>
    </xf>
    <xf numFmtId="3" fontId="5" fillId="0" borderId="25" xfId="1" applyNumberFormat="1" applyFont="1" applyBorder="1" applyAlignment="1">
      <alignment horizontal="right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51" xfId="1" applyFont="1" applyBorder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0" fontId="5" fillId="0" borderId="44" xfId="1" applyFont="1" applyBorder="1" applyAlignment="1">
      <alignment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0" fontId="5" fillId="0" borderId="55" xfId="1" applyFont="1" applyBorder="1" applyAlignment="1">
      <alignment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0" fontId="5" fillId="0" borderId="2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9" xfId="1" applyNumberFormat="1" applyFont="1" applyBorder="1" applyAlignment="1">
      <alignment horizontal="right"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right"/>
    </xf>
    <xf numFmtId="3" fontId="6" fillId="0" borderId="4" xfId="1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3" fontId="6" fillId="0" borderId="13" xfId="1" applyNumberFormat="1" applyFont="1" applyBorder="1" applyAlignment="1">
      <alignment horizontal="right"/>
    </xf>
    <xf numFmtId="3" fontId="6" fillId="0" borderId="14" xfId="1" applyNumberFormat="1" applyFont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3" fontId="6" fillId="0" borderId="18" xfId="1" applyNumberFormat="1" applyFont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3" fontId="6" fillId="0" borderId="20" xfId="1" applyNumberFormat="1" applyFont="1" applyBorder="1" applyAlignment="1">
      <alignment horizontal="right"/>
    </xf>
    <xf numFmtId="3" fontId="6" fillId="0" borderId="23" xfId="1" applyNumberFormat="1" applyFont="1" applyBorder="1" applyAlignment="1">
      <alignment horizontal="right"/>
    </xf>
    <xf numFmtId="3" fontId="6" fillId="0" borderId="24" xfId="1" applyNumberFormat="1" applyFont="1" applyBorder="1" applyAlignment="1">
      <alignment horizontal="right"/>
    </xf>
    <xf numFmtId="3" fontId="6" fillId="0" borderId="25" xfId="1" applyNumberFormat="1" applyFont="1" applyBorder="1" applyAlignment="1">
      <alignment horizontal="right"/>
    </xf>
    <xf numFmtId="3" fontId="6" fillId="0" borderId="31" xfId="1" applyNumberFormat="1" applyFont="1" applyBorder="1" applyAlignment="1">
      <alignment horizontal="right"/>
    </xf>
    <xf numFmtId="3" fontId="6" fillId="0" borderId="32" xfId="1" applyNumberFormat="1" applyFont="1" applyBorder="1" applyAlignment="1">
      <alignment horizontal="right"/>
    </xf>
    <xf numFmtId="3" fontId="6" fillId="0" borderId="33" xfId="1" applyNumberFormat="1" applyFont="1" applyBorder="1" applyAlignment="1">
      <alignment horizontal="right"/>
    </xf>
    <xf numFmtId="0" fontId="6" fillId="0" borderId="0" xfId="1" applyFont="1"/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0" fontId="3" fillId="0" borderId="12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51" xfId="1" applyFont="1" applyBorder="1" applyAlignment="1">
      <alignment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0" fontId="7" fillId="0" borderId="44" xfId="1" applyFont="1" applyBorder="1" applyAlignment="1">
      <alignment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0" fontId="7" fillId="0" borderId="55" xfId="1" applyFont="1" applyBorder="1" applyAlignment="1">
      <alignment vertical="center"/>
    </xf>
    <xf numFmtId="3" fontId="7" fillId="0" borderId="8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0" fontId="7" fillId="0" borderId="2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right"/>
    </xf>
    <xf numFmtId="3" fontId="7" fillId="0" borderId="4" xfId="1" applyNumberFormat="1" applyFont="1" applyBorder="1" applyAlignment="1">
      <alignment horizontal="right"/>
    </xf>
    <xf numFmtId="3" fontId="7" fillId="0" borderId="5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3" fontId="7" fillId="0" borderId="14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7" fillId="0" borderId="18" xfId="1" applyNumberFormat="1" applyFont="1" applyBorder="1" applyAlignment="1">
      <alignment horizontal="right"/>
    </xf>
    <xf numFmtId="3" fontId="7" fillId="0" borderId="19" xfId="1" applyNumberFormat="1" applyFont="1" applyBorder="1" applyAlignment="1">
      <alignment horizontal="right"/>
    </xf>
    <xf numFmtId="3" fontId="7" fillId="0" borderId="20" xfId="1" applyNumberFormat="1" applyFont="1" applyBorder="1" applyAlignment="1">
      <alignment horizontal="right"/>
    </xf>
    <xf numFmtId="3" fontId="7" fillId="0" borderId="23" xfId="1" applyNumberFormat="1" applyFont="1" applyBorder="1" applyAlignment="1">
      <alignment horizontal="right"/>
    </xf>
    <xf numFmtId="3" fontId="7" fillId="0" borderId="24" xfId="1" applyNumberFormat="1" applyFont="1" applyBorder="1" applyAlignment="1">
      <alignment horizontal="right"/>
    </xf>
    <xf numFmtId="3" fontId="7" fillId="0" borderId="25" xfId="1" applyNumberFormat="1" applyFont="1" applyBorder="1" applyAlignment="1">
      <alignment horizontal="right"/>
    </xf>
    <xf numFmtId="0" fontId="7" fillId="0" borderId="5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3" fontId="7" fillId="0" borderId="12" xfId="1" applyNumberFormat="1" applyFont="1" applyBorder="1" applyAlignment="1">
      <alignment horizontal="right"/>
    </xf>
    <xf numFmtId="0" fontId="7" fillId="0" borderId="17" xfId="1" applyFont="1" applyBorder="1" applyAlignment="1">
      <alignment horizontal="center" vertical="center"/>
    </xf>
    <xf numFmtId="0" fontId="7" fillId="0" borderId="53" xfId="1" applyFont="1" applyBorder="1" applyAlignment="1">
      <alignment vertical="center"/>
    </xf>
    <xf numFmtId="3" fontId="7" fillId="0" borderId="53" xfId="1" applyNumberFormat="1" applyFont="1" applyBorder="1" applyAlignment="1">
      <alignment horizontal="right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/>
    </xf>
    <xf numFmtId="3" fontId="7" fillId="0" borderId="11" xfId="1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right"/>
    </xf>
    <xf numFmtId="3" fontId="7" fillId="0" borderId="32" xfId="1" applyNumberFormat="1" applyFont="1" applyBorder="1" applyAlignment="1">
      <alignment horizontal="right"/>
    </xf>
    <xf numFmtId="3" fontId="7" fillId="0" borderId="33" xfId="1" applyNumberFormat="1" applyFont="1" applyBorder="1" applyAlignment="1">
      <alignment horizontal="right"/>
    </xf>
    <xf numFmtId="0" fontId="8" fillId="0" borderId="0" xfId="0" applyFont="1">
      <alignment vertical="center"/>
    </xf>
    <xf numFmtId="3" fontId="7" fillId="0" borderId="1" xfId="1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7" fillId="0" borderId="30" xfId="1" applyNumberFormat="1" applyFont="1" applyBorder="1" applyAlignment="1">
      <alignment horizontal="right"/>
    </xf>
    <xf numFmtId="3" fontId="8" fillId="0" borderId="0" xfId="0" applyNumberFormat="1" applyFont="1">
      <alignment vertical="center"/>
    </xf>
    <xf numFmtId="3" fontId="3" fillId="0" borderId="11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22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35" xfId="1" applyNumberFormat="1" applyFont="1" applyBorder="1" applyAlignment="1">
      <alignment horizontal="right"/>
    </xf>
    <xf numFmtId="3" fontId="3" fillId="0" borderId="36" xfId="1" applyNumberFormat="1" applyFont="1" applyBorder="1" applyAlignment="1">
      <alignment horizontal="right"/>
    </xf>
    <xf numFmtId="3" fontId="3" fillId="0" borderId="37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/>
    <xf numFmtId="3" fontId="5" fillId="0" borderId="1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5" fillId="0" borderId="18" xfId="1" applyNumberFormat="1" applyFont="1" applyBorder="1" applyAlignment="1">
      <alignment horizontal="righ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2" xfId="1" applyNumberFormat="1" applyFont="1" applyBorder="1" applyAlignment="1">
      <alignment horizontal="right"/>
    </xf>
    <xf numFmtId="3" fontId="5" fillId="0" borderId="30" xfId="1" applyNumberFormat="1" applyFont="1" applyBorder="1" applyAlignment="1">
      <alignment horizontal="right"/>
    </xf>
    <xf numFmtId="3" fontId="5" fillId="0" borderId="31" xfId="1" applyNumberFormat="1" applyFont="1" applyBorder="1" applyAlignment="1">
      <alignment horizontal="right"/>
    </xf>
    <xf numFmtId="3" fontId="5" fillId="0" borderId="32" xfId="1" applyNumberFormat="1" applyFont="1" applyBorder="1" applyAlignment="1">
      <alignment horizontal="right"/>
    </xf>
    <xf numFmtId="3" fontId="5" fillId="0" borderId="33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/>
    </xf>
    <xf numFmtId="3" fontId="6" fillId="0" borderId="11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3" fontId="6" fillId="0" borderId="30" xfId="1" applyNumberFormat="1" applyFont="1" applyBorder="1" applyAlignment="1">
      <alignment horizontal="right"/>
    </xf>
    <xf numFmtId="3" fontId="6" fillId="0" borderId="35" xfId="1" applyNumberFormat="1" applyFont="1" applyBorder="1" applyAlignment="1">
      <alignment horizontal="right"/>
    </xf>
    <xf numFmtId="3" fontId="6" fillId="0" borderId="37" xfId="1" applyNumberFormat="1" applyFont="1" applyBorder="1" applyAlignment="1">
      <alignment horizontal="right"/>
    </xf>
    <xf numFmtId="3" fontId="6" fillId="0" borderId="0" xfId="1" applyNumberFormat="1" applyFont="1" applyBorder="1"/>
    <xf numFmtId="3" fontId="3" fillId="0" borderId="1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30" xfId="1" applyNumberFormat="1" applyFont="1" applyBorder="1" applyAlignment="1">
      <alignment horizontal="right" vertical="center"/>
    </xf>
    <xf numFmtId="3" fontId="7" fillId="0" borderId="31" xfId="1" applyNumberFormat="1" applyFont="1" applyBorder="1" applyAlignment="1">
      <alignment horizontal="right" vertical="center"/>
    </xf>
    <xf numFmtId="3" fontId="7" fillId="0" borderId="32" xfId="1" applyNumberFormat="1" applyFont="1" applyBorder="1" applyAlignment="1">
      <alignment horizontal="right" vertical="center"/>
    </xf>
    <xf numFmtId="3" fontId="7" fillId="0" borderId="33" xfId="1" applyNumberFormat="1" applyFont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/>
    </xf>
    <xf numFmtId="3" fontId="5" fillId="0" borderId="14" xfId="1" applyNumberFormat="1" applyFont="1" applyFill="1" applyBorder="1" applyAlignment="1">
      <alignment horizontal="right"/>
    </xf>
    <xf numFmtId="3" fontId="5" fillId="0" borderId="23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0" fontId="3" fillId="0" borderId="40" xfId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/>
    </xf>
    <xf numFmtId="3" fontId="3" fillId="0" borderId="44" xfId="1" applyNumberFormat="1" applyFont="1" applyBorder="1" applyAlignment="1">
      <alignment horizontal="right"/>
    </xf>
    <xf numFmtId="3" fontId="3" fillId="0" borderId="55" xfId="1" applyNumberFormat="1" applyFont="1" applyBorder="1" applyAlignment="1">
      <alignment horizontal="right"/>
    </xf>
    <xf numFmtId="3" fontId="3" fillId="0" borderId="46" xfId="1" applyNumberFormat="1" applyFont="1" applyBorder="1" applyAlignment="1">
      <alignment horizontal="right"/>
    </xf>
    <xf numFmtId="3" fontId="3" fillId="0" borderId="57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8" xfId="1" applyNumberFormat="1" applyFont="1" applyBorder="1" applyAlignment="1">
      <alignment horizontal="right"/>
    </xf>
    <xf numFmtId="0" fontId="3" fillId="0" borderId="49" xfId="1" applyFont="1" applyBorder="1"/>
    <xf numFmtId="3" fontId="3" fillId="0" borderId="5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3" fillId="0" borderId="59" xfId="1" applyNumberFormat="1" applyFont="1" applyBorder="1" applyAlignment="1">
      <alignment horizontal="right"/>
    </xf>
    <xf numFmtId="3" fontId="3" fillId="0" borderId="40" xfId="1" applyNumberFormat="1" applyFont="1" applyBorder="1" applyAlignment="1">
      <alignment horizontal="right"/>
    </xf>
    <xf numFmtId="3" fontId="3" fillId="0" borderId="54" xfId="1" applyNumberFormat="1" applyFont="1" applyBorder="1" applyAlignment="1">
      <alignment horizontal="right"/>
    </xf>
    <xf numFmtId="0" fontId="5" fillId="0" borderId="8" xfId="1" applyFont="1" applyBorder="1" applyAlignment="1">
      <alignment horizontal="center" vertical="center" wrapText="1"/>
    </xf>
    <xf numFmtId="3" fontId="5" fillId="0" borderId="27" xfId="1" applyNumberFormat="1" applyFont="1" applyBorder="1" applyAlignment="1">
      <alignment horizontal="right"/>
    </xf>
    <xf numFmtId="3" fontId="5" fillId="0" borderId="35" xfId="1" applyNumberFormat="1" applyFont="1" applyBorder="1" applyAlignment="1">
      <alignment horizontal="right"/>
    </xf>
    <xf numFmtId="3" fontId="5" fillId="0" borderId="36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18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3" fontId="5" fillId="0" borderId="35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0" fontId="6" fillId="0" borderId="54" xfId="1" applyFont="1" applyBorder="1" applyAlignment="1">
      <alignment vertical="center"/>
    </xf>
    <xf numFmtId="3" fontId="6" fillId="0" borderId="26" xfId="1" applyNumberFormat="1" applyFont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/>
    </xf>
    <xf numFmtId="3" fontId="5" fillId="0" borderId="37" xfId="1" applyNumberFormat="1" applyFont="1" applyFill="1" applyBorder="1" applyAlignment="1">
      <alignment horizontal="right"/>
    </xf>
    <xf numFmtId="3" fontId="5" fillId="0" borderId="47" xfId="1" applyNumberFormat="1" applyFont="1" applyFill="1" applyBorder="1" applyAlignment="1">
      <alignment horizontal="right"/>
    </xf>
    <xf numFmtId="0" fontId="5" fillId="0" borderId="42" xfId="1" applyFont="1" applyBorder="1" applyAlignment="1">
      <alignment vertical="center"/>
    </xf>
    <xf numFmtId="0" fontId="5" fillId="0" borderId="46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 wrapText="1"/>
    </xf>
    <xf numFmtId="3" fontId="5" fillId="0" borderId="35" xfId="1" applyNumberFormat="1" applyFont="1" applyFill="1" applyBorder="1" applyAlignment="1">
      <alignment horizontal="right"/>
    </xf>
    <xf numFmtId="3" fontId="5" fillId="0" borderId="41" xfId="1" applyNumberFormat="1" applyFont="1" applyFill="1" applyBorder="1" applyAlignment="1">
      <alignment horizontal="right"/>
    </xf>
    <xf numFmtId="0" fontId="5" fillId="0" borderId="40" xfId="1" applyFont="1" applyBorder="1" applyAlignment="1">
      <alignment horizontal="center" vertical="center"/>
    </xf>
    <xf numFmtId="0" fontId="5" fillId="0" borderId="38" xfId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3" fontId="6" fillId="0" borderId="58" xfId="1" applyNumberFormat="1" applyFont="1" applyBorder="1" applyAlignment="1">
      <alignment horizontal="right"/>
    </xf>
    <xf numFmtId="3" fontId="6" fillId="0" borderId="41" xfId="1" applyNumberFormat="1" applyFont="1" applyBorder="1" applyAlignment="1">
      <alignment horizontal="right"/>
    </xf>
    <xf numFmtId="3" fontId="5" fillId="0" borderId="47" xfId="1" applyNumberFormat="1" applyFont="1" applyBorder="1" applyAlignment="1">
      <alignment horizontal="right"/>
    </xf>
    <xf numFmtId="3" fontId="5" fillId="0" borderId="48" xfId="1" applyNumberFormat="1" applyFont="1" applyBorder="1" applyAlignment="1">
      <alignment horizontal="right"/>
    </xf>
    <xf numFmtId="0" fontId="3" fillId="0" borderId="41" xfId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7" fillId="0" borderId="48" xfId="1" applyNumberFormat="1" applyFont="1" applyBorder="1" applyAlignment="1">
      <alignment horizontal="right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3" fontId="7" fillId="0" borderId="23" xfId="1" applyNumberFormat="1" applyFont="1" applyBorder="1" applyAlignment="1">
      <alignment horizontal="right" vertical="center"/>
    </xf>
    <xf numFmtId="3" fontId="7" fillId="0" borderId="24" xfId="1" applyNumberFormat="1" applyFont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/>
    </xf>
    <xf numFmtId="3" fontId="5" fillId="0" borderId="24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0" borderId="19" xfId="1" applyNumberFormat="1" applyFont="1" applyFill="1" applyBorder="1" applyAlignment="1">
      <alignment horizontal="right"/>
    </xf>
    <xf numFmtId="3" fontId="5" fillId="0" borderId="27" xfId="1" applyNumberFormat="1" applyFont="1" applyFill="1" applyBorder="1" applyAlignment="1">
      <alignment horizontal="right"/>
    </xf>
    <xf numFmtId="3" fontId="5" fillId="0" borderId="36" xfId="1" applyNumberFormat="1" applyFont="1" applyFill="1" applyBorder="1" applyAlignment="1">
      <alignment horizontal="right"/>
    </xf>
    <xf numFmtId="0" fontId="3" fillId="0" borderId="34" xfId="1" applyFont="1" applyBorder="1" applyAlignment="1">
      <alignment horizontal="center" vertical="center" wrapText="1"/>
    </xf>
    <xf numFmtId="3" fontId="7" fillId="0" borderId="25" xfId="1" applyNumberFormat="1" applyFont="1" applyBorder="1" applyAlignment="1">
      <alignment horizontal="right" vertical="center"/>
    </xf>
    <xf numFmtId="0" fontId="7" fillId="0" borderId="64" xfId="1" applyFont="1" applyBorder="1" applyAlignment="1">
      <alignment vertical="center"/>
    </xf>
    <xf numFmtId="0" fontId="7" fillId="0" borderId="65" xfId="1" applyFont="1" applyBorder="1" applyAlignment="1">
      <alignment vertical="center"/>
    </xf>
    <xf numFmtId="0" fontId="7" fillId="0" borderId="66" xfId="1" applyFont="1" applyBorder="1" applyAlignment="1">
      <alignment vertical="center"/>
    </xf>
    <xf numFmtId="0" fontId="7" fillId="0" borderId="61" xfId="1" applyFont="1" applyBorder="1" applyAlignment="1">
      <alignment horizontal="center" vertical="center"/>
    </xf>
    <xf numFmtId="3" fontId="3" fillId="0" borderId="41" xfId="1" applyNumberFormat="1" applyFont="1" applyBorder="1" applyAlignment="1">
      <alignment horizontal="right" vertical="center"/>
    </xf>
    <xf numFmtId="49" fontId="3" fillId="0" borderId="28" xfId="1" applyNumberFormat="1" applyFont="1" applyBorder="1" applyAlignment="1">
      <alignment horizontal="right"/>
    </xf>
    <xf numFmtId="49" fontId="3" fillId="0" borderId="31" xfId="1" applyNumberFormat="1" applyFont="1" applyBorder="1" applyAlignment="1">
      <alignment horizontal="right"/>
    </xf>
    <xf numFmtId="49" fontId="3" fillId="0" borderId="32" xfId="1" applyNumberFormat="1" applyFont="1" applyBorder="1" applyAlignment="1">
      <alignment horizontal="right"/>
    </xf>
    <xf numFmtId="49" fontId="3" fillId="0" borderId="33" xfId="1" applyNumberFormat="1" applyFont="1" applyBorder="1" applyAlignment="1">
      <alignment horizontal="right"/>
    </xf>
    <xf numFmtId="3" fontId="3" fillId="0" borderId="41" xfId="1" applyNumberFormat="1" applyFont="1" applyBorder="1" applyAlignment="1">
      <alignment horizontal="right"/>
    </xf>
    <xf numFmtId="49" fontId="6" fillId="0" borderId="27" xfId="1" applyNumberFormat="1" applyFont="1" applyBorder="1" applyAlignment="1">
      <alignment horizontal="right" vertical="center"/>
    </xf>
    <xf numFmtId="49" fontId="6" fillId="0" borderId="31" xfId="1" applyNumberFormat="1" applyFont="1" applyBorder="1" applyAlignment="1">
      <alignment horizontal="right" vertical="center"/>
    </xf>
    <xf numFmtId="49" fontId="6" fillId="0" borderId="32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47" xfId="1" applyNumberFormat="1" applyFont="1" applyBorder="1" applyAlignment="1">
      <alignment horizontal="right" vertical="center"/>
    </xf>
    <xf numFmtId="49" fontId="6" fillId="0" borderId="30" xfId="1" applyNumberFormat="1" applyFont="1" applyBorder="1" applyAlignment="1">
      <alignment horizontal="right" vertical="center"/>
    </xf>
    <xf numFmtId="3" fontId="6" fillId="0" borderId="60" xfId="1" applyNumberFormat="1" applyFont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/>
    </xf>
    <xf numFmtId="3" fontId="6" fillId="0" borderId="47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48" xfId="1" applyNumberFormat="1" applyFont="1" applyBorder="1" applyAlignment="1">
      <alignment horizontal="right" vertical="center"/>
    </xf>
    <xf numFmtId="3" fontId="7" fillId="0" borderId="47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0" borderId="18" xfId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3" fontId="6" fillId="0" borderId="46" xfId="1" applyNumberFormat="1" applyFont="1" applyBorder="1" applyAlignment="1">
      <alignment horizontal="right"/>
    </xf>
    <xf numFmtId="3" fontId="6" fillId="0" borderId="68" xfId="1" applyNumberFormat="1" applyFont="1" applyBorder="1" applyAlignment="1">
      <alignment horizontal="right"/>
    </xf>
    <xf numFmtId="3" fontId="6" fillId="0" borderId="56" xfId="1" applyNumberFormat="1" applyFont="1" applyBorder="1" applyAlignment="1">
      <alignment horizontal="right"/>
    </xf>
    <xf numFmtId="3" fontId="6" fillId="0" borderId="29" xfId="1" applyNumberFormat="1" applyFont="1" applyBorder="1" applyAlignment="1">
      <alignment horizontal="right"/>
    </xf>
    <xf numFmtId="3" fontId="5" fillId="0" borderId="48" xfId="1" applyNumberFormat="1" applyFont="1" applyBorder="1" applyAlignment="1">
      <alignment horizontal="right" vertical="center"/>
    </xf>
    <xf numFmtId="0" fontId="5" fillId="0" borderId="14" xfId="1" applyFont="1" applyBorder="1" applyAlignment="1">
      <alignment vertical="center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3" fontId="5" fillId="0" borderId="46" xfId="1" applyNumberFormat="1" applyFont="1" applyBorder="1" applyAlignment="1">
      <alignment horizontal="right"/>
    </xf>
    <xf numFmtId="3" fontId="5" fillId="0" borderId="68" xfId="1" applyNumberFormat="1" applyFont="1" applyBorder="1" applyAlignment="1">
      <alignment horizontal="right"/>
    </xf>
    <xf numFmtId="0" fontId="5" fillId="0" borderId="14" xfId="1" applyFont="1" applyBorder="1" applyAlignment="1">
      <alignment horizontal="left" vertical="center"/>
    </xf>
    <xf numFmtId="3" fontId="5" fillId="0" borderId="29" xfId="1" applyNumberFormat="1" applyFont="1" applyBorder="1" applyAlignment="1">
      <alignment horizontal="right"/>
    </xf>
    <xf numFmtId="3" fontId="7" fillId="0" borderId="19" xfId="1" applyNumberFormat="1" applyFont="1" applyBorder="1" applyAlignment="1">
      <alignment horizontal="right" vertical="center"/>
    </xf>
    <xf numFmtId="3" fontId="7" fillId="0" borderId="41" xfId="1" applyNumberFormat="1" applyFont="1" applyBorder="1" applyAlignment="1">
      <alignment horizontal="right" vertical="center"/>
    </xf>
    <xf numFmtId="3" fontId="7" fillId="0" borderId="16" xfId="1" applyNumberFormat="1" applyFont="1" applyBorder="1" applyAlignment="1">
      <alignment horizontal="right" vertical="center"/>
    </xf>
    <xf numFmtId="3" fontId="7" fillId="0" borderId="20" xfId="1" applyNumberFormat="1" applyFont="1" applyBorder="1" applyAlignment="1">
      <alignment horizontal="right" vertical="center"/>
    </xf>
    <xf numFmtId="3" fontId="7" fillId="0" borderId="68" xfId="1" applyNumberFormat="1" applyFont="1" applyBorder="1" applyAlignment="1">
      <alignment horizontal="right"/>
    </xf>
    <xf numFmtId="3" fontId="7" fillId="0" borderId="56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right" vertical="center"/>
    </xf>
    <xf numFmtId="3" fontId="3" fillId="0" borderId="58" xfId="1" applyNumberFormat="1" applyFont="1" applyBorder="1" applyAlignment="1">
      <alignment horizontal="right" vertical="center"/>
    </xf>
    <xf numFmtId="3" fontId="3" fillId="0" borderId="59" xfId="1" applyNumberFormat="1" applyFont="1" applyBorder="1" applyAlignment="1">
      <alignment horizontal="right" vertical="center"/>
    </xf>
    <xf numFmtId="3" fontId="7" fillId="0" borderId="18" xfId="1" applyNumberFormat="1" applyFont="1" applyBorder="1" applyAlignment="1">
      <alignment horizontal="right" vertical="center"/>
    </xf>
    <xf numFmtId="0" fontId="7" fillId="0" borderId="4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3" fontId="6" fillId="0" borderId="36" xfId="1" applyNumberFormat="1" applyFont="1" applyBorder="1" applyAlignment="1">
      <alignment horizontal="right"/>
    </xf>
    <xf numFmtId="0" fontId="8" fillId="0" borderId="49" xfId="0" applyFont="1" applyBorder="1">
      <alignment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0" fontId="7" fillId="0" borderId="62" xfId="1" applyFont="1" applyBorder="1" applyAlignment="1">
      <alignment vertical="center"/>
    </xf>
    <xf numFmtId="0" fontId="7" fillId="0" borderId="69" xfId="1" applyFont="1" applyBorder="1" applyAlignment="1">
      <alignment vertical="center"/>
    </xf>
    <xf numFmtId="0" fontId="3" fillId="0" borderId="70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0" fontId="3" fillId="0" borderId="45" xfId="1" applyFont="1" applyBorder="1" applyAlignment="1">
      <alignment horizontal="left" vertical="center"/>
    </xf>
    <xf numFmtId="3" fontId="3" fillId="0" borderId="45" xfId="1" applyNumberFormat="1" applyFont="1" applyBorder="1" applyAlignment="1">
      <alignment horizontal="right" vertical="center"/>
    </xf>
    <xf numFmtId="0" fontId="3" fillId="0" borderId="47" xfId="1" applyFont="1" applyBorder="1" applyAlignment="1">
      <alignment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46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57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3" fillId="0" borderId="16" xfId="1" applyFont="1" applyBorder="1" applyAlignment="1">
      <alignment horizontal="center" vertical="center" textRotation="255"/>
    </xf>
    <xf numFmtId="0" fontId="3" fillId="0" borderId="28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textRotation="255" shrinkToFit="1"/>
    </xf>
    <xf numFmtId="0" fontId="3" fillId="0" borderId="26" xfId="1" applyFont="1" applyBorder="1" applyAlignment="1">
      <alignment horizontal="center" vertical="center" textRotation="255" shrinkToFit="1"/>
    </xf>
    <xf numFmtId="0" fontId="3" fillId="0" borderId="27" xfId="1" applyFont="1" applyBorder="1" applyAlignment="1">
      <alignment horizontal="center" vertical="center" textRotation="255" shrinkToFit="1"/>
    </xf>
    <xf numFmtId="0" fontId="3" fillId="0" borderId="42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44" xfId="1" applyFont="1" applyBorder="1" applyAlignment="1">
      <alignment horizontal="left"/>
    </xf>
    <xf numFmtId="0" fontId="3" fillId="0" borderId="45" xfId="1" applyFont="1" applyBorder="1" applyAlignment="1">
      <alignment horizontal="left"/>
    </xf>
    <xf numFmtId="0" fontId="3" fillId="0" borderId="46" xfId="1" applyFont="1" applyBorder="1" applyAlignment="1">
      <alignment horizontal="left"/>
    </xf>
    <xf numFmtId="0" fontId="3" fillId="0" borderId="47" xfId="1" applyFont="1" applyBorder="1" applyAlignment="1">
      <alignment horizontal="left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42" xfId="1" applyFont="1" applyBorder="1" applyAlignment="1"/>
    <xf numFmtId="0" fontId="3" fillId="0" borderId="43" xfId="1" applyFont="1" applyBorder="1" applyAlignment="1"/>
    <xf numFmtId="0" fontId="3" fillId="0" borderId="44" xfId="1" applyFont="1" applyBorder="1" applyAlignment="1"/>
    <xf numFmtId="0" fontId="3" fillId="0" borderId="45" xfId="1" applyFont="1" applyBorder="1" applyAlignment="1"/>
    <xf numFmtId="0" fontId="5" fillId="0" borderId="27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4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center" vertical="center" textRotation="255"/>
    </xf>
    <xf numFmtId="0" fontId="6" fillId="0" borderId="16" xfId="1" applyFont="1" applyBorder="1" applyAlignment="1">
      <alignment horizontal="center" vertical="center" textRotation="255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textRotation="255" shrinkToFit="1"/>
    </xf>
    <xf numFmtId="0" fontId="6" fillId="0" borderId="26" xfId="1" applyFont="1" applyBorder="1" applyAlignment="1">
      <alignment horizontal="center" vertical="center" textRotation="255" shrinkToFit="1"/>
    </xf>
    <xf numFmtId="0" fontId="6" fillId="0" borderId="27" xfId="1" applyFont="1" applyBorder="1" applyAlignment="1">
      <alignment horizontal="center" vertical="center" textRotation="255" shrinkToFit="1"/>
    </xf>
    <xf numFmtId="0" fontId="6" fillId="0" borderId="2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left" vertical="center"/>
    </xf>
    <xf numFmtId="0" fontId="6" fillId="0" borderId="45" xfId="1" applyFont="1" applyBorder="1" applyAlignment="1">
      <alignment horizontal="left" vertical="center"/>
    </xf>
    <xf numFmtId="0" fontId="6" fillId="0" borderId="46" xfId="1" applyFont="1" applyBorder="1" applyAlignment="1">
      <alignment horizontal="left" vertical="center"/>
    </xf>
    <xf numFmtId="0" fontId="6" fillId="0" borderId="47" xfId="1" applyFont="1" applyBorder="1" applyAlignment="1">
      <alignment horizontal="left" vertical="center"/>
    </xf>
    <xf numFmtId="0" fontId="6" fillId="0" borderId="28" xfId="1" applyFont="1" applyBorder="1" applyAlignment="1">
      <alignment horizontal="center" vertical="center"/>
    </xf>
    <xf numFmtId="0" fontId="6" fillId="0" borderId="48" xfId="1" applyFont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1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center" vertical="center" textRotation="255"/>
    </xf>
    <xf numFmtId="0" fontId="5" fillId="0" borderId="16" xfId="1" applyFont="1" applyBorder="1" applyAlignment="1">
      <alignment horizontal="center" vertical="center" textRotation="255"/>
    </xf>
    <xf numFmtId="0" fontId="5" fillId="0" borderId="57" xfId="1" applyFont="1" applyBorder="1" applyAlignment="1">
      <alignment horizontal="center" vertical="center" textRotation="255"/>
    </xf>
    <xf numFmtId="0" fontId="5" fillId="0" borderId="44" xfId="1" applyFont="1" applyBorder="1" applyAlignment="1">
      <alignment horizontal="center" vertical="center" textRotation="255"/>
    </xf>
    <xf numFmtId="0" fontId="5" fillId="0" borderId="55" xfId="1" applyFont="1" applyBorder="1" applyAlignment="1">
      <alignment horizontal="center" vertical="center" textRotation="255"/>
    </xf>
    <xf numFmtId="0" fontId="5" fillId="0" borderId="1" xfId="1" applyFont="1" applyBorder="1" applyAlignment="1">
      <alignment horizontal="center" vertical="center" textRotation="255" shrinkToFit="1"/>
    </xf>
    <xf numFmtId="0" fontId="5" fillId="0" borderId="11" xfId="1" applyFont="1" applyBorder="1" applyAlignment="1">
      <alignment horizontal="center" vertical="center" textRotation="255" shrinkToFit="1"/>
    </xf>
    <xf numFmtId="0" fontId="5" fillId="0" borderId="16" xfId="1" applyFont="1" applyBorder="1" applyAlignment="1">
      <alignment horizontal="center" vertical="center" textRotation="255" shrinkToFit="1"/>
    </xf>
    <xf numFmtId="0" fontId="6" fillId="0" borderId="48" xfId="1" applyFont="1" applyBorder="1" applyAlignment="1"/>
    <xf numFmtId="0" fontId="6" fillId="0" borderId="42" xfId="1" applyFont="1" applyBorder="1" applyAlignment="1"/>
    <xf numFmtId="0" fontId="6" fillId="0" borderId="43" xfId="0" applyFont="1" applyBorder="1" applyAlignment="1"/>
    <xf numFmtId="0" fontId="6" fillId="0" borderId="44" xfId="1" applyFont="1" applyBorder="1" applyAlignment="1"/>
    <xf numFmtId="0" fontId="6" fillId="0" borderId="45" xfId="0" applyFont="1" applyBorder="1" applyAlignment="1"/>
    <xf numFmtId="0" fontId="6" fillId="0" borderId="44" xfId="1" applyFont="1" applyBorder="1" applyAlignment="1">
      <alignment horizontal="left"/>
    </xf>
    <xf numFmtId="0" fontId="6" fillId="0" borderId="45" xfId="1" applyFont="1" applyBorder="1" applyAlignment="1">
      <alignment horizontal="left"/>
    </xf>
    <xf numFmtId="0" fontId="6" fillId="0" borderId="46" xfId="1" applyFont="1" applyBorder="1" applyAlignment="1">
      <alignment horizontal="left"/>
    </xf>
    <xf numFmtId="0" fontId="6" fillId="0" borderId="47" xfId="1" applyFont="1" applyBorder="1" applyAlignment="1">
      <alignment horizontal="left"/>
    </xf>
    <xf numFmtId="0" fontId="5" fillId="0" borderId="22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30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left" vertical="center"/>
    </xf>
    <xf numFmtId="0" fontId="3" fillId="0" borderId="67" xfId="1" applyFont="1" applyBorder="1" applyAlignment="1">
      <alignment horizontal="left" vertical="center"/>
    </xf>
    <xf numFmtId="0" fontId="3" fillId="0" borderId="44" xfId="1" applyFont="1" applyBorder="1" applyAlignment="1">
      <alignment horizontal="left" vertical="center"/>
    </xf>
    <xf numFmtId="0" fontId="3" fillId="0" borderId="45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textRotation="255"/>
    </xf>
    <xf numFmtId="0" fontId="3" fillId="0" borderId="26" xfId="1" applyFont="1" applyBorder="1" applyAlignment="1">
      <alignment horizontal="center" vertical="center" textRotation="255"/>
    </xf>
    <xf numFmtId="0" fontId="3" fillId="0" borderId="27" xfId="1" applyFont="1" applyBorder="1" applyAlignment="1">
      <alignment horizontal="center" vertical="center" textRotation="255"/>
    </xf>
    <xf numFmtId="0" fontId="3" fillId="0" borderId="46" xfId="1" applyFont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3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6" xfId="1" applyFont="1" applyBorder="1" applyAlignment="1">
      <alignment horizontal="center" vertical="center" textRotation="255" shrinkToFit="1"/>
    </xf>
    <xf numFmtId="0" fontId="3" fillId="0" borderId="49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9" fillId="0" borderId="16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 shrinkToFit="1"/>
    </xf>
    <xf numFmtId="0" fontId="9" fillId="0" borderId="11" xfId="1" applyFont="1" applyBorder="1" applyAlignment="1">
      <alignment horizontal="center" vertical="center" textRotation="255" shrinkToFit="1"/>
    </xf>
    <xf numFmtId="0" fontId="9" fillId="0" borderId="16" xfId="1" applyFont="1" applyBorder="1" applyAlignment="1">
      <alignment horizontal="center" vertical="center" textRotation="255" shrinkToFit="1"/>
    </xf>
    <xf numFmtId="0" fontId="7" fillId="0" borderId="49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  <xf numFmtId="0" fontId="7" fillId="0" borderId="54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71"/>
  <sheetViews>
    <sheetView tabSelected="1" topLeftCell="A38" zoomScaleNormal="100" zoomScaleSheetLayoutView="85" workbookViewId="0">
      <selection activeCell="D54" sqref="D54:R56"/>
    </sheetView>
  </sheetViews>
  <sheetFormatPr defaultRowHeight="13.5" x14ac:dyDescent="0.15"/>
  <cols>
    <col min="1" max="1" width="2.75" style="163" customWidth="1"/>
    <col min="2" max="2" width="2.625" style="163" bestFit="1" customWidth="1"/>
    <col min="3" max="3" width="22.875" style="163" bestFit="1" customWidth="1"/>
    <col min="4" max="6" width="9" style="163"/>
    <col min="7" max="18" width="7.5" style="163" customWidth="1"/>
    <col min="19" max="16384" width="9" style="163"/>
  </cols>
  <sheetData>
    <row r="1" spans="2:18" ht="14.25" thickBot="1" x14ac:dyDescent="0.2">
      <c r="B1" s="163" t="s">
        <v>169</v>
      </c>
      <c r="R1" s="343"/>
    </row>
    <row r="2" spans="2:18" ht="13.5" customHeight="1" x14ac:dyDescent="0.15">
      <c r="B2" s="385" t="s">
        <v>118</v>
      </c>
      <c r="C2" s="386"/>
      <c r="D2" s="392" t="s">
        <v>119</v>
      </c>
      <c r="E2" s="393"/>
      <c r="F2" s="394"/>
      <c r="G2" s="392" t="s">
        <v>120</v>
      </c>
      <c r="H2" s="395"/>
      <c r="I2" s="386" t="s">
        <v>0</v>
      </c>
      <c r="J2" s="395"/>
      <c r="K2" s="386" t="s">
        <v>1</v>
      </c>
      <c r="L2" s="395"/>
      <c r="M2" s="386" t="s">
        <v>2</v>
      </c>
      <c r="N2" s="395"/>
      <c r="O2" s="386" t="s">
        <v>3</v>
      </c>
      <c r="P2" s="395"/>
      <c r="Q2" s="386" t="s">
        <v>4</v>
      </c>
      <c r="R2" s="394"/>
    </row>
    <row r="3" spans="2:18" ht="14.25" thickBot="1" x14ac:dyDescent="0.2">
      <c r="B3" s="387"/>
      <c r="C3" s="388"/>
      <c r="D3" s="340" t="s">
        <v>5</v>
      </c>
      <c r="E3" s="1" t="s">
        <v>6</v>
      </c>
      <c r="F3" s="2" t="s">
        <v>7</v>
      </c>
      <c r="G3" s="3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1" t="s">
        <v>7</v>
      </c>
      <c r="M3" s="1" t="s">
        <v>6</v>
      </c>
      <c r="N3" s="1" t="s">
        <v>7</v>
      </c>
      <c r="O3" s="1" t="s">
        <v>6</v>
      </c>
      <c r="P3" s="1" t="s">
        <v>7</v>
      </c>
      <c r="Q3" s="1" t="s">
        <v>6</v>
      </c>
      <c r="R3" s="2" t="s">
        <v>7</v>
      </c>
    </row>
    <row r="4" spans="2:18" ht="13.5" customHeight="1" x14ac:dyDescent="0.15">
      <c r="B4" s="380" t="s">
        <v>8</v>
      </c>
      <c r="C4" s="4" t="s">
        <v>9</v>
      </c>
      <c r="D4" s="231">
        <v>80246</v>
      </c>
      <c r="E4" s="5">
        <v>41258</v>
      </c>
      <c r="F4" s="6">
        <v>38988</v>
      </c>
      <c r="G4" s="239">
        <v>2836</v>
      </c>
      <c r="H4" s="5">
        <v>2585</v>
      </c>
      <c r="I4" s="5">
        <v>4225</v>
      </c>
      <c r="J4" s="5">
        <v>3681</v>
      </c>
      <c r="K4" s="5">
        <v>5744</v>
      </c>
      <c r="L4" s="5">
        <v>5466</v>
      </c>
      <c r="M4" s="5">
        <v>7487</v>
      </c>
      <c r="N4" s="5">
        <v>7474</v>
      </c>
      <c r="O4" s="5">
        <v>9281</v>
      </c>
      <c r="P4" s="5">
        <v>9088</v>
      </c>
      <c r="Q4" s="5">
        <v>11685</v>
      </c>
      <c r="R4" s="6">
        <v>10694</v>
      </c>
    </row>
    <row r="5" spans="2:18" x14ac:dyDescent="0.15">
      <c r="B5" s="381"/>
      <c r="C5" s="7" t="s">
        <v>10</v>
      </c>
      <c r="D5" s="232">
        <v>4369</v>
      </c>
      <c r="E5" s="8">
        <v>2924</v>
      </c>
      <c r="F5" s="9">
        <v>1445</v>
      </c>
      <c r="G5" s="10">
        <v>260</v>
      </c>
      <c r="H5" s="8">
        <v>159</v>
      </c>
      <c r="I5" s="8">
        <v>412</v>
      </c>
      <c r="J5" s="8">
        <v>229</v>
      </c>
      <c r="K5" s="8">
        <v>438</v>
      </c>
      <c r="L5" s="8">
        <v>246</v>
      </c>
      <c r="M5" s="8">
        <v>855</v>
      </c>
      <c r="N5" s="8">
        <v>368</v>
      </c>
      <c r="O5" s="8">
        <v>400</v>
      </c>
      <c r="P5" s="8">
        <v>203</v>
      </c>
      <c r="Q5" s="8">
        <v>559</v>
      </c>
      <c r="R5" s="9">
        <v>240</v>
      </c>
    </row>
    <row r="6" spans="2:18" x14ac:dyDescent="0.15">
      <c r="B6" s="381"/>
      <c r="C6" s="7" t="s">
        <v>11</v>
      </c>
      <c r="D6" s="232">
        <v>1792</v>
      </c>
      <c r="E6" s="8">
        <v>1095</v>
      </c>
      <c r="F6" s="9">
        <v>697</v>
      </c>
      <c r="G6" s="10">
        <v>1</v>
      </c>
      <c r="H6" s="8">
        <v>1</v>
      </c>
      <c r="I6" s="8">
        <v>3</v>
      </c>
      <c r="J6" s="8">
        <v>2</v>
      </c>
      <c r="K6" s="8">
        <v>247</v>
      </c>
      <c r="L6" s="8">
        <v>202</v>
      </c>
      <c r="M6" s="8">
        <v>334</v>
      </c>
      <c r="N6" s="8">
        <v>197</v>
      </c>
      <c r="O6" s="8">
        <v>234</v>
      </c>
      <c r="P6" s="8">
        <v>147</v>
      </c>
      <c r="Q6" s="8">
        <v>276</v>
      </c>
      <c r="R6" s="9">
        <v>148</v>
      </c>
    </row>
    <row r="7" spans="2:18" x14ac:dyDescent="0.15">
      <c r="B7" s="381"/>
      <c r="C7" s="7" t="s">
        <v>12</v>
      </c>
      <c r="D7" s="232">
        <v>1744</v>
      </c>
      <c r="E7" s="8">
        <v>975</v>
      </c>
      <c r="F7" s="9">
        <v>769</v>
      </c>
      <c r="G7" s="10">
        <v>4</v>
      </c>
      <c r="H7" s="8">
        <v>9</v>
      </c>
      <c r="I7" s="8">
        <v>10</v>
      </c>
      <c r="J7" s="8">
        <v>3</v>
      </c>
      <c r="K7" s="8">
        <v>4</v>
      </c>
      <c r="L7" s="8">
        <v>0</v>
      </c>
      <c r="M7" s="8">
        <v>4</v>
      </c>
      <c r="N7" s="8">
        <v>2</v>
      </c>
      <c r="O7" s="8">
        <v>367</v>
      </c>
      <c r="P7" s="8">
        <v>289</v>
      </c>
      <c r="Q7" s="8">
        <v>586</v>
      </c>
      <c r="R7" s="9">
        <v>466</v>
      </c>
    </row>
    <row r="8" spans="2:18" x14ac:dyDescent="0.15">
      <c r="B8" s="381"/>
      <c r="C8" s="7" t="s">
        <v>13</v>
      </c>
      <c r="D8" s="232" t="s">
        <v>146</v>
      </c>
      <c r="E8" s="8" t="s">
        <v>146</v>
      </c>
      <c r="F8" s="9" t="s">
        <v>146</v>
      </c>
      <c r="G8" s="10" t="s">
        <v>146</v>
      </c>
      <c r="H8" s="8" t="s">
        <v>146</v>
      </c>
      <c r="I8" s="8" t="s">
        <v>146</v>
      </c>
      <c r="J8" s="8" t="s">
        <v>146</v>
      </c>
      <c r="K8" s="8" t="s">
        <v>146</v>
      </c>
      <c r="L8" s="8" t="s">
        <v>146</v>
      </c>
      <c r="M8" s="8" t="s">
        <v>146</v>
      </c>
      <c r="N8" s="8" t="s">
        <v>146</v>
      </c>
      <c r="O8" s="8" t="s">
        <v>146</v>
      </c>
      <c r="P8" s="8" t="s">
        <v>146</v>
      </c>
      <c r="Q8" s="8" t="s">
        <v>146</v>
      </c>
      <c r="R8" s="9" t="s">
        <v>146</v>
      </c>
    </row>
    <row r="9" spans="2:18" x14ac:dyDescent="0.15">
      <c r="B9" s="381"/>
      <c r="C9" s="7" t="s">
        <v>14</v>
      </c>
      <c r="D9" s="232" t="s">
        <v>146</v>
      </c>
      <c r="E9" s="8" t="s">
        <v>146</v>
      </c>
      <c r="F9" s="9" t="s">
        <v>146</v>
      </c>
      <c r="G9" s="10" t="s">
        <v>146</v>
      </c>
      <c r="H9" s="8" t="s">
        <v>146</v>
      </c>
      <c r="I9" s="8" t="s">
        <v>146</v>
      </c>
      <c r="J9" s="8" t="s">
        <v>146</v>
      </c>
      <c r="K9" s="8" t="s">
        <v>146</v>
      </c>
      <c r="L9" s="8" t="s">
        <v>146</v>
      </c>
      <c r="M9" s="8" t="s">
        <v>146</v>
      </c>
      <c r="N9" s="8" t="s">
        <v>146</v>
      </c>
      <c r="O9" s="8" t="s">
        <v>146</v>
      </c>
      <c r="P9" s="8" t="s">
        <v>146</v>
      </c>
      <c r="Q9" s="8" t="s">
        <v>146</v>
      </c>
      <c r="R9" s="9" t="s">
        <v>146</v>
      </c>
    </row>
    <row r="10" spans="2:18" x14ac:dyDescent="0.15">
      <c r="B10" s="381"/>
      <c r="C10" s="7" t="s">
        <v>15</v>
      </c>
      <c r="D10" s="232">
        <v>428</v>
      </c>
      <c r="E10" s="8">
        <v>258</v>
      </c>
      <c r="F10" s="9">
        <v>170</v>
      </c>
      <c r="G10" s="10">
        <v>69</v>
      </c>
      <c r="H10" s="8">
        <v>39</v>
      </c>
      <c r="I10" s="8">
        <v>66</v>
      </c>
      <c r="J10" s="8">
        <v>45</v>
      </c>
      <c r="K10" s="8">
        <v>44</v>
      </c>
      <c r="L10" s="8">
        <v>21</v>
      </c>
      <c r="M10" s="8">
        <v>37</v>
      </c>
      <c r="N10" s="8">
        <v>33</v>
      </c>
      <c r="O10" s="8">
        <v>23</v>
      </c>
      <c r="P10" s="8">
        <v>15</v>
      </c>
      <c r="Q10" s="8">
        <v>19</v>
      </c>
      <c r="R10" s="9">
        <v>17</v>
      </c>
    </row>
    <row r="11" spans="2:18" x14ac:dyDescent="0.15">
      <c r="B11" s="381"/>
      <c r="C11" s="7" t="s">
        <v>16</v>
      </c>
      <c r="D11" s="232">
        <v>382</v>
      </c>
      <c r="E11" s="8">
        <v>246</v>
      </c>
      <c r="F11" s="9">
        <v>136</v>
      </c>
      <c r="G11" s="10">
        <v>15</v>
      </c>
      <c r="H11" s="8">
        <v>9</v>
      </c>
      <c r="I11" s="8">
        <v>23</v>
      </c>
      <c r="J11" s="8">
        <v>7</v>
      </c>
      <c r="K11" s="8">
        <v>41</v>
      </c>
      <c r="L11" s="8">
        <v>32</v>
      </c>
      <c r="M11" s="8">
        <v>42</v>
      </c>
      <c r="N11" s="8">
        <v>22</v>
      </c>
      <c r="O11" s="8">
        <v>71</v>
      </c>
      <c r="P11" s="8">
        <v>34</v>
      </c>
      <c r="Q11" s="8">
        <v>54</v>
      </c>
      <c r="R11" s="9">
        <v>32</v>
      </c>
    </row>
    <row r="12" spans="2:18" x14ac:dyDescent="0.15">
      <c r="B12" s="381"/>
      <c r="C12" s="7" t="s">
        <v>17</v>
      </c>
      <c r="D12" s="232">
        <v>2123</v>
      </c>
      <c r="E12" s="8">
        <v>1311</v>
      </c>
      <c r="F12" s="9">
        <v>812</v>
      </c>
      <c r="G12" s="10">
        <v>85</v>
      </c>
      <c r="H12" s="8">
        <v>60</v>
      </c>
      <c r="I12" s="8">
        <v>96</v>
      </c>
      <c r="J12" s="8">
        <v>71</v>
      </c>
      <c r="K12" s="8">
        <v>243</v>
      </c>
      <c r="L12" s="8">
        <v>161</v>
      </c>
      <c r="M12" s="8">
        <v>242</v>
      </c>
      <c r="N12" s="8">
        <v>174</v>
      </c>
      <c r="O12" s="8">
        <v>344</v>
      </c>
      <c r="P12" s="8">
        <v>190</v>
      </c>
      <c r="Q12" s="8">
        <v>301</v>
      </c>
      <c r="R12" s="9">
        <v>156</v>
      </c>
    </row>
    <row r="13" spans="2:18" x14ac:dyDescent="0.15">
      <c r="B13" s="381"/>
      <c r="C13" s="7" t="s">
        <v>18</v>
      </c>
      <c r="D13" s="232">
        <v>121</v>
      </c>
      <c r="E13" s="8">
        <v>96</v>
      </c>
      <c r="F13" s="9">
        <v>25</v>
      </c>
      <c r="G13" s="10">
        <v>22</v>
      </c>
      <c r="H13" s="8">
        <v>8</v>
      </c>
      <c r="I13" s="8">
        <v>19</v>
      </c>
      <c r="J13" s="8">
        <v>5</v>
      </c>
      <c r="K13" s="8">
        <v>23</v>
      </c>
      <c r="L13" s="8">
        <v>4</v>
      </c>
      <c r="M13" s="8">
        <v>13</v>
      </c>
      <c r="N13" s="8">
        <v>2</v>
      </c>
      <c r="O13" s="8">
        <v>11</v>
      </c>
      <c r="P13" s="8">
        <v>3</v>
      </c>
      <c r="Q13" s="8">
        <v>8</v>
      </c>
      <c r="R13" s="9">
        <v>3</v>
      </c>
    </row>
    <row r="14" spans="2:18" x14ac:dyDescent="0.15">
      <c r="B14" s="381"/>
      <c r="C14" s="7" t="s">
        <v>19</v>
      </c>
      <c r="D14" s="232">
        <v>8450</v>
      </c>
      <c r="E14" s="8">
        <v>5347</v>
      </c>
      <c r="F14" s="9">
        <v>3103</v>
      </c>
      <c r="G14" s="10">
        <v>1403</v>
      </c>
      <c r="H14" s="8">
        <v>828</v>
      </c>
      <c r="I14" s="8">
        <v>1305</v>
      </c>
      <c r="J14" s="8">
        <v>767</v>
      </c>
      <c r="K14" s="8">
        <v>754</v>
      </c>
      <c r="L14" s="8">
        <v>471</v>
      </c>
      <c r="M14" s="8">
        <v>685</v>
      </c>
      <c r="N14" s="8">
        <v>417</v>
      </c>
      <c r="O14" s="8">
        <v>651</v>
      </c>
      <c r="P14" s="8">
        <v>319</v>
      </c>
      <c r="Q14" s="8">
        <v>549</v>
      </c>
      <c r="R14" s="9">
        <v>301</v>
      </c>
    </row>
    <row r="15" spans="2:18" x14ac:dyDescent="0.15">
      <c r="B15" s="381"/>
      <c r="C15" s="7" t="s">
        <v>20</v>
      </c>
      <c r="D15" s="232" t="s">
        <v>146</v>
      </c>
      <c r="E15" s="8" t="s">
        <v>146</v>
      </c>
      <c r="F15" s="9" t="s">
        <v>146</v>
      </c>
      <c r="G15" s="10" t="s">
        <v>146</v>
      </c>
      <c r="H15" s="8" t="s">
        <v>146</v>
      </c>
      <c r="I15" s="8" t="s">
        <v>146</v>
      </c>
      <c r="J15" s="8" t="s">
        <v>146</v>
      </c>
      <c r="K15" s="8" t="s">
        <v>146</v>
      </c>
      <c r="L15" s="8" t="s">
        <v>146</v>
      </c>
      <c r="M15" s="8" t="s">
        <v>146</v>
      </c>
      <c r="N15" s="8" t="s">
        <v>146</v>
      </c>
      <c r="O15" s="8" t="s">
        <v>146</v>
      </c>
      <c r="P15" s="8" t="s">
        <v>146</v>
      </c>
      <c r="Q15" s="8" t="s">
        <v>146</v>
      </c>
      <c r="R15" s="9" t="s">
        <v>146</v>
      </c>
    </row>
    <row r="16" spans="2:18" ht="14.25" thickBot="1" x14ac:dyDescent="0.2">
      <c r="B16" s="382"/>
      <c r="C16" s="11" t="s">
        <v>21</v>
      </c>
      <c r="D16" s="233">
        <f t="shared" ref="D16:D58" si="0">SUM(E16:F16)</f>
        <v>99655</v>
      </c>
      <c r="E16" s="237">
        <f t="shared" ref="E16:F58" si="1">SUM(G16+I16+K16+M16+O16+Q16)</f>
        <v>53510</v>
      </c>
      <c r="F16" s="240">
        <f>SUM(H16+J16+L16+N16+P16+R16)</f>
        <v>46145</v>
      </c>
      <c r="G16" s="14">
        <f>SUM(G4:G15)</f>
        <v>4695</v>
      </c>
      <c r="H16" s="12">
        <f>SUM(H4:H15)</f>
        <v>3698</v>
      </c>
      <c r="I16" s="14">
        <f t="shared" ref="I16:R16" si="2">SUM(I4:I15)</f>
        <v>6159</v>
      </c>
      <c r="J16" s="12">
        <f t="shared" si="2"/>
        <v>4810</v>
      </c>
      <c r="K16" s="14">
        <f t="shared" si="2"/>
        <v>7538</v>
      </c>
      <c r="L16" s="12">
        <f t="shared" si="2"/>
        <v>6603</v>
      </c>
      <c r="M16" s="14">
        <f t="shared" si="2"/>
        <v>9699</v>
      </c>
      <c r="N16" s="12">
        <f t="shared" si="2"/>
        <v>8689</v>
      </c>
      <c r="O16" s="14">
        <f t="shared" si="2"/>
        <v>11382</v>
      </c>
      <c r="P16" s="12">
        <f t="shared" si="2"/>
        <v>10288</v>
      </c>
      <c r="Q16" s="14">
        <f t="shared" si="2"/>
        <v>14037</v>
      </c>
      <c r="R16" s="13">
        <f t="shared" si="2"/>
        <v>12057</v>
      </c>
    </row>
    <row r="17" spans="2:18" ht="13.5" customHeight="1" x14ac:dyDescent="0.15">
      <c r="B17" s="389" t="s">
        <v>22</v>
      </c>
      <c r="C17" s="4" t="s">
        <v>23</v>
      </c>
      <c r="D17" s="231">
        <v>6839</v>
      </c>
      <c r="E17" s="5">
        <v>4174</v>
      </c>
      <c r="F17" s="6">
        <v>2665</v>
      </c>
      <c r="G17" s="17">
        <v>576</v>
      </c>
      <c r="H17" s="15">
        <v>359</v>
      </c>
      <c r="I17" s="15">
        <v>551</v>
      </c>
      <c r="J17" s="15">
        <v>349</v>
      </c>
      <c r="K17" s="15">
        <v>549</v>
      </c>
      <c r="L17" s="15">
        <v>326</v>
      </c>
      <c r="M17" s="15">
        <v>638</v>
      </c>
      <c r="N17" s="15">
        <v>395</v>
      </c>
      <c r="O17" s="15">
        <v>831</v>
      </c>
      <c r="P17" s="15">
        <v>504</v>
      </c>
      <c r="Q17" s="15">
        <v>1029</v>
      </c>
      <c r="R17" s="16">
        <v>732</v>
      </c>
    </row>
    <row r="18" spans="2:18" x14ac:dyDescent="0.15">
      <c r="B18" s="390"/>
      <c r="C18" s="7" t="s">
        <v>24</v>
      </c>
      <c r="D18" s="232">
        <v>6302</v>
      </c>
      <c r="E18" s="8">
        <v>4002</v>
      </c>
      <c r="F18" s="9">
        <v>2300</v>
      </c>
      <c r="G18" s="10">
        <v>767</v>
      </c>
      <c r="H18" s="8">
        <v>444</v>
      </c>
      <c r="I18" s="8">
        <v>622</v>
      </c>
      <c r="J18" s="8">
        <v>373</v>
      </c>
      <c r="K18" s="8">
        <v>636</v>
      </c>
      <c r="L18" s="8">
        <v>377</v>
      </c>
      <c r="M18" s="8">
        <v>660</v>
      </c>
      <c r="N18" s="8">
        <v>378</v>
      </c>
      <c r="O18" s="8">
        <v>657</v>
      </c>
      <c r="P18" s="8">
        <v>378</v>
      </c>
      <c r="Q18" s="8">
        <v>660</v>
      </c>
      <c r="R18" s="9">
        <v>350</v>
      </c>
    </row>
    <row r="19" spans="2:18" x14ac:dyDescent="0.15">
      <c r="B19" s="390"/>
      <c r="C19" s="7" t="s">
        <v>25</v>
      </c>
      <c r="D19" s="232">
        <v>9855</v>
      </c>
      <c r="E19" s="8">
        <v>5829</v>
      </c>
      <c r="F19" s="9">
        <v>4026</v>
      </c>
      <c r="G19" s="10">
        <v>966</v>
      </c>
      <c r="H19" s="8">
        <v>695</v>
      </c>
      <c r="I19" s="8">
        <v>1009</v>
      </c>
      <c r="J19" s="8">
        <v>757</v>
      </c>
      <c r="K19" s="8">
        <v>1003</v>
      </c>
      <c r="L19" s="8">
        <v>692</v>
      </c>
      <c r="M19" s="8">
        <v>960</v>
      </c>
      <c r="N19" s="8">
        <v>680</v>
      </c>
      <c r="O19" s="8">
        <v>950</v>
      </c>
      <c r="P19" s="8">
        <v>644</v>
      </c>
      <c r="Q19" s="8">
        <v>941</v>
      </c>
      <c r="R19" s="9">
        <v>558</v>
      </c>
    </row>
    <row r="20" spans="2:18" x14ac:dyDescent="0.15">
      <c r="B20" s="390"/>
      <c r="C20" s="7" t="s">
        <v>26</v>
      </c>
      <c r="D20" s="232">
        <v>848</v>
      </c>
      <c r="E20" s="8">
        <v>482</v>
      </c>
      <c r="F20" s="9">
        <v>366</v>
      </c>
      <c r="G20" s="10">
        <v>51</v>
      </c>
      <c r="H20" s="8">
        <v>36</v>
      </c>
      <c r="I20" s="8">
        <v>54</v>
      </c>
      <c r="J20" s="8">
        <v>36</v>
      </c>
      <c r="K20" s="8">
        <v>65</v>
      </c>
      <c r="L20" s="8">
        <v>48</v>
      </c>
      <c r="M20" s="8">
        <v>66</v>
      </c>
      <c r="N20" s="8">
        <v>43</v>
      </c>
      <c r="O20" s="8">
        <v>96</v>
      </c>
      <c r="P20" s="8">
        <v>77</v>
      </c>
      <c r="Q20" s="8">
        <v>150</v>
      </c>
      <c r="R20" s="9">
        <v>126</v>
      </c>
    </row>
    <row r="21" spans="2:18" x14ac:dyDescent="0.15">
      <c r="B21" s="390"/>
      <c r="C21" s="7" t="s">
        <v>27</v>
      </c>
      <c r="D21" s="232">
        <v>784</v>
      </c>
      <c r="E21" s="8">
        <v>499</v>
      </c>
      <c r="F21" s="9">
        <v>285</v>
      </c>
      <c r="G21" s="10">
        <v>31</v>
      </c>
      <c r="H21" s="8">
        <v>18</v>
      </c>
      <c r="I21" s="8">
        <v>39</v>
      </c>
      <c r="J21" s="8">
        <v>16</v>
      </c>
      <c r="K21" s="8">
        <v>38</v>
      </c>
      <c r="L21" s="8">
        <v>16</v>
      </c>
      <c r="M21" s="8">
        <v>60</v>
      </c>
      <c r="N21" s="8">
        <v>39</v>
      </c>
      <c r="O21" s="8">
        <v>152</v>
      </c>
      <c r="P21" s="8">
        <v>102</v>
      </c>
      <c r="Q21" s="8">
        <v>179</v>
      </c>
      <c r="R21" s="9">
        <v>94</v>
      </c>
    </row>
    <row r="22" spans="2:18" x14ac:dyDescent="0.15">
      <c r="B22" s="390"/>
      <c r="C22" s="7" t="s">
        <v>28</v>
      </c>
      <c r="D22" s="232">
        <v>3477</v>
      </c>
      <c r="E22" s="8">
        <v>2343</v>
      </c>
      <c r="F22" s="9">
        <v>1134</v>
      </c>
      <c r="G22" s="10">
        <v>5</v>
      </c>
      <c r="H22" s="8">
        <v>2</v>
      </c>
      <c r="I22" s="8">
        <v>5</v>
      </c>
      <c r="J22" s="8">
        <v>0</v>
      </c>
      <c r="K22" s="8">
        <v>15</v>
      </c>
      <c r="L22" s="8">
        <v>8</v>
      </c>
      <c r="M22" s="8">
        <v>593</v>
      </c>
      <c r="N22" s="8">
        <v>266</v>
      </c>
      <c r="O22" s="8">
        <v>778</v>
      </c>
      <c r="P22" s="8">
        <v>340</v>
      </c>
      <c r="Q22" s="8">
        <v>947</v>
      </c>
      <c r="R22" s="9">
        <v>518</v>
      </c>
    </row>
    <row r="23" spans="2:18" x14ac:dyDescent="0.15">
      <c r="B23" s="390"/>
      <c r="C23" s="7" t="s">
        <v>29</v>
      </c>
      <c r="D23" s="232">
        <v>341</v>
      </c>
      <c r="E23" s="8">
        <v>144</v>
      </c>
      <c r="F23" s="9">
        <v>197</v>
      </c>
      <c r="G23" s="10">
        <v>0</v>
      </c>
      <c r="H23" s="8">
        <v>0</v>
      </c>
      <c r="I23" s="8">
        <v>1</v>
      </c>
      <c r="J23" s="8">
        <v>0</v>
      </c>
      <c r="K23" s="8">
        <v>3</v>
      </c>
      <c r="L23" s="8">
        <v>1</v>
      </c>
      <c r="M23" s="8">
        <v>54</v>
      </c>
      <c r="N23" s="8">
        <v>80</v>
      </c>
      <c r="O23" s="8">
        <v>39</v>
      </c>
      <c r="P23" s="8">
        <v>67</v>
      </c>
      <c r="Q23" s="8">
        <v>47</v>
      </c>
      <c r="R23" s="9">
        <v>49</v>
      </c>
    </row>
    <row r="24" spans="2:18" x14ac:dyDescent="0.15">
      <c r="B24" s="390"/>
      <c r="C24" s="7" t="s">
        <v>30</v>
      </c>
      <c r="D24" s="232">
        <v>805</v>
      </c>
      <c r="E24" s="8">
        <v>498</v>
      </c>
      <c r="F24" s="9">
        <v>307</v>
      </c>
      <c r="G24" s="10">
        <v>43</v>
      </c>
      <c r="H24" s="8">
        <v>35</v>
      </c>
      <c r="I24" s="8">
        <v>45</v>
      </c>
      <c r="J24" s="8">
        <v>19</v>
      </c>
      <c r="K24" s="8">
        <v>73</v>
      </c>
      <c r="L24" s="8">
        <v>34</v>
      </c>
      <c r="M24" s="8">
        <v>64</v>
      </c>
      <c r="N24" s="8">
        <v>33</v>
      </c>
      <c r="O24" s="8">
        <v>114</v>
      </c>
      <c r="P24" s="8">
        <v>60</v>
      </c>
      <c r="Q24" s="8">
        <v>159</v>
      </c>
      <c r="R24" s="9">
        <v>126</v>
      </c>
    </row>
    <row r="25" spans="2:18" ht="14.25" thickBot="1" x14ac:dyDescent="0.2">
      <c r="B25" s="391"/>
      <c r="C25" s="11" t="s">
        <v>21</v>
      </c>
      <c r="D25" s="234">
        <f t="shared" si="0"/>
        <v>29251</v>
      </c>
      <c r="E25" s="237">
        <f t="shared" si="1"/>
        <v>17971</v>
      </c>
      <c r="F25" s="13">
        <f t="shared" si="1"/>
        <v>11280</v>
      </c>
      <c r="G25" s="14">
        <f>SUM(G17:G24)</f>
        <v>2439</v>
      </c>
      <c r="H25" s="12">
        <f>SUM(H17:H24)</f>
        <v>1589</v>
      </c>
      <c r="I25" s="12">
        <f t="shared" ref="I25:R25" si="3">SUM(I17:I24)</f>
        <v>2326</v>
      </c>
      <c r="J25" s="12">
        <f t="shared" si="3"/>
        <v>1550</v>
      </c>
      <c r="K25" s="12">
        <f t="shared" si="3"/>
        <v>2382</v>
      </c>
      <c r="L25" s="12">
        <f t="shared" si="3"/>
        <v>1502</v>
      </c>
      <c r="M25" s="12">
        <f t="shared" si="3"/>
        <v>3095</v>
      </c>
      <c r="N25" s="12">
        <f t="shared" si="3"/>
        <v>1914</v>
      </c>
      <c r="O25" s="12">
        <f t="shared" si="3"/>
        <v>3617</v>
      </c>
      <c r="P25" s="12">
        <f t="shared" si="3"/>
        <v>2172</v>
      </c>
      <c r="Q25" s="12">
        <f t="shared" si="3"/>
        <v>4112</v>
      </c>
      <c r="R25" s="13">
        <f t="shared" si="3"/>
        <v>2553</v>
      </c>
    </row>
    <row r="26" spans="2:18" ht="13.5" customHeight="1" x14ac:dyDescent="0.15">
      <c r="B26" s="380" t="s">
        <v>31</v>
      </c>
      <c r="C26" s="4" t="s">
        <v>32</v>
      </c>
      <c r="D26" s="235">
        <v>340</v>
      </c>
      <c r="E26" s="5">
        <v>193</v>
      </c>
      <c r="F26" s="16">
        <v>147</v>
      </c>
      <c r="G26" s="17">
        <v>21</v>
      </c>
      <c r="H26" s="15">
        <v>15</v>
      </c>
      <c r="I26" s="15">
        <v>21</v>
      </c>
      <c r="J26" s="15">
        <v>18</v>
      </c>
      <c r="K26" s="15">
        <v>29</v>
      </c>
      <c r="L26" s="15">
        <v>24</v>
      </c>
      <c r="M26" s="15">
        <v>34</v>
      </c>
      <c r="N26" s="15">
        <v>18</v>
      </c>
      <c r="O26" s="15">
        <v>46</v>
      </c>
      <c r="P26" s="15">
        <v>37</v>
      </c>
      <c r="Q26" s="15">
        <v>42</v>
      </c>
      <c r="R26" s="16">
        <v>35</v>
      </c>
    </row>
    <row r="27" spans="2:18" x14ac:dyDescent="0.15">
      <c r="B27" s="381"/>
      <c r="C27" s="7" t="s">
        <v>33</v>
      </c>
      <c r="D27" s="232">
        <v>323</v>
      </c>
      <c r="E27" s="8">
        <v>190</v>
      </c>
      <c r="F27" s="9">
        <v>133</v>
      </c>
      <c r="G27" s="10">
        <v>7</v>
      </c>
      <c r="H27" s="8">
        <v>8</v>
      </c>
      <c r="I27" s="8">
        <v>17</v>
      </c>
      <c r="J27" s="8">
        <v>5</v>
      </c>
      <c r="K27" s="8">
        <v>15</v>
      </c>
      <c r="L27" s="8">
        <v>8</v>
      </c>
      <c r="M27" s="8">
        <v>13</v>
      </c>
      <c r="N27" s="8">
        <v>12</v>
      </c>
      <c r="O27" s="8">
        <v>55</v>
      </c>
      <c r="P27" s="8">
        <v>42</v>
      </c>
      <c r="Q27" s="8">
        <v>83</v>
      </c>
      <c r="R27" s="9">
        <v>58</v>
      </c>
    </row>
    <row r="28" spans="2:18" x14ac:dyDescent="0.15">
      <c r="B28" s="381"/>
      <c r="C28" s="7" t="s">
        <v>34</v>
      </c>
      <c r="D28" s="232">
        <v>491</v>
      </c>
      <c r="E28" s="8">
        <v>289</v>
      </c>
      <c r="F28" s="9">
        <v>202</v>
      </c>
      <c r="G28" s="10">
        <v>27</v>
      </c>
      <c r="H28" s="8">
        <v>23</v>
      </c>
      <c r="I28" s="8">
        <v>29</v>
      </c>
      <c r="J28" s="8">
        <v>22</v>
      </c>
      <c r="K28" s="8">
        <v>36</v>
      </c>
      <c r="L28" s="8">
        <v>10</v>
      </c>
      <c r="M28" s="8">
        <v>49</v>
      </c>
      <c r="N28" s="8">
        <v>35</v>
      </c>
      <c r="O28" s="8">
        <v>60</v>
      </c>
      <c r="P28" s="8">
        <v>50</v>
      </c>
      <c r="Q28" s="8">
        <v>88</v>
      </c>
      <c r="R28" s="9">
        <v>62</v>
      </c>
    </row>
    <row r="29" spans="2:18" x14ac:dyDescent="0.15">
      <c r="B29" s="381"/>
      <c r="C29" s="7" t="s">
        <v>35</v>
      </c>
      <c r="D29" s="232">
        <v>366</v>
      </c>
      <c r="E29" s="8">
        <v>207</v>
      </c>
      <c r="F29" s="9">
        <v>159</v>
      </c>
      <c r="G29" s="10">
        <v>26</v>
      </c>
      <c r="H29" s="8">
        <v>25</v>
      </c>
      <c r="I29" s="8">
        <v>39</v>
      </c>
      <c r="J29" s="8">
        <v>16</v>
      </c>
      <c r="K29" s="8">
        <v>26</v>
      </c>
      <c r="L29" s="8">
        <v>24</v>
      </c>
      <c r="M29" s="8">
        <v>34</v>
      </c>
      <c r="N29" s="8">
        <v>24</v>
      </c>
      <c r="O29" s="8">
        <v>39</v>
      </c>
      <c r="P29" s="8">
        <v>37</v>
      </c>
      <c r="Q29" s="8">
        <v>43</v>
      </c>
      <c r="R29" s="9">
        <v>33</v>
      </c>
    </row>
    <row r="30" spans="2:18" x14ac:dyDescent="0.15">
      <c r="B30" s="381"/>
      <c r="C30" s="7" t="s">
        <v>36</v>
      </c>
      <c r="D30" s="232">
        <v>2300</v>
      </c>
      <c r="E30" s="8">
        <v>1225</v>
      </c>
      <c r="F30" s="9">
        <v>1075</v>
      </c>
      <c r="G30" s="10">
        <v>65</v>
      </c>
      <c r="H30" s="8">
        <v>51</v>
      </c>
      <c r="I30" s="8">
        <v>77</v>
      </c>
      <c r="J30" s="8">
        <v>79</v>
      </c>
      <c r="K30" s="8">
        <v>115</v>
      </c>
      <c r="L30" s="8">
        <v>94</v>
      </c>
      <c r="M30" s="8">
        <v>121</v>
      </c>
      <c r="N30" s="8">
        <v>119</v>
      </c>
      <c r="O30" s="8">
        <v>305</v>
      </c>
      <c r="P30" s="8">
        <v>291</v>
      </c>
      <c r="Q30" s="8">
        <v>542</v>
      </c>
      <c r="R30" s="9">
        <v>441</v>
      </c>
    </row>
    <row r="31" spans="2:18" x14ac:dyDescent="0.15">
      <c r="B31" s="381"/>
      <c r="C31" s="7" t="s">
        <v>37</v>
      </c>
      <c r="D31" s="232">
        <v>884</v>
      </c>
      <c r="E31" s="8">
        <v>447</v>
      </c>
      <c r="F31" s="9">
        <v>437</v>
      </c>
      <c r="G31" s="10">
        <v>12</v>
      </c>
      <c r="H31" s="8">
        <v>8</v>
      </c>
      <c r="I31" s="8">
        <v>10</v>
      </c>
      <c r="J31" s="8">
        <v>18</v>
      </c>
      <c r="K31" s="8">
        <v>23</v>
      </c>
      <c r="L31" s="8">
        <v>24</v>
      </c>
      <c r="M31" s="8">
        <v>33</v>
      </c>
      <c r="N31" s="8">
        <v>25</v>
      </c>
      <c r="O31" s="8">
        <v>100</v>
      </c>
      <c r="P31" s="8">
        <v>108</v>
      </c>
      <c r="Q31" s="8">
        <v>269</v>
      </c>
      <c r="R31" s="9">
        <v>254</v>
      </c>
    </row>
    <row r="32" spans="2:18" x14ac:dyDescent="0.15">
      <c r="B32" s="381"/>
      <c r="C32" s="7" t="s">
        <v>38</v>
      </c>
      <c r="D32" s="232">
        <v>1704</v>
      </c>
      <c r="E32" s="8">
        <v>946</v>
      </c>
      <c r="F32" s="9">
        <v>758</v>
      </c>
      <c r="G32" s="10">
        <v>63</v>
      </c>
      <c r="H32" s="8">
        <v>53</v>
      </c>
      <c r="I32" s="8">
        <v>102</v>
      </c>
      <c r="J32" s="8">
        <v>65</v>
      </c>
      <c r="K32" s="8">
        <v>114</v>
      </c>
      <c r="L32" s="8">
        <v>96</v>
      </c>
      <c r="M32" s="8">
        <v>160</v>
      </c>
      <c r="N32" s="8">
        <v>121</v>
      </c>
      <c r="O32" s="8">
        <v>200</v>
      </c>
      <c r="P32" s="8">
        <v>176</v>
      </c>
      <c r="Q32" s="8">
        <v>307</v>
      </c>
      <c r="R32" s="9">
        <v>247</v>
      </c>
    </row>
    <row r="33" spans="2:18" x14ac:dyDescent="0.15">
      <c r="B33" s="381"/>
      <c r="C33" s="7" t="s">
        <v>39</v>
      </c>
      <c r="D33" s="232">
        <v>1559</v>
      </c>
      <c r="E33" s="8">
        <v>922</v>
      </c>
      <c r="F33" s="9">
        <v>637</v>
      </c>
      <c r="G33" s="10">
        <v>163</v>
      </c>
      <c r="H33" s="8">
        <v>104</v>
      </c>
      <c r="I33" s="8">
        <v>151</v>
      </c>
      <c r="J33" s="8">
        <v>105</v>
      </c>
      <c r="K33" s="8">
        <v>163</v>
      </c>
      <c r="L33" s="8">
        <v>104</v>
      </c>
      <c r="M33" s="8">
        <v>159</v>
      </c>
      <c r="N33" s="8">
        <v>123</v>
      </c>
      <c r="O33" s="8">
        <v>132</v>
      </c>
      <c r="P33" s="8">
        <v>84</v>
      </c>
      <c r="Q33" s="8">
        <v>154</v>
      </c>
      <c r="R33" s="9">
        <v>117</v>
      </c>
    </row>
    <row r="34" spans="2:18" x14ac:dyDescent="0.15">
      <c r="B34" s="381"/>
      <c r="C34" s="7" t="s">
        <v>40</v>
      </c>
      <c r="D34" s="232">
        <v>945</v>
      </c>
      <c r="E34" s="8">
        <v>543</v>
      </c>
      <c r="F34" s="9">
        <v>402</v>
      </c>
      <c r="G34" s="10">
        <v>0</v>
      </c>
      <c r="H34" s="8">
        <v>1</v>
      </c>
      <c r="I34" s="8">
        <v>1</v>
      </c>
      <c r="J34" s="8">
        <v>0</v>
      </c>
      <c r="K34" s="8">
        <v>2</v>
      </c>
      <c r="L34" s="8">
        <v>2</v>
      </c>
      <c r="M34" s="8">
        <v>2</v>
      </c>
      <c r="N34" s="8">
        <v>3</v>
      </c>
      <c r="O34" s="8">
        <v>17</v>
      </c>
      <c r="P34" s="8">
        <v>14</v>
      </c>
      <c r="Q34" s="8">
        <v>521</v>
      </c>
      <c r="R34" s="9">
        <v>382</v>
      </c>
    </row>
    <row r="35" spans="2:18" x14ac:dyDescent="0.15">
      <c r="B35" s="381"/>
      <c r="C35" s="7" t="s">
        <v>41</v>
      </c>
      <c r="D35" s="232">
        <v>2468</v>
      </c>
      <c r="E35" s="8">
        <v>1403</v>
      </c>
      <c r="F35" s="9">
        <v>1065</v>
      </c>
      <c r="G35" s="10">
        <v>3</v>
      </c>
      <c r="H35" s="8">
        <v>1</v>
      </c>
      <c r="I35" s="8">
        <v>7</v>
      </c>
      <c r="J35" s="8">
        <v>5</v>
      </c>
      <c r="K35" s="8">
        <v>12</v>
      </c>
      <c r="L35" s="8">
        <v>10</v>
      </c>
      <c r="M35" s="8">
        <v>103</v>
      </c>
      <c r="N35" s="8">
        <v>65</v>
      </c>
      <c r="O35" s="8">
        <v>1038</v>
      </c>
      <c r="P35" s="8">
        <v>786</v>
      </c>
      <c r="Q35" s="8">
        <v>240</v>
      </c>
      <c r="R35" s="9">
        <v>198</v>
      </c>
    </row>
    <row r="36" spans="2:18" x14ac:dyDescent="0.15">
      <c r="B36" s="381"/>
      <c r="C36" s="7" t="s">
        <v>42</v>
      </c>
      <c r="D36" s="232">
        <v>322</v>
      </c>
      <c r="E36" s="8">
        <v>205</v>
      </c>
      <c r="F36" s="9">
        <v>117</v>
      </c>
      <c r="G36" s="10">
        <v>8</v>
      </c>
      <c r="H36" s="8">
        <v>9</v>
      </c>
      <c r="I36" s="8">
        <v>13</v>
      </c>
      <c r="J36" s="8">
        <v>9</v>
      </c>
      <c r="K36" s="8">
        <v>11</v>
      </c>
      <c r="L36" s="8">
        <v>7</v>
      </c>
      <c r="M36" s="8">
        <v>30</v>
      </c>
      <c r="N36" s="8">
        <v>14</v>
      </c>
      <c r="O36" s="8">
        <v>63</v>
      </c>
      <c r="P36" s="8">
        <v>34</v>
      </c>
      <c r="Q36" s="8">
        <v>80</v>
      </c>
      <c r="R36" s="9">
        <v>44</v>
      </c>
    </row>
    <row r="37" spans="2:18" x14ac:dyDescent="0.15">
      <c r="B37" s="381"/>
      <c r="C37" s="7" t="s">
        <v>30</v>
      </c>
      <c r="D37" s="232">
        <v>736</v>
      </c>
      <c r="E37" s="8">
        <v>381</v>
      </c>
      <c r="F37" s="9">
        <v>355</v>
      </c>
      <c r="G37" s="168">
        <v>28</v>
      </c>
      <c r="H37" s="8">
        <v>26</v>
      </c>
      <c r="I37" s="8">
        <v>30</v>
      </c>
      <c r="J37" s="8">
        <v>36</v>
      </c>
      <c r="K37" s="8">
        <v>54</v>
      </c>
      <c r="L37" s="8">
        <v>44</v>
      </c>
      <c r="M37" s="8">
        <v>57</v>
      </c>
      <c r="N37" s="8">
        <v>63</v>
      </c>
      <c r="O37" s="8">
        <v>112</v>
      </c>
      <c r="P37" s="8">
        <v>81</v>
      </c>
      <c r="Q37" s="8">
        <v>100</v>
      </c>
      <c r="R37" s="9">
        <v>105</v>
      </c>
    </row>
    <row r="38" spans="2:18" ht="14.25" thickBot="1" x14ac:dyDescent="0.2">
      <c r="B38" s="382"/>
      <c r="C38" s="11" t="s">
        <v>21</v>
      </c>
      <c r="D38" s="234">
        <f t="shared" si="0"/>
        <v>12438</v>
      </c>
      <c r="E38" s="12">
        <f t="shared" si="1"/>
        <v>6951</v>
      </c>
      <c r="F38" s="13">
        <f t="shared" si="1"/>
        <v>5487</v>
      </c>
      <c r="G38" s="243">
        <f>SUM(G26:G37)</f>
        <v>423</v>
      </c>
      <c r="H38" s="12">
        <f>SUM(H26:H37)</f>
        <v>324</v>
      </c>
      <c r="I38" s="12">
        <f t="shared" ref="I38:R38" si="4">SUM(I26:I37)</f>
        <v>497</v>
      </c>
      <c r="J38" s="12">
        <f t="shared" si="4"/>
        <v>378</v>
      </c>
      <c r="K38" s="12">
        <f t="shared" si="4"/>
        <v>600</v>
      </c>
      <c r="L38" s="12">
        <f t="shared" si="4"/>
        <v>447</v>
      </c>
      <c r="M38" s="12">
        <f t="shared" si="4"/>
        <v>795</v>
      </c>
      <c r="N38" s="12">
        <f t="shared" si="4"/>
        <v>622</v>
      </c>
      <c r="O38" s="12">
        <f t="shared" si="4"/>
        <v>2167</v>
      </c>
      <c r="P38" s="12">
        <f t="shared" si="4"/>
        <v>1740</v>
      </c>
      <c r="Q38" s="12">
        <f t="shared" si="4"/>
        <v>2469</v>
      </c>
      <c r="R38" s="13">
        <f t="shared" si="4"/>
        <v>1976</v>
      </c>
    </row>
    <row r="39" spans="2:18" ht="13.5" customHeight="1" x14ac:dyDescent="0.15">
      <c r="B39" s="380" t="s">
        <v>43</v>
      </c>
      <c r="C39" s="4" t="s">
        <v>44</v>
      </c>
      <c r="D39" s="235">
        <v>4995</v>
      </c>
      <c r="E39" s="15">
        <v>2605</v>
      </c>
      <c r="F39" s="16">
        <v>2390</v>
      </c>
      <c r="G39" s="17">
        <v>2</v>
      </c>
      <c r="H39" s="15">
        <v>0</v>
      </c>
      <c r="I39" s="15">
        <v>7</v>
      </c>
      <c r="J39" s="15">
        <v>1</v>
      </c>
      <c r="K39" s="15">
        <v>41</v>
      </c>
      <c r="L39" s="15">
        <v>33</v>
      </c>
      <c r="M39" s="15">
        <v>476</v>
      </c>
      <c r="N39" s="15">
        <v>384</v>
      </c>
      <c r="O39" s="15">
        <v>818</v>
      </c>
      <c r="P39" s="15">
        <v>790</v>
      </c>
      <c r="Q39" s="15">
        <v>1261</v>
      </c>
      <c r="R39" s="16">
        <v>1182</v>
      </c>
    </row>
    <row r="40" spans="2:18" x14ac:dyDescent="0.15">
      <c r="B40" s="381"/>
      <c r="C40" s="7" t="s">
        <v>45</v>
      </c>
      <c r="D40" s="232">
        <v>208</v>
      </c>
      <c r="E40" s="8">
        <v>68</v>
      </c>
      <c r="F40" s="9">
        <v>140</v>
      </c>
      <c r="G40" s="10">
        <v>0</v>
      </c>
      <c r="H40" s="8">
        <v>1</v>
      </c>
      <c r="I40" s="8">
        <v>1</v>
      </c>
      <c r="J40" s="8">
        <v>2</v>
      </c>
      <c r="K40" s="8">
        <v>12</v>
      </c>
      <c r="L40" s="8">
        <v>9</v>
      </c>
      <c r="M40" s="8">
        <v>13</v>
      </c>
      <c r="N40" s="8">
        <v>46</v>
      </c>
      <c r="O40" s="8">
        <v>25</v>
      </c>
      <c r="P40" s="8">
        <v>35</v>
      </c>
      <c r="Q40" s="8">
        <v>17</v>
      </c>
      <c r="R40" s="9">
        <v>47</v>
      </c>
    </row>
    <row r="41" spans="2:18" x14ac:dyDescent="0.15">
      <c r="B41" s="381"/>
      <c r="C41" s="7" t="s">
        <v>46</v>
      </c>
      <c r="D41" s="232">
        <v>304</v>
      </c>
      <c r="E41" s="8">
        <v>177</v>
      </c>
      <c r="F41" s="9">
        <v>127</v>
      </c>
      <c r="G41" s="10">
        <v>0</v>
      </c>
      <c r="H41" s="8">
        <v>0</v>
      </c>
      <c r="I41" s="8">
        <v>0</v>
      </c>
      <c r="J41" s="8">
        <v>1</v>
      </c>
      <c r="K41" s="8">
        <v>1</v>
      </c>
      <c r="L41" s="8">
        <v>2</v>
      </c>
      <c r="M41" s="8">
        <v>11</v>
      </c>
      <c r="N41" s="8">
        <v>9</v>
      </c>
      <c r="O41" s="8">
        <v>150</v>
      </c>
      <c r="P41" s="8">
        <v>102</v>
      </c>
      <c r="Q41" s="8">
        <v>15</v>
      </c>
      <c r="R41" s="9">
        <v>13</v>
      </c>
    </row>
    <row r="42" spans="2:18" x14ac:dyDescent="0.15">
      <c r="B42" s="381"/>
      <c r="C42" s="7" t="s">
        <v>47</v>
      </c>
      <c r="D42" s="232">
        <v>39</v>
      </c>
      <c r="E42" s="8">
        <v>20</v>
      </c>
      <c r="F42" s="9">
        <v>19</v>
      </c>
      <c r="G42" s="10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2</v>
      </c>
      <c r="N42" s="8">
        <v>2</v>
      </c>
      <c r="O42" s="8">
        <v>16</v>
      </c>
      <c r="P42" s="8">
        <v>11</v>
      </c>
      <c r="Q42" s="8">
        <v>2</v>
      </c>
      <c r="R42" s="9">
        <v>6</v>
      </c>
    </row>
    <row r="43" spans="2:18" x14ac:dyDescent="0.15">
      <c r="B43" s="381"/>
      <c r="C43" s="7" t="s">
        <v>48</v>
      </c>
      <c r="D43" s="232">
        <v>264</v>
      </c>
      <c r="E43" s="8">
        <v>171</v>
      </c>
      <c r="F43" s="9">
        <v>93</v>
      </c>
      <c r="G43" s="10">
        <v>18</v>
      </c>
      <c r="H43" s="8">
        <v>9</v>
      </c>
      <c r="I43" s="8">
        <v>15</v>
      </c>
      <c r="J43" s="8">
        <v>10</v>
      </c>
      <c r="K43" s="8">
        <v>16</v>
      </c>
      <c r="L43" s="8">
        <v>9</v>
      </c>
      <c r="M43" s="8">
        <v>29</v>
      </c>
      <c r="N43" s="8">
        <v>16</v>
      </c>
      <c r="O43" s="8">
        <v>27</v>
      </c>
      <c r="P43" s="8">
        <v>18</v>
      </c>
      <c r="Q43" s="8">
        <v>66</v>
      </c>
      <c r="R43" s="9">
        <v>31</v>
      </c>
    </row>
    <row r="44" spans="2:18" x14ac:dyDescent="0.15">
      <c r="B44" s="381"/>
      <c r="C44" s="7" t="s">
        <v>30</v>
      </c>
      <c r="D44" s="232">
        <v>953</v>
      </c>
      <c r="E44" s="8">
        <v>498</v>
      </c>
      <c r="F44" s="9">
        <v>455</v>
      </c>
      <c r="G44" s="10">
        <v>16</v>
      </c>
      <c r="H44" s="8">
        <v>8</v>
      </c>
      <c r="I44" s="8">
        <v>18</v>
      </c>
      <c r="J44" s="8">
        <v>15</v>
      </c>
      <c r="K44" s="8">
        <v>21</v>
      </c>
      <c r="L44" s="8">
        <v>24</v>
      </c>
      <c r="M44" s="8">
        <v>48</v>
      </c>
      <c r="N44" s="8">
        <v>47</v>
      </c>
      <c r="O44" s="8">
        <v>147</v>
      </c>
      <c r="P44" s="8">
        <v>127</v>
      </c>
      <c r="Q44" s="8">
        <v>248</v>
      </c>
      <c r="R44" s="9">
        <v>234</v>
      </c>
    </row>
    <row r="45" spans="2:18" ht="14.25" thickBot="1" x14ac:dyDescent="0.2">
      <c r="B45" s="382"/>
      <c r="C45" s="11" t="s">
        <v>21</v>
      </c>
      <c r="D45" s="233">
        <f t="shared" si="0"/>
        <v>6763</v>
      </c>
      <c r="E45" s="237">
        <f t="shared" si="1"/>
        <v>3539</v>
      </c>
      <c r="F45" s="13">
        <f t="shared" si="1"/>
        <v>3224</v>
      </c>
      <c r="G45" s="14">
        <f>SUM(G39:G44)</f>
        <v>36</v>
      </c>
      <c r="H45" s="12">
        <f>SUM(H39:H44)</f>
        <v>18</v>
      </c>
      <c r="I45" s="12">
        <f t="shared" ref="I45:R45" si="5">SUM(I39:I44)</f>
        <v>41</v>
      </c>
      <c r="J45" s="12">
        <f t="shared" si="5"/>
        <v>29</v>
      </c>
      <c r="K45" s="12">
        <f t="shared" si="5"/>
        <v>91</v>
      </c>
      <c r="L45" s="12">
        <f t="shared" si="5"/>
        <v>77</v>
      </c>
      <c r="M45" s="12">
        <f t="shared" si="5"/>
        <v>579</v>
      </c>
      <c r="N45" s="12">
        <f t="shared" si="5"/>
        <v>504</v>
      </c>
      <c r="O45" s="12">
        <f t="shared" si="5"/>
        <v>1183</v>
      </c>
      <c r="P45" s="12">
        <f t="shared" si="5"/>
        <v>1083</v>
      </c>
      <c r="Q45" s="12">
        <f t="shared" si="5"/>
        <v>1609</v>
      </c>
      <c r="R45" s="13">
        <f t="shared" si="5"/>
        <v>1513</v>
      </c>
    </row>
    <row r="46" spans="2:18" ht="13.5" customHeight="1" x14ac:dyDescent="0.15">
      <c r="B46" s="380" t="s">
        <v>49</v>
      </c>
      <c r="C46" s="4" t="s">
        <v>50</v>
      </c>
      <c r="D46" s="231">
        <v>71622</v>
      </c>
      <c r="E46" s="5">
        <v>49520</v>
      </c>
      <c r="F46" s="16">
        <v>22102</v>
      </c>
      <c r="G46" s="17">
        <v>6831</v>
      </c>
      <c r="H46" s="15">
        <v>3627</v>
      </c>
      <c r="I46" s="15">
        <v>7747</v>
      </c>
      <c r="J46" s="15">
        <v>3734</v>
      </c>
      <c r="K46" s="15">
        <v>8463</v>
      </c>
      <c r="L46" s="15">
        <v>3735</v>
      </c>
      <c r="M46" s="15">
        <v>8914</v>
      </c>
      <c r="N46" s="15">
        <v>3960</v>
      </c>
      <c r="O46" s="15">
        <v>8832</v>
      </c>
      <c r="P46" s="15">
        <v>3671</v>
      </c>
      <c r="Q46" s="15">
        <v>8733</v>
      </c>
      <c r="R46" s="16">
        <v>3375</v>
      </c>
    </row>
    <row r="47" spans="2:18" x14ac:dyDescent="0.15">
      <c r="B47" s="381"/>
      <c r="C47" s="7" t="s">
        <v>51</v>
      </c>
      <c r="D47" s="232">
        <v>53511</v>
      </c>
      <c r="E47" s="8">
        <v>35964</v>
      </c>
      <c r="F47" s="9">
        <v>17547</v>
      </c>
      <c r="G47" s="10">
        <v>4264</v>
      </c>
      <c r="H47" s="8">
        <v>2478</v>
      </c>
      <c r="I47" s="8">
        <v>5244</v>
      </c>
      <c r="J47" s="8">
        <v>2695</v>
      </c>
      <c r="K47" s="8">
        <v>6018</v>
      </c>
      <c r="L47" s="8">
        <v>2969</v>
      </c>
      <c r="M47" s="8">
        <v>6698</v>
      </c>
      <c r="N47" s="8">
        <v>3329</v>
      </c>
      <c r="O47" s="8">
        <v>6748</v>
      </c>
      <c r="P47" s="8">
        <v>3119</v>
      </c>
      <c r="Q47" s="8">
        <v>6992</v>
      </c>
      <c r="R47" s="9">
        <v>2957</v>
      </c>
    </row>
    <row r="48" spans="2:18" x14ac:dyDescent="0.15">
      <c r="B48" s="381"/>
      <c r="C48" s="7" t="s">
        <v>52</v>
      </c>
      <c r="D48" s="232">
        <v>17163</v>
      </c>
      <c r="E48" s="8">
        <v>11770</v>
      </c>
      <c r="F48" s="9">
        <v>5393</v>
      </c>
      <c r="G48" s="10">
        <v>1583</v>
      </c>
      <c r="H48" s="8">
        <v>886</v>
      </c>
      <c r="I48" s="8">
        <v>1843</v>
      </c>
      <c r="J48" s="8">
        <v>819</v>
      </c>
      <c r="K48" s="8">
        <v>2141</v>
      </c>
      <c r="L48" s="8">
        <v>905</v>
      </c>
      <c r="M48" s="8">
        <v>2148</v>
      </c>
      <c r="N48" s="8">
        <v>903</v>
      </c>
      <c r="O48" s="8">
        <v>2122</v>
      </c>
      <c r="P48" s="8">
        <v>977</v>
      </c>
      <c r="Q48" s="8">
        <v>1933</v>
      </c>
      <c r="R48" s="9">
        <v>903</v>
      </c>
    </row>
    <row r="49" spans="2:18" x14ac:dyDescent="0.15">
      <c r="B49" s="381"/>
      <c r="C49" s="7" t="s">
        <v>53</v>
      </c>
      <c r="D49" s="232">
        <v>16557</v>
      </c>
      <c r="E49" s="8">
        <v>9841</v>
      </c>
      <c r="F49" s="9">
        <v>6716</v>
      </c>
      <c r="G49" s="10">
        <v>1333</v>
      </c>
      <c r="H49" s="8">
        <v>1034</v>
      </c>
      <c r="I49" s="8">
        <v>1467</v>
      </c>
      <c r="J49" s="8">
        <v>986</v>
      </c>
      <c r="K49" s="8">
        <v>1582</v>
      </c>
      <c r="L49" s="8">
        <v>1014</v>
      </c>
      <c r="M49" s="8">
        <v>1687</v>
      </c>
      <c r="N49" s="8">
        <v>1113</v>
      </c>
      <c r="O49" s="8">
        <v>1816</v>
      </c>
      <c r="P49" s="8">
        <v>1221</v>
      </c>
      <c r="Q49" s="8">
        <v>1956</v>
      </c>
      <c r="R49" s="9">
        <v>1348</v>
      </c>
    </row>
    <row r="50" spans="2:18" x14ac:dyDescent="0.15">
      <c r="B50" s="381"/>
      <c r="C50" s="7" t="s">
        <v>30</v>
      </c>
      <c r="D50" s="232">
        <v>427</v>
      </c>
      <c r="E50" s="8">
        <v>271</v>
      </c>
      <c r="F50" s="9">
        <v>156</v>
      </c>
      <c r="G50" s="10">
        <v>39</v>
      </c>
      <c r="H50" s="8">
        <v>35</v>
      </c>
      <c r="I50" s="8">
        <v>43</v>
      </c>
      <c r="J50" s="8">
        <v>29</v>
      </c>
      <c r="K50" s="8">
        <v>44</v>
      </c>
      <c r="L50" s="8">
        <v>20</v>
      </c>
      <c r="M50" s="8">
        <v>58</v>
      </c>
      <c r="N50" s="8">
        <v>22</v>
      </c>
      <c r="O50" s="8">
        <v>47</v>
      </c>
      <c r="P50" s="8">
        <v>31</v>
      </c>
      <c r="Q50" s="8">
        <v>40</v>
      </c>
      <c r="R50" s="9">
        <v>19</v>
      </c>
    </row>
    <row r="51" spans="2:18" ht="14.25" thickBot="1" x14ac:dyDescent="0.2">
      <c r="B51" s="382"/>
      <c r="C51" s="11" t="s">
        <v>21</v>
      </c>
      <c r="D51" s="233">
        <f t="shared" si="0"/>
        <v>159280</v>
      </c>
      <c r="E51" s="237">
        <f t="shared" si="1"/>
        <v>107366</v>
      </c>
      <c r="F51" s="13">
        <f t="shared" si="1"/>
        <v>51914</v>
      </c>
      <c r="G51" s="14">
        <f>SUM(G46:G50)</f>
        <v>14050</v>
      </c>
      <c r="H51" s="12">
        <f>SUM(H46:H50)</f>
        <v>8060</v>
      </c>
      <c r="I51" s="12">
        <f t="shared" ref="I51:R51" si="6">SUM(I46:I50)</f>
        <v>16344</v>
      </c>
      <c r="J51" s="12">
        <f t="shared" si="6"/>
        <v>8263</v>
      </c>
      <c r="K51" s="12">
        <f t="shared" si="6"/>
        <v>18248</v>
      </c>
      <c r="L51" s="12">
        <f t="shared" si="6"/>
        <v>8643</v>
      </c>
      <c r="M51" s="12">
        <f t="shared" si="6"/>
        <v>19505</v>
      </c>
      <c r="N51" s="12">
        <f t="shared" si="6"/>
        <v>9327</v>
      </c>
      <c r="O51" s="12">
        <f t="shared" si="6"/>
        <v>19565</v>
      </c>
      <c r="P51" s="12">
        <f t="shared" si="6"/>
        <v>9019</v>
      </c>
      <c r="Q51" s="12">
        <f t="shared" si="6"/>
        <v>19654</v>
      </c>
      <c r="R51" s="13">
        <f t="shared" si="6"/>
        <v>8602</v>
      </c>
    </row>
    <row r="52" spans="2:18" ht="14.25" thickBot="1" x14ac:dyDescent="0.2">
      <c r="B52" s="383" t="s">
        <v>160</v>
      </c>
      <c r="C52" s="384"/>
      <c r="D52" s="236">
        <f t="shared" si="0"/>
        <v>55</v>
      </c>
      <c r="E52" s="18">
        <f t="shared" si="1"/>
        <v>34</v>
      </c>
      <c r="F52" s="241">
        <f t="shared" si="1"/>
        <v>21</v>
      </c>
      <c r="G52" s="20">
        <v>3</v>
      </c>
      <c r="H52" s="18">
        <v>0</v>
      </c>
      <c r="I52" s="18">
        <v>0</v>
      </c>
      <c r="J52" s="18">
        <v>1</v>
      </c>
      <c r="K52" s="18">
        <v>7</v>
      </c>
      <c r="L52" s="18">
        <v>1</v>
      </c>
      <c r="M52" s="18">
        <v>7</v>
      </c>
      <c r="N52" s="18">
        <v>6</v>
      </c>
      <c r="O52" s="18">
        <v>8</v>
      </c>
      <c r="P52" s="18">
        <v>7</v>
      </c>
      <c r="Q52" s="18">
        <v>9</v>
      </c>
      <c r="R52" s="19">
        <v>6</v>
      </c>
    </row>
    <row r="53" spans="2:18" ht="14.25" thickBot="1" x14ac:dyDescent="0.2">
      <c r="B53" s="383" t="s">
        <v>150</v>
      </c>
      <c r="C53" s="384"/>
      <c r="D53" s="296" t="s">
        <v>147</v>
      </c>
      <c r="E53" s="297" t="s">
        <v>147</v>
      </c>
      <c r="F53" s="298" t="s">
        <v>147</v>
      </c>
      <c r="G53" s="299" t="s">
        <v>148</v>
      </c>
      <c r="H53" s="297" t="s">
        <v>148</v>
      </c>
      <c r="I53" s="297" t="s">
        <v>148</v>
      </c>
      <c r="J53" s="297" t="s">
        <v>148</v>
      </c>
      <c r="K53" s="297" t="s">
        <v>148</v>
      </c>
      <c r="L53" s="297" t="s">
        <v>148</v>
      </c>
      <c r="M53" s="297" t="s">
        <v>148</v>
      </c>
      <c r="N53" s="297" t="s">
        <v>148</v>
      </c>
      <c r="O53" s="297" t="s">
        <v>148</v>
      </c>
      <c r="P53" s="297" t="s">
        <v>148</v>
      </c>
      <c r="Q53" s="297" t="s">
        <v>166</v>
      </c>
      <c r="R53" s="298" t="s">
        <v>166</v>
      </c>
    </row>
    <row r="54" spans="2:18" ht="13.5" customHeight="1" x14ac:dyDescent="0.15">
      <c r="B54" s="380" t="s">
        <v>54</v>
      </c>
      <c r="C54" s="4" t="s">
        <v>55</v>
      </c>
      <c r="D54" s="231">
        <v>11205</v>
      </c>
      <c r="E54" s="15">
        <v>5602</v>
      </c>
      <c r="F54" s="16">
        <v>5603</v>
      </c>
      <c r="G54" s="17">
        <v>1973</v>
      </c>
      <c r="H54" s="15">
        <v>2122</v>
      </c>
      <c r="I54" s="15">
        <v>1192</v>
      </c>
      <c r="J54" s="15">
        <v>1216</v>
      </c>
      <c r="K54" s="15">
        <v>880</v>
      </c>
      <c r="L54" s="15">
        <v>812</v>
      </c>
      <c r="M54" s="15">
        <v>658</v>
      </c>
      <c r="N54" s="15">
        <v>583</v>
      </c>
      <c r="O54" s="15">
        <v>511</v>
      </c>
      <c r="P54" s="15">
        <v>463</v>
      </c>
      <c r="Q54" s="15">
        <v>388</v>
      </c>
      <c r="R54" s="16">
        <v>407</v>
      </c>
    </row>
    <row r="55" spans="2:18" x14ac:dyDescent="0.15">
      <c r="B55" s="381"/>
      <c r="C55" s="7" t="s">
        <v>56</v>
      </c>
      <c r="D55" s="232">
        <v>14030</v>
      </c>
      <c r="E55" s="8">
        <v>7667</v>
      </c>
      <c r="F55" s="9">
        <v>6363</v>
      </c>
      <c r="G55" s="10">
        <v>1955</v>
      </c>
      <c r="H55" s="8">
        <v>1908</v>
      </c>
      <c r="I55" s="8">
        <v>1574</v>
      </c>
      <c r="J55" s="8">
        <v>1320</v>
      </c>
      <c r="K55" s="8">
        <v>1328</v>
      </c>
      <c r="L55" s="8">
        <v>1118</v>
      </c>
      <c r="M55" s="8">
        <v>1095</v>
      </c>
      <c r="N55" s="8">
        <v>873</v>
      </c>
      <c r="O55" s="8">
        <v>907</v>
      </c>
      <c r="P55" s="8">
        <v>660</v>
      </c>
      <c r="Q55" s="8">
        <v>808</v>
      </c>
      <c r="R55" s="9">
        <v>484</v>
      </c>
    </row>
    <row r="56" spans="2:18" x14ac:dyDescent="0.15">
      <c r="B56" s="381"/>
      <c r="C56" s="7" t="s">
        <v>57</v>
      </c>
      <c r="D56" s="232">
        <v>460</v>
      </c>
      <c r="E56" s="8">
        <v>236</v>
      </c>
      <c r="F56" s="9">
        <v>224</v>
      </c>
      <c r="G56" s="10">
        <v>74</v>
      </c>
      <c r="H56" s="8">
        <v>80</v>
      </c>
      <c r="I56" s="8">
        <v>50</v>
      </c>
      <c r="J56" s="8">
        <v>41</v>
      </c>
      <c r="K56" s="8">
        <v>46</v>
      </c>
      <c r="L56" s="8">
        <v>37</v>
      </c>
      <c r="M56" s="8">
        <v>29</v>
      </c>
      <c r="N56" s="8">
        <v>30</v>
      </c>
      <c r="O56" s="8">
        <v>21</v>
      </c>
      <c r="P56" s="8">
        <v>21</v>
      </c>
      <c r="Q56" s="8">
        <v>16</v>
      </c>
      <c r="R56" s="9">
        <v>15</v>
      </c>
    </row>
    <row r="57" spans="2:18" ht="14.25" thickBot="1" x14ac:dyDescent="0.2">
      <c r="B57" s="382"/>
      <c r="C57" s="11" t="s">
        <v>21</v>
      </c>
      <c r="D57" s="234">
        <f t="shared" si="0"/>
        <v>25695</v>
      </c>
      <c r="E57" s="12">
        <f t="shared" si="1"/>
        <v>13505</v>
      </c>
      <c r="F57" s="240">
        <f t="shared" si="1"/>
        <v>12190</v>
      </c>
      <c r="G57" s="14">
        <f>SUM(G54:G56)</f>
        <v>4002</v>
      </c>
      <c r="H57" s="12">
        <f>SUM(H54:H56)</f>
        <v>4110</v>
      </c>
      <c r="I57" s="12">
        <f t="shared" ref="I57:R57" si="7">SUM(I54:I56)</f>
        <v>2816</v>
      </c>
      <c r="J57" s="12">
        <f t="shared" si="7"/>
        <v>2577</v>
      </c>
      <c r="K57" s="12">
        <f t="shared" si="7"/>
        <v>2254</v>
      </c>
      <c r="L57" s="12">
        <f t="shared" si="7"/>
        <v>1967</v>
      </c>
      <c r="M57" s="12">
        <f t="shared" si="7"/>
        <v>1782</v>
      </c>
      <c r="N57" s="12">
        <f t="shared" si="7"/>
        <v>1486</v>
      </c>
      <c r="O57" s="12">
        <f t="shared" si="7"/>
        <v>1439</v>
      </c>
      <c r="P57" s="12">
        <f t="shared" si="7"/>
        <v>1144</v>
      </c>
      <c r="Q57" s="12">
        <f t="shared" si="7"/>
        <v>1212</v>
      </c>
      <c r="R57" s="13">
        <f t="shared" si="7"/>
        <v>906</v>
      </c>
    </row>
    <row r="58" spans="2:18" ht="14.25" thickBot="1" x14ac:dyDescent="0.2">
      <c r="B58" s="396" t="s">
        <v>151</v>
      </c>
      <c r="C58" s="397"/>
      <c r="D58" s="242">
        <f t="shared" si="0"/>
        <v>333137</v>
      </c>
      <c r="E58" s="18">
        <f t="shared" si="1"/>
        <v>202876</v>
      </c>
      <c r="F58" s="19">
        <f t="shared" si="1"/>
        <v>130261</v>
      </c>
      <c r="G58" s="174">
        <f>SUM(G16+G25+G38+G45+G51+G52+G57)</f>
        <v>25648</v>
      </c>
      <c r="H58" s="174">
        <f>SUM(H16+H25+H38+H45+H51+H52+H57)</f>
        <v>17799</v>
      </c>
      <c r="I58" s="174">
        <f>SUM(I16+I25+I38+I45+I51+I52+I57)</f>
        <v>28183</v>
      </c>
      <c r="J58" s="174">
        <f>SUM(J16+J25+J38+J45+J51+J52+J57)</f>
        <v>17608</v>
      </c>
      <c r="K58" s="174">
        <f>SUM(K16+K25+K38+K45+K51+K52+K57)</f>
        <v>31120</v>
      </c>
      <c r="L58" s="174">
        <f t="shared" ref="L58:R58" si="8">SUM(L16+L25+L38+L45+L51+L52+L57)</f>
        <v>19240</v>
      </c>
      <c r="M58" s="174">
        <f t="shared" si="8"/>
        <v>35462</v>
      </c>
      <c r="N58" s="174">
        <f>SUM(N16+N25+N38+N45+N51+N52+N57)</f>
        <v>22548</v>
      </c>
      <c r="O58" s="174">
        <f>SUM(O16+O25+O38+O45+O51+O52+O57)</f>
        <v>39361</v>
      </c>
      <c r="P58" s="174">
        <f t="shared" si="8"/>
        <v>25453</v>
      </c>
      <c r="Q58" s="174">
        <f t="shared" si="8"/>
        <v>43102</v>
      </c>
      <c r="R58" s="300">
        <f t="shared" si="8"/>
        <v>27613</v>
      </c>
    </row>
    <row r="59" spans="2:18" x14ac:dyDescent="0.15">
      <c r="B59" s="175"/>
      <c r="C59" s="175"/>
      <c r="D59" s="238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</row>
    <row r="60" spans="2:18" ht="14.25" thickBot="1" x14ac:dyDescent="0.2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</row>
    <row r="61" spans="2:18" x14ac:dyDescent="0.15">
      <c r="B61" s="402" t="s">
        <v>58</v>
      </c>
      <c r="C61" s="403"/>
      <c r="D61" s="392" t="s">
        <v>59</v>
      </c>
      <c r="E61" s="393"/>
      <c r="F61" s="394"/>
      <c r="G61" s="392" t="s">
        <v>60</v>
      </c>
      <c r="H61" s="395"/>
      <c r="I61" s="386" t="s">
        <v>0</v>
      </c>
      <c r="J61" s="395"/>
      <c r="K61" s="386" t="s">
        <v>1</v>
      </c>
      <c r="L61" s="395"/>
      <c r="M61" s="386" t="s">
        <v>2</v>
      </c>
      <c r="N61" s="395"/>
      <c r="O61" s="386" t="s">
        <v>3</v>
      </c>
      <c r="P61" s="395"/>
      <c r="Q61" s="386" t="s">
        <v>4</v>
      </c>
      <c r="R61" s="394"/>
    </row>
    <row r="62" spans="2:18" ht="14.25" thickBot="1" x14ac:dyDescent="0.2">
      <c r="B62" s="404"/>
      <c r="C62" s="405"/>
      <c r="D62" s="21" t="s">
        <v>5</v>
      </c>
      <c r="E62" s="22" t="s">
        <v>6</v>
      </c>
      <c r="F62" s="23" t="s">
        <v>7</v>
      </c>
      <c r="G62" s="24" t="s">
        <v>6</v>
      </c>
      <c r="H62" s="22" t="s">
        <v>7</v>
      </c>
      <c r="I62" s="22" t="s">
        <v>6</v>
      </c>
      <c r="J62" s="22" t="s">
        <v>7</v>
      </c>
      <c r="K62" s="22" t="s">
        <v>6</v>
      </c>
      <c r="L62" s="22" t="s">
        <v>7</v>
      </c>
      <c r="M62" s="22" t="s">
        <v>6</v>
      </c>
      <c r="N62" s="22" t="s">
        <v>7</v>
      </c>
      <c r="O62" s="22" t="s">
        <v>6</v>
      </c>
      <c r="P62" s="22" t="s">
        <v>7</v>
      </c>
      <c r="Q62" s="22" t="s">
        <v>6</v>
      </c>
      <c r="R62" s="23" t="s">
        <v>7</v>
      </c>
    </row>
    <row r="63" spans="2:18" x14ac:dyDescent="0.15">
      <c r="B63" s="408" t="s">
        <v>152</v>
      </c>
      <c r="C63" s="409"/>
      <c r="D63" s="170">
        <f>SUM(E63:F63)</f>
        <v>25281</v>
      </c>
      <c r="E63" s="15">
        <f>SUM(G63+I63+K63+M63+O63+Q63)</f>
        <v>13277</v>
      </c>
      <c r="F63" s="16">
        <f>SUM(H63+J63+L63+N63+P63+R63)</f>
        <v>12004</v>
      </c>
      <c r="G63" s="17">
        <v>3965</v>
      </c>
      <c r="H63" s="15">
        <v>4058</v>
      </c>
      <c r="I63" s="15">
        <v>2794</v>
      </c>
      <c r="J63" s="15">
        <v>2548</v>
      </c>
      <c r="K63" s="15">
        <v>2222</v>
      </c>
      <c r="L63" s="15">
        <v>1941</v>
      </c>
      <c r="M63" s="15">
        <v>1739</v>
      </c>
      <c r="N63" s="15">
        <v>1460</v>
      </c>
      <c r="O63" s="15">
        <v>1391</v>
      </c>
      <c r="P63" s="15">
        <v>1117</v>
      </c>
      <c r="Q63" s="15">
        <v>1166</v>
      </c>
      <c r="R63" s="16">
        <v>880</v>
      </c>
    </row>
    <row r="64" spans="2:18" x14ac:dyDescent="0.15">
      <c r="B64" s="410" t="s">
        <v>153</v>
      </c>
      <c r="C64" s="411"/>
      <c r="D64" s="170">
        <f>SUM(E64:F64)</f>
        <v>160</v>
      </c>
      <c r="E64" s="15">
        <f t="shared" ref="E64:F71" si="9">SUM(G64+I64+K64+M64+O64+Q64)</f>
        <v>89</v>
      </c>
      <c r="F64" s="16">
        <f t="shared" si="9"/>
        <v>71</v>
      </c>
      <c r="G64" s="10">
        <v>23</v>
      </c>
      <c r="H64" s="8">
        <v>28</v>
      </c>
      <c r="I64" s="8">
        <v>11</v>
      </c>
      <c r="J64" s="8">
        <v>15</v>
      </c>
      <c r="K64" s="8">
        <v>16</v>
      </c>
      <c r="L64" s="8">
        <v>4</v>
      </c>
      <c r="M64" s="8">
        <v>9</v>
      </c>
      <c r="N64" s="8">
        <v>8</v>
      </c>
      <c r="O64" s="8">
        <v>15</v>
      </c>
      <c r="P64" s="8">
        <v>10</v>
      </c>
      <c r="Q64" s="8">
        <v>15</v>
      </c>
      <c r="R64" s="9">
        <v>6</v>
      </c>
    </row>
    <row r="65" spans="2:18" x14ac:dyDescent="0.15">
      <c r="B65" s="398" t="s">
        <v>154</v>
      </c>
      <c r="C65" s="399"/>
      <c r="D65" s="170">
        <f t="shared" ref="D65:D71" si="10">SUM(E65:F65)</f>
        <v>83</v>
      </c>
      <c r="E65" s="15">
        <f t="shared" si="9"/>
        <v>34</v>
      </c>
      <c r="F65" s="16">
        <f t="shared" si="9"/>
        <v>49</v>
      </c>
      <c r="G65" s="10">
        <v>4</v>
      </c>
      <c r="H65" s="8">
        <v>12</v>
      </c>
      <c r="I65" s="8">
        <v>6</v>
      </c>
      <c r="J65" s="8">
        <v>7</v>
      </c>
      <c r="K65" s="8">
        <v>7</v>
      </c>
      <c r="L65" s="8">
        <v>12</v>
      </c>
      <c r="M65" s="8">
        <v>5</v>
      </c>
      <c r="N65" s="8">
        <v>7</v>
      </c>
      <c r="O65" s="8">
        <v>8</v>
      </c>
      <c r="P65" s="8">
        <v>5</v>
      </c>
      <c r="Q65" s="8">
        <v>4</v>
      </c>
      <c r="R65" s="9">
        <v>6</v>
      </c>
    </row>
    <row r="66" spans="2:18" x14ac:dyDescent="0.15">
      <c r="B66" s="398" t="s">
        <v>155</v>
      </c>
      <c r="C66" s="399"/>
      <c r="D66" s="170">
        <f t="shared" si="10"/>
        <v>129</v>
      </c>
      <c r="E66" s="15">
        <f t="shared" si="9"/>
        <v>81</v>
      </c>
      <c r="F66" s="16">
        <f t="shared" si="9"/>
        <v>48</v>
      </c>
      <c r="G66" s="10">
        <v>5</v>
      </c>
      <c r="H66" s="8">
        <v>6</v>
      </c>
      <c r="I66" s="8">
        <v>1</v>
      </c>
      <c r="J66" s="8">
        <v>2</v>
      </c>
      <c r="K66" s="8">
        <v>6</v>
      </c>
      <c r="L66" s="8">
        <v>7</v>
      </c>
      <c r="M66" s="8">
        <v>24</v>
      </c>
      <c r="N66" s="8">
        <v>10</v>
      </c>
      <c r="O66" s="8">
        <v>21</v>
      </c>
      <c r="P66" s="8">
        <v>10</v>
      </c>
      <c r="Q66" s="8">
        <v>24</v>
      </c>
      <c r="R66" s="9">
        <v>13</v>
      </c>
    </row>
    <row r="67" spans="2:18" x14ac:dyDescent="0.15">
      <c r="B67" s="398" t="s">
        <v>156</v>
      </c>
      <c r="C67" s="399"/>
      <c r="D67" s="170" t="s">
        <v>146</v>
      </c>
      <c r="E67" s="15" t="s">
        <v>146</v>
      </c>
      <c r="F67" s="16" t="s">
        <v>146</v>
      </c>
      <c r="G67" s="10" t="s">
        <v>146</v>
      </c>
      <c r="H67" s="8" t="s">
        <v>146</v>
      </c>
      <c r="I67" s="8" t="s">
        <v>146</v>
      </c>
      <c r="J67" s="8" t="s">
        <v>146</v>
      </c>
      <c r="K67" s="8" t="s">
        <v>146</v>
      </c>
      <c r="L67" s="8" t="s">
        <v>146</v>
      </c>
      <c r="M67" s="8" t="s">
        <v>146</v>
      </c>
      <c r="N67" s="8" t="s">
        <v>146</v>
      </c>
      <c r="O67" s="8" t="s">
        <v>146</v>
      </c>
      <c r="P67" s="8" t="s">
        <v>146</v>
      </c>
      <c r="Q67" s="8" t="s">
        <v>146</v>
      </c>
      <c r="R67" s="9" t="s">
        <v>167</v>
      </c>
    </row>
    <row r="68" spans="2:18" x14ac:dyDescent="0.15">
      <c r="B68" s="398" t="s">
        <v>157</v>
      </c>
      <c r="C68" s="399"/>
      <c r="D68" s="170">
        <f t="shared" si="10"/>
        <v>0</v>
      </c>
      <c r="E68" s="15">
        <f t="shared" si="9"/>
        <v>0</v>
      </c>
      <c r="F68" s="16">
        <f t="shared" si="9"/>
        <v>0</v>
      </c>
      <c r="G68" s="10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9">
        <v>0</v>
      </c>
    </row>
    <row r="69" spans="2:18" x14ac:dyDescent="0.15">
      <c r="B69" s="398" t="s">
        <v>158</v>
      </c>
      <c r="C69" s="399"/>
      <c r="D69" s="170">
        <f t="shared" si="10"/>
        <v>14</v>
      </c>
      <c r="E69" s="15">
        <f t="shared" si="9"/>
        <v>6</v>
      </c>
      <c r="F69" s="16">
        <f t="shared" si="9"/>
        <v>8</v>
      </c>
      <c r="G69" s="10">
        <v>0</v>
      </c>
      <c r="H69" s="8">
        <v>3</v>
      </c>
      <c r="I69" s="8">
        <v>1</v>
      </c>
      <c r="J69" s="8">
        <v>3</v>
      </c>
      <c r="K69" s="8">
        <v>1</v>
      </c>
      <c r="L69" s="8">
        <v>1</v>
      </c>
      <c r="M69" s="8">
        <v>0</v>
      </c>
      <c r="N69" s="8">
        <v>0</v>
      </c>
      <c r="O69" s="8">
        <v>3</v>
      </c>
      <c r="P69" s="8">
        <v>1</v>
      </c>
      <c r="Q69" s="8">
        <v>1</v>
      </c>
      <c r="R69" s="9">
        <v>0</v>
      </c>
    </row>
    <row r="70" spans="2:18" ht="14.25" thickBot="1" x14ac:dyDescent="0.2">
      <c r="B70" s="400" t="s">
        <v>122</v>
      </c>
      <c r="C70" s="401"/>
      <c r="D70" s="169">
        <f t="shared" si="10"/>
        <v>28</v>
      </c>
      <c r="E70" s="12">
        <f t="shared" si="9"/>
        <v>18</v>
      </c>
      <c r="F70" s="13">
        <f t="shared" si="9"/>
        <v>10</v>
      </c>
      <c r="G70" s="14">
        <v>5</v>
      </c>
      <c r="H70" s="12">
        <v>3</v>
      </c>
      <c r="I70" s="12">
        <v>3</v>
      </c>
      <c r="J70" s="12">
        <v>2</v>
      </c>
      <c r="K70" s="12">
        <v>2</v>
      </c>
      <c r="L70" s="12">
        <v>2</v>
      </c>
      <c r="M70" s="12">
        <v>5</v>
      </c>
      <c r="N70" s="12">
        <v>1</v>
      </c>
      <c r="O70" s="12">
        <v>1</v>
      </c>
      <c r="P70" s="12">
        <v>1</v>
      </c>
      <c r="Q70" s="12">
        <v>2</v>
      </c>
      <c r="R70" s="13">
        <v>1</v>
      </c>
    </row>
    <row r="71" spans="2:18" ht="14.25" thickBot="1" x14ac:dyDescent="0.2">
      <c r="B71" s="406" t="s">
        <v>21</v>
      </c>
      <c r="C71" s="407"/>
      <c r="D71" s="171">
        <f t="shared" si="10"/>
        <v>25695</v>
      </c>
      <c r="E71" s="172">
        <f t="shared" si="9"/>
        <v>13505</v>
      </c>
      <c r="F71" s="173">
        <f t="shared" si="9"/>
        <v>12190</v>
      </c>
      <c r="G71" s="174">
        <f>SUM(G63:G70)</f>
        <v>4002</v>
      </c>
      <c r="H71" s="174">
        <f>SUM(H63:H70)</f>
        <v>4110</v>
      </c>
      <c r="I71" s="174">
        <f>SUM(I63:I70)</f>
        <v>2816</v>
      </c>
      <c r="J71" s="174">
        <f>SUM(J63:J70)</f>
        <v>2577</v>
      </c>
      <c r="K71" s="174">
        <f t="shared" ref="K71:R71" si="11">SUM(K63:K70)</f>
        <v>2254</v>
      </c>
      <c r="L71" s="174">
        <f>SUM(L63:L70)</f>
        <v>1967</v>
      </c>
      <c r="M71" s="174">
        <f>SUM(M63:M70)</f>
        <v>1782</v>
      </c>
      <c r="N71" s="174">
        <f>SUM(N63:N70)</f>
        <v>1486</v>
      </c>
      <c r="O71" s="174">
        <f>SUM(O63:O70)</f>
        <v>1439</v>
      </c>
      <c r="P71" s="174">
        <f>SUM(P63:P70)</f>
        <v>1144</v>
      </c>
      <c r="Q71" s="174">
        <f t="shared" si="11"/>
        <v>1212</v>
      </c>
      <c r="R71" s="300">
        <f t="shared" si="11"/>
        <v>906</v>
      </c>
    </row>
  </sheetData>
  <mergeCells count="34">
    <mergeCell ref="B71:C71"/>
    <mergeCell ref="Q61:R61"/>
    <mergeCell ref="B63:C63"/>
    <mergeCell ref="B64:C64"/>
    <mergeCell ref="B65:C65"/>
    <mergeCell ref="B66:C66"/>
    <mergeCell ref="B67:C67"/>
    <mergeCell ref="D61:F61"/>
    <mergeCell ref="G61:H61"/>
    <mergeCell ref="I61:J61"/>
    <mergeCell ref="K61:L61"/>
    <mergeCell ref="M61:N61"/>
    <mergeCell ref="O61:P61"/>
    <mergeCell ref="B54:B57"/>
    <mergeCell ref="B58:C58"/>
    <mergeCell ref="B68:C68"/>
    <mergeCell ref="B69:C69"/>
    <mergeCell ref="B70:C70"/>
    <mergeCell ref="B61:C62"/>
    <mergeCell ref="D2:F2"/>
    <mergeCell ref="G2:H2"/>
    <mergeCell ref="I2:J2"/>
    <mergeCell ref="O2:P2"/>
    <mergeCell ref="Q2:R2"/>
    <mergeCell ref="K2:L2"/>
    <mergeCell ref="M2:N2"/>
    <mergeCell ref="B46:B51"/>
    <mergeCell ref="B52:C52"/>
    <mergeCell ref="B53:C53"/>
    <mergeCell ref="B39:B45"/>
    <mergeCell ref="B2:C3"/>
    <mergeCell ref="B4:B16"/>
    <mergeCell ref="B17:B25"/>
    <mergeCell ref="B26:B38"/>
  </mergeCells>
  <phoneticPr fontId="1"/>
  <pageMargins left="0" right="0" top="0" bottom="0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P35"/>
  <sheetViews>
    <sheetView zoomScaleNormal="100" zoomScaleSheetLayoutView="75" workbookViewId="0">
      <selection activeCell="I44" sqref="I44"/>
    </sheetView>
  </sheetViews>
  <sheetFormatPr defaultRowHeight="13.5" x14ac:dyDescent="0.15"/>
  <cols>
    <col min="1" max="1" width="2.5" style="163" customWidth="1"/>
    <col min="2" max="2" width="2.875" style="163" bestFit="1" customWidth="1"/>
    <col min="3" max="3" width="18.75" style="163" bestFit="1" customWidth="1"/>
    <col min="4" max="6" width="9" style="163"/>
    <col min="7" max="14" width="7.5" style="163" customWidth="1"/>
    <col min="15" max="16384" width="9" style="163"/>
  </cols>
  <sheetData>
    <row r="1" spans="2:16" ht="14.25" thickBot="1" x14ac:dyDescent="0.2">
      <c r="B1" s="163" t="s">
        <v>178</v>
      </c>
      <c r="P1" s="343"/>
    </row>
    <row r="2" spans="2:16" ht="13.5" customHeight="1" x14ac:dyDescent="0.15">
      <c r="B2" s="414" t="s">
        <v>99</v>
      </c>
      <c r="C2" s="415"/>
      <c r="D2" s="418" t="s">
        <v>59</v>
      </c>
      <c r="E2" s="419"/>
      <c r="F2" s="420"/>
      <c r="G2" s="419" t="s">
        <v>123</v>
      </c>
      <c r="H2" s="421"/>
      <c r="I2" s="422" t="s">
        <v>124</v>
      </c>
      <c r="J2" s="421"/>
      <c r="K2" s="422" t="s">
        <v>125</v>
      </c>
      <c r="L2" s="421"/>
      <c r="M2" s="422" t="s">
        <v>126</v>
      </c>
      <c r="N2" s="421"/>
      <c r="O2" s="422" t="s">
        <v>127</v>
      </c>
      <c r="P2" s="420"/>
    </row>
    <row r="3" spans="2:16" ht="14.25" thickBot="1" x14ac:dyDescent="0.2">
      <c r="B3" s="416"/>
      <c r="C3" s="417"/>
      <c r="D3" s="328" t="s">
        <v>5</v>
      </c>
      <c r="E3" s="25" t="s">
        <v>6</v>
      </c>
      <c r="F3" s="26" t="s">
        <v>7</v>
      </c>
      <c r="G3" s="329" t="s">
        <v>6</v>
      </c>
      <c r="H3" s="25" t="s">
        <v>7</v>
      </c>
      <c r="I3" s="329" t="s">
        <v>6</v>
      </c>
      <c r="J3" s="25" t="s">
        <v>7</v>
      </c>
      <c r="K3" s="329" t="s">
        <v>6</v>
      </c>
      <c r="L3" s="25" t="s">
        <v>7</v>
      </c>
      <c r="M3" s="329" t="s">
        <v>6</v>
      </c>
      <c r="N3" s="25" t="s">
        <v>7</v>
      </c>
      <c r="O3" s="329" t="s">
        <v>6</v>
      </c>
      <c r="P3" s="28" t="s">
        <v>7</v>
      </c>
    </row>
    <row r="4" spans="2:16" ht="13.5" customHeight="1" x14ac:dyDescent="0.15">
      <c r="B4" s="458" t="s">
        <v>61</v>
      </c>
      <c r="C4" s="29" t="s">
        <v>62</v>
      </c>
      <c r="D4" s="178">
        <f t="shared" ref="D4:D33" si="0">SUM(E4:F4)</f>
        <v>18</v>
      </c>
      <c r="E4" s="30">
        <f t="shared" ref="E4:E15" si="1">SUM(G4+I4+K4+M4+O4)</f>
        <v>15</v>
      </c>
      <c r="F4" s="31">
        <f t="shared" ref="F4:F15" si="2">SUM(H4+J4+L4+N4+P4)</f>
        <v>3</v>
      </c>
      <c r="G4" s="32">
        <v>5</v>
      </c>
      <c r="H4" s="30">
        <v>1</v>
      </c>
      <c r="I4" s="30">
        <v>4</v>
      </c>
      <c r="J4" s="30">
        <v>1</v>
      </c>
      <c r="K4" s="30">
        <v>3</v>
      </c>
      <c r="L4" s="30">
        <v>1</v>
      </c>
      <c r="M4" s="30">
        <v>0</v>
      </c>
      <c r="N4" s="30">
        <v>0</v>
      </c>
      <c r="O4" s="30">
        <v>3</v>
      </c>
      <c r="P4" s="31">
        <v>0</v>
      </c>
    </row>
    <row r="5" spans="2:16" x14ac:dyDescent="0.15">
      <c r="B5" s="459"/>
      <c r="C5" s="327" t="s">
        <v>63</v>
      </c>
      <c r="D5" s="184">
        <f t="shared" si="0"/>
        <v>33</v>
      </c>
      <c r="E5" s="39">
        <f t="shared" si="1"/>
        <v>27</v>
      </c>
      <c r="F5" s="40">
        <f t="shared" si="2"/>
        <v>6</v>
      </c>
      <c r="G5" s="36">
        <v>9</v>
      </c>
      <c r="H5" s="34">
        <v>0</v>
      </c>
      <c r="I5" s="34">
        <v>3</v>
      </c>
      <c r="J5" s="34">
        <v>3</v>
      </c>
      <c r="K5" s="34">
        <v>2</v>
      </c>
      <c r="L5" s="34">
        <v>1</v>
      </c>
      <c r="M5" s="34">
        <v>5</v>
      </c>
      <c r="N5" s="34">
        <v>0</v>
      </c>
      <c r="O5" s="34">
        <v>8</v>
      </c>
      <c r="P5" s="35">
        <v>2</v>
      </c>
    </row>
    <row r="6" spans="2:16" x14ac:dyDescent="0.15">
      <c r="B6" s="459"/>
      <c r="C6" s="327" t="s">
        <v>64</v>
      </c>
      <c r="D6" s="36">
        <f t="shared" si="0"/>
        <v>827</v>
      </c>
      <c r="E6" s="34">
        <f t="shared" si="1"/>
        <v>662</v>
      </c>
      <c r="F6" s="35">
        <f t="shared" si="2"/>
        <v>165</v>
      </c>
      <c r="G6" s="36">
        <v>185</v>
      </c>
      <c r="H6" s="34">
        <v>56</v>
      </c>
      <c r="I6" s="34">
        <v>183</v>
      </c>
      <c r="J6" s="34">
        <v>52</v>
      </c>
      <c r="K6" s="34">
        <v>137</v>
      </c>
      <c r="L6" s="34">
        <v>38</v>
      </c>
      <c r="M6" s="34">
        <v>99</v>
      </c>
      <c r="N6" s="34">
        <v>8</v>
      </c>
      <c r="O6" s="34">
        <v>58</v>
      </c>
      <c r="P6" s="35">
        <v>11</v>
      </c>
    </row>
    <row r="7" spans="2:16" x14ac:dyDescent="0.15">
      <c r="B7" s="459"/>
      <c r="C7" s="327" t="s">
        <v>65</v>
      </c>
      <c r="D7" s="184">
        <f t="shared" si="0"/>
        <v>0</v>
      </c>
      <c r="E7" s="39">
        <f t="shared" si="1"/>
        <v>0</v>
      </c>
      <c r="F7" s="40">
        <f t="shared" si="2"/>
        <v>0</v>
      </c>
      <c r="G7" s="36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5">
        <v>0</v>
      </c>
    </row>
    <row r="8" spans="2:16" x14ac:dyDescent="0.15">
      <c r="B8" s="459"/>
      <c r="C8" s="327" t="s">
        <v>66</v>
      </c>
      <c r="D8" s="34">
        <f t="shared" si="0"/>
        <v>0</v>
      </c>
      <c r="E8" s="34">
        <f t="shared" si="1"/>
        <v>0</v>
      </c>
      <c r="F8" s="35">
        <f t="shared" si="2"/>
        <v>0</v>
      </c>
      <c r="G8" s="36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5">
        <v>0</v>
      </c>
    </row>
    <row r="9" spans="2:16" x14ac:dyDescent="0.15">
      <c r="B9" s="459"/>
      <c r="C9" s="327" t="s">
        <v>67</v>
      </c>
      <c r="D9" s="184">
        <f t="shared" si="0"/>
        <v>11</v>
      </c>
      <c r="E9" s="39">
        <f t="shared" si="1"/>
        <v>9</v>
      </c>
      <c r="F9" s="40">
        <f t="shared" si="2"/>
        <v>2</v>
      </c>
      <c r="G9" s="36">
        <v>5</v>
      </c>
      <c r="H9" s="34">
        <v>2</v>
      </c>
      <c r="I9" s="34">
        <v>3</v>
      </c>
      <c r="J9" s="34">
        <v>0</v>
      </c>
      <c r="K9" s="34">
        <v>0</v>
      </c>
      <c r="L9" s="34">
        <v>0</v>
      </c>
      <c r="M9" s="34">
        <v>1</v>
      </c>
      <c r="N9" s="34">
        <v>0</v>
      </c>
      <c r="O9" s="34">
        <v>0</v>
      </c>
      <c r="P9" s="35">
        <v>0</v>
      </c>
    </row>
    <row r="10" spans="2:16" x14ac:dyDescent="0.15">
      <c r="B10" s="459"/>
      <c r="C10" s="327" t="s">
        <v>68</v>
      </c>
      <c r="D10" s="34">
        <f t="shared" si="0"/>
        <v>2</v>
      </c>
      <c r="E10" s="34">
        <f t="shared" si="1"/>
        <v>2</v>
      </c>
      <c r="F10" s="35">
        <f t="shared" si="2"/>
        <v>0</v>
      </c>
      <c r="G10" s="36">
        <v>2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5">
        <v>0</v>
      </c>
    </row>
    <row r="11" spans="2:16" x14ac:dyDescent="0.15">
      <c r="B11" s="459"/>
      <c r="C11" s="327" t="s">
        <v>69</v>
      </c>
      <c r="D11" s="184">
        <f t="shared" si="0"/>
        <v>31</v>
      </c>
      <c r="E11" s="39">
        <f t="shared" si="1"/>
        <v>20</v>
      </c>
      <c r="F11" s="40">
        <f t="shared" si="2"/>
        <v>11</v>
      </c>
      <c r="G11" s="36">
        <v>4</v>
      </c>
      <c r="H11" s="34">
        <v>2</v>
      </c>
      <c r="I11" s="34">
        <v>9</v>
      </c>
      <c r="J11" s="34">
        <v>2</v>
      </c>
      <c r="K11" s="34">
        <v>2</v>
      </c>
      <c r="L11" s="34">
        <v>2</v>
      </c>
      <c r="M11" s="34">
        <v>4</v>
      </c>
      <c r="N11" s="34">
        <v>1</v>
      </c>
      <c r="O11" s="34">
        <v>1</v>
      </c>
      <c r="P11" s="35">
        <v>4</v>
      </c>
    </row>
    <row r="12" spans="2:16" x14ac:dyDescent="0.15">
      <c r="B12" s="459"/>
      <c r="C12" s="327" t="s">
        <v>129</v>
      </c>
      <c r="D12" s="34">
        <f t="shared" si="0"/>
        <v>0</v>
      </c>
      <c r="E12" s="34">
        <f t="shared" si="1"/>
        <v>0</v>
      </c>
      <c r="F12" s="35">
        <f t="shared" si="2"/>
        <v>0</v>
      </c>
      <c r="G12" s="179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5">
        <v>0</v>
      </c>
    </row>
    <row r="13" spans="2:16" x14ac:dyDescent="0.15">
      <c r="B13" s="459"/>
      <c r="C13" s="327" t="s">
        <v>70</v>
      </c>
      <c r="D13" s="184">
        <f t="shared" si="0"/>
        <v>0</v>
      </c>
      <c r="E13" s="39">
        <f t="shared" si="1"/>
        <v>0</v>
      </c>
      <c r="F13" s="40">
        <f t="shared" si="2"/>
        <v>0</v>
      </c>
      <c r="G13" s="36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5">
        <v>0</v>
      </c>
    </row>
    <row r="14" spans="2:16" x14ac:dyDescent="0.15">
      <c r="B14" s="459"/>
      <c r="C14" s="327" t="s">
        <v>71</v>
      </c>
      <c r="D14" s="34">
        <f t="shared" si="0"/>
        <v>0</v>
      </c>
      <c r="E14" s="34">
        <f t="shared" si="1"/>
        <v>0</v>
      </c>
      <c r="F14" s="35">
        <f t="shared" si="2"/>
        <v>0</v>
      </c>
      <c r="G14" s="36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5">
        <v>0</v>
      </c>
    </row>
    <row r="15" spans="2:16" x14ac:dyDescent="0.15">
      <c r="B15" s="459"/>
      <c r="C15" s="327" t="s">
        <v>30</v>
      </c>
      <c r="D15" s="184">
        <f t="shared" si="0"/>
        <v>22</v>
      </c>
      <c r="E15" s="39">
        <f t="shared" si="1"/>
        <v>19</v>
      </c>
      <c r="F15" s="40">
        <f t="shared" si="2"/>
        <v>3</v>
      </c>
      <c r="G15" s="36">
        <v>5</v>
      </c>
      <c r="H15" s="34">
        <v>1</v>
      </c>
      <c r="I15" s="34">
        <v>7</v>
      </c>
      <c r="J15" s="34">
        <v>1</v>
      </c>
      <c r="K15" s="34">
        <v>5</v>
      </c>
      <c r="L15" s="34">
        <v>0</v>
      </c>
      <c r="M15" s="34">
        <v>2</v>
      </c>
      <c r="N15" s="34">
        <v>1</v>
      </c>
      <c r="O15" s="34">
        <v>0</v>
      </c>
      <c r="P15" s="35">
        <v>0</v>
      </c>
    </row>
    <row r="16" spans="2:16" ht="14.25" thickBot="1" x14ac:dyDescent="0.2">
      <c r="B16" s="460"/>
      <c r="C16" s="37" t="s">
        <v>21</v>
      </c>
      <c r="D16" s="180">
        <f t="shared" si="0"/>
        <v>944</v>
      </c>
      <c r="E16" s="181">
        <f t="shared" ref="E16:F16" si="3">SUM(G16+I16+K16+M16+O16)</f>
        <v>754</v>
      </c>
      <c r="F16" s="182">
        <f t="shared" si="3"/>
        <v>190</v>
      </c>
      <c r="G16" s="330">
        <f>SUM(G4:G15)</f>
        <v>215</v>
      </c>
      <c r="H16" s="181">
        <f>SUM(H4:H15)</f>
        <v>62</v>
      </c>
      <c r="I16" s="331">
        <f t="shared" ref="I16:O16" si="4">SUM(I4:I15)</f>
        <v>209</v>
      </c>
      <c r="J16" s="181">
        <f t="shared" si="4"/>
        <v>59</v>
      </c>
      <c r="K16" s="331">
        <f t="shared" si="4"/>
        <v>149</v>
      </c>
      <c r="L16" s="181">
        <f t="shared" si="4"/>
        <v>42</v>
      </c>
      <c r="M16" s="181">
        <f t="shared" si="4"/>
        <v>111</v>
      </c>
      <c r="N16" s="181">
        <f t="shared" si="4"/>
        <v>10</v>
      </c>
      <c r="O16" s="181">
        <f t="shared" si="4"/>
        <v>70</v>
      </c>
      <c r="P16" s="269">
        <f>SUM(P4:P15)</f>
        <v>17</v>
      </c>
    </row>
    <row r="17" spans="2:16" ht="13.5" customHeight="1" x14ac:dyDescent="0.15">
      <c r="B17" s="476" t="s">
        <v>72</v>
      </c>
      <c r="C17" s="38" t="s">
        <v>73</v>
      </c>
      <c r="D17" s="178">
        <f t="shared" si="0"/>
        <v>599</v>
      </c>
      <c r="E17" s="30">
        <f t="shared" ref="E17:E32" si="5">SUM(G17+I17+K17+M17+O17)</f>
        <v>564</v>
      </c>
      <c r="F17" s="31">
        <f t="shared" ref="F17:F32" si="6">SUM(H17+J17+L17+N17+P17)</f>
        <v>35</v>
      </c>
      <c r="G17" s="41">
        <v>152</v>
      </c>
      <c r="H17" s="39">
        <v>11</v>
      </c>
      <c r="I17" s="39">
        <v>178</v>
      </c>
      <c r="J17" s="39">
        <v>11</v>
      </c>
      <c r="K17" s="39">
        <v>117</v>
      </c>
      <c r="L17" s="39">
        <v>7</v>
      </c>
      <c r="M17" s="39">
        <v>63</v>
      </c>
      <c r="N17" s="39">
        <v>4</v>
      </c>
      <c r="O17" s="39">
        <v>54</v>
      </c>
      <c r="P17" s="40">
        <v>2</v>
      </c>
    </row>
    <row r="18" spans="2:16" x14ac:dyDescent="0.15">
      <c r="B18" s="459"/>
      <c r="C18" s="327" t="s">
        <v>130</v>
      </c>
      <c r="D18" s="36">
        <f t="shared" si="0"/>
        <v>16</v>
      </c>
      <c r="E18" s="34">
        <f t="shared" si="5"/>
        <v>12</v>
      </c>
      <c r="F18" s="35">
        <f t="shared" si="6"/>
        <v>4</v>
      </c>
      <c r="G18" s="36">
        <v>3</v>
      </c>
      <c r="H18" s="34">
        <v>3</v>
      </c>
      <c r="I18" s="34">
        <v>4</v>
      </c>
      <c r="J18" s="34">
        <v>0</v>
      </c>
      <c r="K18" s="34">
        <v>3</v>
      </c>
      <c r="L18" s="34">
        <v>1</v>
      </c>
      <c r="M18" s="34">
        <v>2</v>
      </c>
      <c r="N18" s="34">
        <v>0</v>
      </c>
      <c r="O18" s="34">
        <v>0</v>
      </c>
      <c r="P18" s="35">
        <v>0</v>
      </c>
    </row>
    <row r="19" spans="2:16" x14ac:dyDescent="0.15">
      <c r="B19" s="459"/>
      <c r="C19" s="327" t="s">
        <v>74</v>
      </c>
      <c r="D19" s="36">
        <f t="shared" si="0"/>
        <v>0</v>
      </c>
      <c r="E19" s="34">
        <f t="shared" si="5"/>
        <v>0</v>
      </c>
      <c r="F19" s="35">
        <f t="shared" si="6"/>
        <v>0</v>
      </c>
      <c r="G19" s="36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5">
        <v>0</v>
      </c>
    </row>
    <row r="20" spans="2:16" x14ac:dyDescent="0.15">
      <c r="B20" s="459"/>
      <c r="C20" s="327" t="s">
        <v>75</v>
      </c>
      <c r="D20" s="36">
        <f t="shared" si="0"/>
        <v>0</v>
      </c>
      <c r="E20" s="34">
        <f t="shared" si="5"/>
        <v>0</v>
      </c>
      <c r="F20" s="35">
        <f t="shared" si="6"/>
        <v>0</v>
      </c>
      <c r="G20" s="36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5">
        <v>0</v>
      </c>
    </row>
    <row r="21" spans="2:16" x14ac:dyDescent="0.15">
      <c r="B21" s="459"/>
      <c r="C21" s="327" t="s">
        <v>76</v>
      </c>
      <c r="D21" s="36">
        <f t="shared" si="0"/>
        <v>0</v>
      </c>
      <c r="E21" s="34">
        <f t="shared" si="5"/>
        <v>0</v>
      </c>
      <c r="F21" s="35">
        <f t="shared" si="6"/>
        <v>0</v>
      </c>
      <c r="G21" s="36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5">
        <v>0</v>
      </c>
    </row>
    <row r="22" spans="2:16" x14ac:dyDescent="0.15">
      <c r="B22" s="459"/>
      <c r="C22" s="327" t="s">
        <v>77</v>
      </c>
      <c r="D22" s="36">
        <f t="shared" si="0"/>
        <v>0</v>
      </c>
      <c r="E22" s="34">
        <f t="shared" si="5"/>
        <v>0</v>
      </c>
      <c r="F22" s="35">
        <f t="shared" si="6"/>
        <v>0</v>
      </c>
      <c r="G22" s="36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x14ac:dyDescent="0.15">
      <c r="B23" s="459"/>
      <c r="C23" s="327" t="s">
        <v>30</v>
      </c>
      <c r="D23" s="36">
        <f t="shared" si="0"/>
        <v>39</v>
      </c>
      <c r="E23" s="34">
        <f t="shared" si="5"/>
        <v>31</v>
      </c>
      <c r="F23" s="35">
        <f t="shared" si="6"/>
        <v>8</v>
      </c>
      <c r="G23" s="36">
        <v>10</v>
      </c>
      <c r="H23" s="34">
        <v>2</v>
      </c>
      <c r="I23" s="34">
        <v>9</v>
      </c>
      <c r="J23" s="34">
        <v>2</v>
      </c>
      <c r="K23" s="34">
        <v>6</v>
      </c>
      <c r="L23" s="34">
        <v>2</v>
      </c>
      <c r="M23" s="34">
        <v>1</v>
      </c>
      <c r="N23" s="34">
        <v>2</v>
      </c>
      <c r="O23" s="34">
        <v>5</v>
      </c>
      <c r="P23" s="35">
        <v>0</v>
      </c>
    </row>
    <row r="24" spans="2:16" ht="14.25" thickBot="1" x14ac:dyDescent="0.2">
      <c r="B24" s="477"/>
      <c r="C24" s="42" t="s">
        <v>21</v>
      </c>
      <c r="D24" s="180">
        <f t="shared" si="0"/>
        <v>654</v>
      </c>
      <c r="E24" s="181">
        <f t="shared" si="5"/>
        <v>607</v>
      </c>
      <c r="F24" s="182">
        <f t="shared" si="6"/>
        <v>47</v>
      </c>
      <c r="G24" s="330">
        <f>SUM(G17:G23)</f>
        <v>165</v>
      </c>
      <c r="H24" s="181">
        <f>SUM(H17:H23)</f>
        <v>16</v>
      </c>
      <c r="I24" s="181">
        <f t="shared" ref="I24:O24" si="7">SUM(I17:I23)</f>
        <v>191</v>
      </c>
      <c r="J24" s="181">
        <f t="shared" si="7"/>
        <v>13</v>
      </c>
      <c r="K24" s="181">
        <f t="shared" si="7"/>
        <v>126</v>
      </c>
      <c r="L24" s="181">
        <f t="shared" si="7"/>
        <v>10</v>
      </c>
      <c r="M24" s="181">
        <f t="shared" si="7"/>
        <v>66</v>
      </c>
      <c r="N24" s="181">
        <f t="shared" si="7"/>
        <v>6</v>
      </c>
      <c r="O24" s="181">
        <f t="shared" si="7"/>
        <v>59</v>
      </c>
      <c r="P24" s="269">
        <f>SUM(P17:P23)</f>
        <v>2</v>
      </c>
    </row>
    <row r="25" spans="2:16" ht="13.5" customHeight="1" x14ac:dyDescent="0.15">
      <c r="B25" s="464" t="s">
        <v>78</v>
      </c>
      <c r="C25" s="29" t="s">
        <v>79</v>
      </c>
      <c r="D25" s="178">
        <f t="shared" si="0"/>
        <v>171</v>
      </c>
      <c r="E25" s="30">
        <f t="shared" si="5"/>
        <v>137</v>
      </c>
      <c r="F25" s="31">
        <f t="shared" si="6"/>
        <v>34</v>
      </c>
      <c r="G25" s="41">
        <v>55</v>
      </c>
      <c r="H25" s="39">
        <v>16</v>
      </c>
      <c r="I25" s="39">
        <v>26</v>
      </c>
      <c r="J25" s="39">
        <v>7</v>
      </c>
      <c r="K25" s="39">
        <v>30</v>
      </c>
      <c r="L25" s="39">
        <v>4</v>
      </c>
      <c r="M25" s="39">
        <v>15</v>
      </c>
      <c r="N25" s="39">
        <v>1</v>
      </c>
      <c r="O25" s="39">
        <v>11</v>
      </c>
      <c r="P25" s="40">
        <v>6</v>
      </c>
    </row>
    <row r="26" spans="2:16" x14ac:dyDescent="0.15">
      <c r="B26" s="465"/>
      <c r="C26" s="327" t="s">
        <v>80</v>
      </c>
      <c r="D26" s="36">
        <f t="shared" si="0"/>
        <v>2</v>
      </c>
      <c r="E26" s="34">
        <f t="shared" si="5"/>
        <v>2</v>
      </c>
      <c r="F26" s="35">
        <f t="shared" si="6"/>
        <v>0</v>
      </c>
      <c r="G26" s="36">
        <v>2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5">
        <v>0</v>
      </c>
    </row>
    <row r="27" spans="2:16" x14ac:dyDescent="0.15">
      <c r="B27" s="465"/>
      <c r="C27" s="332" t="s">
        <v>81</v>
      </c>
      <c r="D27" s="36">
        <f t="shared" si="0"/>
        <v>202</v>
      </c>
      <c r="E27" s="34">
        <f t="shared" si="5"/>
        <v>186</v>
      </c>
      <c r="F27" s="35">
        <f t="shared" si="6"/>
        <v>16</v>
      </c>
      <c r="G27" s="36">
        <v>47</v>
      </c>
      <c r="H27" s="34">
        <v>8</v>
      </c>
      <c r="I27" s="34">
        <v>50</v>
      </c>
      <c r="J27" s="34">
        <v>3</v>
      </c>
      <c r="K27" s="34">
        <v>43</v>
      </c>
      <c r="L27" s="34">
        <v>4</v>
      </c>
      <c r="M27" s="34">
        <v>28</v>
      </c>
      <c r="N27" s="34">
        <v>1</v>
      </c>
      <c r="O27" s="34">
        <v>18</v>
      </c>
      <c r="P27" s="35">
        <v>0</v>
      </c>
    </row>
    <row r="28" spans="2:16" x14ac:dyDescent="0.15">
      <c r="B28" s="465"/>
      <c r="C28" s="327" t="s">
        <v>131</v>
      </c>
      <c r="D28" s="36">
        <f t="shared" si="0"/>
        <v>120</v>
      </c>
      <c r="E28" s="34">
        <f t="shared" si="5"/>
        <v>93</v>
      </c>
      <c r="F28" s="35">
        <f t="shared" si="6"/>
        <v>27</v>
      </c>
      <c r="G28" s="36">
        <v>17</v>
      </c>
      <c r="H28" s="34">
        <v>5</v>
      </c>
      <c r="I28" s="34">
        <v>26</v>
      </c>
      <c r="J28" s="34">
        <v>13</v>
      </c>
      <c r="K28" s="34">
        <v>28</v>
      </c>
      <c r="L28" s="34">
        <v>2</v>
      </c>
      <c r="M28" s="34">
        <v>14</v>
      </c>
      <c r="N28" s="34">
        <v>3</v>
      </c>
      <c r="O28" s="34">
        <v>8</v>
      </c>
      <c r="P28" s="35">
        <v>4</v>
      </c>
    </row>
    <row r="29" spans="2:16" x14ac:dyDescent="0.15">
      <c r="B29" s="465"/>
      <c r="C29" s="327" t="s">
        <v>82</v>
      </c>
      <c r="D29" s="36">
        <f t="shared" si="0"/>
        <v>6</v>
      </c>
      <c r="E29" s="34">
        <f t="shared" si="5"/>
        <v>5</v>
      </c>
      <c r="F29" s="35">
        <f t="shared" si="6"/>
        <v>1</v>
      </c>
      <c r="G29" s="36">
        <v>2</v>
      </c>
      <c r="H29" s="34">
        <v>0</v>
      </c>
      <c r="I29" s="34">
        <v>2</v>
      </c>
      <c r="J29" s="34">
        <v>1</v>
      </c>
      <c r="K29" s="34">
        <v>0</v>
      </c>
      <c r="L29" s="34">
        <v>0</v>
      </c>
      <c r="M29" s="34">
        <v>1</v>
      </c>
      <c r="N29" s="34">
        <v>0</v>
      </c>
      <c r="O29" s="34">
        <v>0</v>
      </c>
      <c r="P29" s="35">
        <v>0</v>
      </c>
    </row>
    <row r="30" spans="2:16" x14ac:dyDescent="0.15">
      <c r="B30" s="465"/>
      <c r="C30" s="327" t="s">
        <v>83</v>
      </c>
      <c r="D30" s="36">
        <f t="shared" si="0"/>
        <v>4</v>
      </c>
      <c r="E30" s="34">
        <f t="shared" si="5"/>
        <v>4</v>
      </c>
      <c r="F30" s="35">
        <f t="shared" si="6"/>
        <v>0</v>
      </c>
      <c r="G30" s="36">
        <v>2</v>
      </c>
      <c r="H30" s="34">
        <v>0</v>
      </c>
      <c r="I30" s="34">
        <v>2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5">
        <v>0</v>
      </c>
    </row>
    <row r="31" spans="2:16" x14ac:dyDescent="0.15">
      <c r="B31" s="465"/>
      <c r="C31" s="327" t="s">
        <v>84</v>
      </c>
      <c r="D31" s="36">
        <f t="shared" si="0"/>
        <v>1</v>
      </c>
      <c r="E31" s="34">
        <f t="shared" si="5"/>
        <v>1</v>
      </c>
      <c r="F31" s="35">
        <f t="shared" si="6"/>
        <v>0</v>
      </c>
      <c r="G31" s="36">
        <v>0</v>
      </c>
      <c r="H31" s="34">
        <v>0</v>
      </c>
      <c r="I31" s="34">
        <v>1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5">
        <v>0</v>
      </c>
    </row>
    <row r="32" spans="2:16" x14ac:dyDescent="0.15">
      <c r="B32" s="465"/>
      <c r="C32" s="327" t="s">
        <v>30</v>
      </c>
      <c r="D32" s="36">
        <f t="shared" si="0"/>
        <v>26</v>
      </c>
      <c r="E32" s="34">
        <f t="shared" si="5"/>
        <v>16</v>
      </c>
      <c r="F32" s="35">
        <f t="shared" si="6"/>
        <v>10</v>
      </c>
      <c r="G32" s="36">
        <v>4</v>
      </c>
      <c r="H32" s="34">
        <v>5</v>
      </c>
      <c r="I32" s="34">
        <v>7</v>
      </c>
      <c r="J32" s="34">
        <v>3</v>
      </c>
      <c r="K32" s="34">
        <v>1</v>
      </c>
      <c r="L32" s="34">
        <v>0</v>
      </c>
      <c r="M32" s="34">
        <v>1</v>
      </c>
      <c r="N32" s="34">
        <v>1</v>
      </c>
      <c r="O32" s="34">
        <v>3</v>
      </c>
      <c r="P32" s="35">
        <v>1</v>
      </c>
    </row>
    <row r="33" spans="2:16" ht="14.25" thickBot="1" x14ac:dyDescent="0.2">
      <c r="B33" s="466"/>
      <c r="C33" s="42" t="s">
        <v>21</v>
      </c>
      <c r="D33" s="180">
        <f t="shared" si="0"/>
        <v>532</v>
      </c>
      <c r="E33" s="181">
        <f>SUM(G33+I33+K33+M33+O33)</f>
        <v>444</v>
      </c>
      <c r="F33" s="182">
        <f t="shared" ref="F33" si="8">SUM(H33+J33+L33+N33+P33)</f>
        <v>88</v>
      </c>
      <c r="G33" s="330">
        <f>SUM(G25:G32)</f>
        <v>129</v>
      </c>
      <c r="H33" s="181">
        <f>SUM(H25:H32)</f>
        <v>34</v>
      </c>
      <c r="I33" s="181">
        <f t="shared" ref="I33:O33" si="9">SUM(I25:I32)</f>
        <v>114</v>
      </c>
      <c r="J33" s="181">
        <f t="shared" si="9"/>
        <v>27</v>
      </c>
      <c r="K33" s="181">
        <f t="shared" si="9"/>
        <v>102</v>
      </c>
      <c r="L33" s="181">
        <f t="shared" si="9"/>
        <v>10</v>
      </c>
      <c r="M33" s="181">
        <f t="shared" si="9"/>
        <v>59</v>
      </c>
      <c r="N33" s="181">
        <f t="shared" si="9"/>
        <v>6</v>
      </c>
      <c r="O33" s="181">
        <f t="shared" si="9"/>
        <v>40</v>
      </c>
      <c r="P33" s="269">
        <f>SUM(P25:P32)</f>
        <v>11</v>
      </c>
    </row>
    <row r="34" spans="2:16" ht="14.25" thickBot="1" x14ac:dyDescent="0.2">
      <c r="B34" s="478" t="s">
        <v>85</v>
      </c>
      <c r="C34" s="479"/>
      <c r="D34" s="185">
        <f>SUM(D16+D24+D33)</f>
        <v>2130</v>
      </c>
      <c r="E34" s="333">
        <f>SUM(E16+E24+E33)</f>
        <v>1805</v>
      </c>
      <c r="F34" s="187">
        <f t="shared" ref="F34" si="10">SUM(F16+F24+F33)</f>
        <v>325</v>
      </c>
      <c r="G34" s="185">
        <f>SUM(G16+G24+G33)</f>
        <v>509</v>
      </c>
      <c r="H34" s="186">
        <f>SUM(H16+H24+H33)</f>
        <v>112</v>
      </c>
      <c r="I34" s="186">
        <f t="shared" ref="I34:M34" si="11">SUM(I16+I24+I33)</f>
        <v>514</v>
      </c>
      <c r="J34" s="186">
        <f t="shared" si="11"/>
        <v>99</v>
      </c>
      <c r="K34" s="186">
        <f t="shared" si="11"/>
        <v>377</v>
      </c>
      <c r="L34" s="186">
        <f t="shared" si="11"/>
        <v>62</v>
      </c>
      <c r="M34" s="186">
        <f t="shared" si="11"/>
        <v>236</v>
      </c>
      <c r="N34" s="186">
        <f>SUM(N16+N24+N33)</f>
        <v>22</v>
      </c>
      <c r="O34" s="186">
        <f>SUM(O16+O24+O33)</f>
        <v>169</v>
      </c>
      <c r="P34" s="187">
        <f>SUM(P16+P24+P33)</f>
        <v>30</v>
      </c>
    </row>
    <row r="35" spans="2:16" x14ac:dyDescent="0.15">
      <c r="D35" s="167"/>
    </row>
  </sheetData>
  <mergeCells count="11">
    <mergeCell ref="B4:B16"/>
    <mergeCell ref="B17:B24"/>
    <mergeCell ref="B25:B33"/>
    <mergeCell ref="B34:C34"/>
    <mergeCell ref="O2:P2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8" scale="1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zoomScaleNormal="100" zoomScaleSheetLayoutView="75" workbookViewId="0">
      <selection activeCell="I44" sqref="I44"/>
    </sheetView>
  </sheetViews>
  <sheetFormatPr defaultRowHeight="13.5" x14ac:dyDescent="0.15"/>
  <cols>
    <col min="1" max="1" width="2.375" style="163" customWidth="1"/>
    <col min="2" max="2" width="4.5" style="163" customWidth="1"/>
    <col min="3" max="3" width="18.5" style="163" customWidth="1"/>
    <col min="4" max="6" width="9" style="163" customWidth="1"/>
    <col min="7" max="16" width="7.25" style="163" customWidth="1"/>
    <col min="17" max="16384" width="9" style="163"/>
  </cols>
  <sheetData>
    <row r="1" spans="2:20" ht="14.25" thickBot="1" x14ac:dyDescent="0.2">
      <c r="B1" s="163" t="s">
        <v>179</v>
      </c>
      <c r="T1" s="343"/>
    </row>
    <row r="2" spans="2:20" x14ac:dyDescent="0.15">
      <c r="B2" s="480" t="s">
        <v>99</v>
      </c>
      <c r="C2" s="481"/>
      <c r="D2" s="385" t="s">
        <v>119</v>
      </c>
      <c r="E2" s="488"/>
      <c r="F2" s="489"/>
      <c r="G2" s="385" t="s">
        <v>134</v>
      </c>
      <c r="H2" s="488"/>
      <c r="I2" s="488" t="s">
        <v>135</v>
      </c>
      <c r="J2" s="488"/>
      <c r="K2" s="488" t="s">
        <v>100</v>
      </c>
      <c r="L2" s="488"/>
      <c r="M2" s="488" t="s">
        <v>101</v>
      </c>
      <c r="N2" s="488"/>
      <c r="O2" s="488" t="s">
        <v>102</v>
      </c>
      <c r="P2" s="488"/>
      <c r="Q2" s="488" t="s">
        <v>103</v>
      </c>
      <c r="R2" s="488"/>
      <c r="S2" s="488" t="s">
        <v>104</v>
      </c>
      <c r="T2" s="489"/>
    </row>
    <row r="3" spans="2:20" ht="14.25" thickBot="1" x14ac:dyDescent="0.2">
      <c r="B3" s="482"/>
      <c r="C3" s="483"/>
      <c r="D3" s="21" t="s">
        <v>5</v>
      </c>
      <c r="E3" s="22" t="s">
        <v>6</v>
      </c>
      <c r="F3" s="23" t="s">
        <v>7</v>
      </c>
      <c r="G3" s="21" t="s">
        <v>6</v>
      </c>
      <c r="H3" s="22" t="s">
        <v>7</v>
      </c>
      <c r="I3" s="22" t="s">
        <v>6</v>
      </c>
      <c r="J3" s="22" t="s">
        <v>7</v>
      </c>
      <c r="K3" s="22" t="s">
        <v>6</v>
      </c>
      <c r="L3" s="22" t="s">
        <v>7</v>
      </c>
      <c r="M3" s="22" t="s">
        <v>6</v>
      </c>
      <c r="N3" s="22" t="s">
        <v>7</v>
      </c>
      <c r="O3" s="22" t="s">
        <v>6</v>
      </c>
      <c r="P3" s="22" t="s">
        <v>7</v>
      </c>
      <c r="Q3" s="22" t="s">
        <v>6</v>
      </c>
      <c r="R3" s="22" t="s">
        <v>7</v>
      </c>
      <c r="S3" s="22" t="s">
        <v>6</v>
      </c>
      <c r="T3" s="23" t="s">
        <v>7</v>
      </c>
    </row>
    <row r="4" spans="2:20" x14ac:dyDescent="0.15">
      <c r="B4" s="484" t="s">
        <v>105</v>
      </c>
      <c r="C4" s="485"/>
      <c r="D4" s="209">
        <f>SUM(E4:F4)</f>
        <v>16034</v>
      </c>
      <c r="E4" s="103">
        <f>SUM(M4+O4+Q4+S4)</f>
        <v>9832</v>
      </c>
      <c r="F4" s="104">
        <f>SUM(N4+P4+R4+T4)</f>
        <v>6202</v>
      </c>
      <c r="G4" s="209" t="s">
        <v>146</v>
      </c>
      <c r="H4" s="378" t="s">
        <v>146</v>
      </c>
      <c r="I4" s="378" t="s">
        <v>146</v>
      </c>
      <c r="J4" s="103" t="s">
        <v>146</v>
      </c>
      <c r="K4" s="103" t="s">
        <v>146</v>
      </c>
      <c r="L4" s="103" t="s">
        <v>146</v>
      </c>
      <c r="M4" s="103">
        <v>1543</v>
      </c>
      <c r="N4" s="103">
        <v>895</v>
      </c>
      <c r="O4" s="103">
        <v>2850</v>
      </c>
      <c r="P4" s="103">
        <v>1732</v>
      </c>
      <c r="Q4" s="105">
        <v>3571</v>
      </c>
      <c r="R4" s="103">
        <v>2259</v>
      </c>
      <c r="S4" s="103">
        <v>1868</v>
      </c>
      <c r="T4" s="104">
        <v>1316</v>
      </c>
    </row>
    <row r="5" spans="2:20" x14ac:dyDescent="0.15">
      <c r="B5" s="486" t="s">
        <v>136</v>
      </c>
      <c r="C5" s="487"/>
      <c r="D5" s="208">
        <f t="shared" ref="D5:D8" si="0">SUM(E5:F5)</f>
        <v>29</v>
      </c>
      <c r="E5" s="100">
        <f>SUM(M5+O5+Q5+S5)</f>
        <v>17</v>
      </c>
      <c r="F5" s="101">
        <f>SUM(N5+P5+R5+T5)</f>
        <v>12</v>
      </c>
      <c r="G5" s="208" t="s">
        <v>146</v>
      </c>
      <c r="H5" s="100" t="s">
        <v>146</v>
      </c>
      <c r="I5" s="100" t="s">
        <v>146</v>
      </c>
      <c r="J5" s="100" t="s">
        <v>146</v>
      </c>
      <c r="K5" s="100" t="s">
        <v>146</v>
      </c>
      <c r="L5" s="100" t="s">
        <v>146</v>
      </c>
      <c r="M5" s="100">
        <v>2</v>
      </c>
      <c r="N5" s="100">
        <v>1</v>
      </c>
      <c r="O5" s="100">
        <v>2</v>
      </c>
      <c r="P5" s="100">
        <v>5</v>
      </c>
      <c r="Q5" s="102">
        <v>8</v>
      </c>
      <c r="R5" s="100">
        <v>5</v>
      </c>
      <c r="S5" s="100">
        <v>5</v>
      </c>
      <c r="T5" s="101">
        <v>1</v>
      </c>
    </row>
    <row r="6" spans="2:20" x14ac:dyDescent="0.15">
      <c r="B6" s="490" t="s">
        <v>106</v>
      </c>
      <c r="C6" s="370" t="s">
        <v>188</v>
      </c>
      <c r="D6" s="208">
        <f t="shared" si="0"/>
        <v>135</v>
      </c>
      <c r="E6" s="100">
        <f t="shared" ref="E6:E8" si="1">SUM(M6+O6+Q6+S6)</f>
        <v>77</v>
      </c>
      <c r="F6" s="101">
        <f t="shared" ref="F6:F8" si="2">SUM(N6+P6+R6+T6)</f>
        <v>58</v>
      </c>
      <c r="G6" s="208" t="s">
        <v>146</v>
      </c>
      <c r="H6" s="100" t="s">
        <v>146</v>
      </c>
      <c r="I6" s="100" t="s">
        <v>146</v>
      </c>
      <c r="J6" s="100" t="s">
        <v>146</v>
      </c>
      <c r="K6" s="100" t="s">
        <v>146</v>
      </c>
      <c r="L6" s="100" t="s">
        <v>146</v>
      </c>
      <c r="M6" s="100">
        <v>17</v>
      </c>
      <c r="N6" s="100">
        <v>9</v>
      </c>
      <c r="O6" s="100">
        <v>22</v>
      </c>
      <c r="P6" s="100">
        <v>19</v>
      </c>
      <c r="Q6" s="102">
        <v>27</v>
      </c>
      <c r="R6" s="100">
        <v>23</v>
      </c>
      <c r="S6" s="100">
        <v>11</v>
      </c>
      <c r="T6" s="101">
        <v>7</v>
      </c>
    </row>
    <row r="7" spans="2:20" x14ac:dyDescent="0.15">
      <c r="B7" s="491"/>
      <c r="C7" s="371" t="s">
        <v>189</v>
      </c>
      <c r="D7" s="208">
        <f t="shared" si="0"/>
        <v>195</v>
      </c>
      <c r="E7" s="100">
        <f t="shared" si="1"/>
        <v>105</v>
      </c>
      <c r="F7" s="101">
        <f t="shared" si="2"/>
        <v>90</v>
      </c>
      <c r="G7" s="208" t="s">
        <v>146</v>
      </c>
      <c r="H7" s="100" t="s">
        <v>146</v>
      </c>
      <c r="I7" s="100" t="s">
        <v>146</v>
      </c>
      <c r="J7" s="100" t="s">
        <v>146</v>
      </c>
      <c r="K7" s="100" t="s">
        <v>146</v>
      </c>
      <c r="L7" s="100" t="s">
        <v>146</v>
      </c>
      <c r="M7" s="100">
        <v>18</v>
      </c>
      <c r="N7" s="100">
        <v>18</v>
      </c>
      <c r="O7" s="100">
        <v>35</v>
      </c>
      <c r="P7" s="100">
        <v>26</v>
      </c>
      <c r="Q7" s="102">
        <v>33</v>
      </c>
      <c r="R7" s="100">
        <v>30</v>
      </c>
      <c r="S7" s="100">
        <v>19</v>
      </c>
      <c r="T7" s="101">
        <v>16</v>
      </c>
    </row>
    <row r="8" spans="2:20" x14ac:dyDescent="0.15">
      <c r="B8" s="491"/>
      <c r="C8" s="372" t="s">
        <v>190</v>
      </c>
      <c r="D8" s="208">
        <f t="shared" si="0"/>
        <v>24</v>
      </c>
      <c r="E8" s="100">
        <f t="shared" si="1"/>
        <v>14</v>
      </c>
      <c r="F8" s="101">
        <f t="shared" si="2"/>
        <v>10</v>
      </c>
      <c r="G8" s="208" t="s">
        <v>146</v>
      </c>
      <c r="H8" s="100" t="s">
        <v>146</v>
      </c>
      <c r="I8" s="100" t="s">
        <v>146</v>
      </c>
      <c r="J8" s="100" t="s">
        <v>146</v>
      </c>
      <c r="K8" s="100" t="s">
        <v>146</v>
      </c>
      <c r="L8" s="100" t="s">
        <v>146</v>
      </c>
      <c r="M8" s="100">
        <v>3</v>
      </c>
      <c r="N8" s="102">
        <v>2</v>
      </c>
      <c r="O8" s="102">
        <v>4</v>
      </c>
      <c r="P8" s="102">
        <v>2</v>
      </c>
      <c r="Q8" s="102">
        <v>3</v>
      </c>
      <c r="R8" s="102">
        <v>5</v>
      </c>
      <c r="S8" s="102">
        <v>4</v>
      </c>
      <c r="T8" s="373">
        <v>1</v>
      </c>
    </row>
    <row r="9" spans="2:20" ht="17.25" customHeight="1" thickBot="1" x14ac:dyDescent="0.2">
      <c r="B9" s="492"/>
      <c r="C9" s="374" t="s">
        <v>187</v>
      </c>
      <c r="D9" s="211">
        <f>SUM(E9:F9)</f>
        <v>354</v>
      </c>
      <c r="E9" s="212">
        <f>SUM(M9+O9+Q9+S9)</f>
        <v>196</v>
      </c>
      <c r="F9" s="213">
        <f>SUM(N9+P9+R9+T9)</f>
        <v>158</v>
      </c>
      <c r="G9" s="211" t="s">
        <v>146</v>
      </c>
      <c r="H9" s="272" t="s">
        <v>146</v>
      </c>
      <c r="I9" s="272" t="s">
        <v>146</v>
      </c>
      <c r="J9" s="272" t="s">
        <v>146</v>
      </c>
      <c r="K9" s="272" t="s">
        <v>146</v>
      </c>
      <c r="L9" s="272" t="s">
        <v>146</v>
      </c>
      <c r="M9" s="272">
        <f t="shared" ref="M9:T9" si="3">SUM(M6:M8)</f>
        <v>38</v>
      </c>
      <c r="N9" s="272">
        <f t="shared" si="3"/>
        <v>29</v>
      </c>
      <c r="O9" s="272">
        <f t="shared" si="3"/>
        <v>61</v>
      </c>
      <c r="P9" s="272">
        <f t="shared" si="3"/>
        <v>47</v>
      </c>
      <c r="Q9" s="272">
        <f t="shared" si="3"/>
        <v>63</v>
      </c>
      <c r="R9" s="272">
        <f t="shared" si="3"/>
        <v>58</v>
      </c>
      <c r="S9" s="272">
        <f t="shared" si="3"/>
        <v>34</v>
      </c>
      <c r="T9" s="315">
        <f t="shared" si="3"/>
        <v>24</v>
      </c>
    </row>
    <row r="10" spans="2:20" ht="14.25" thickBot="1" x14ac:dyDescent="0.2">
      <c r="B10" s="482" t="s">
        <v>133</v>
      </c>
      <c r="C10" s="483"/>
      <c r="D10" s="314">
        <f t="shared" ref="D10" si="4">SUM(E10:F10)</f>
        <v>16417</v>
      </c>
      <c r="E10" s="366">
        <f>SUM(M10+O10+Q10+S10)</f>
        <v>10045</v>
      </c>
      <c r="F10" s="367">
        <f>SUM(N10+P10+R10+T10)</f>
        <v>6372</v>
      </c>
      <c r="G10" s="314" t="s">
        <v>146</v>
      </c>
      <c r="H10" s="366" t="s">
        <v>146</v>
      </c>
      <c r="I10" s="366" t="s">
        <v>146</v>
      </c>
      <c r="J10" s="366" t="s">
        <v>146</v>
      </c>
      <c r="K10" s="366" t="s">
        <v>146</v>
      </c>
      <c r="L10" s="366" t="s">
        <v>146</v>
      </c>
      <c r="M10" s="230">
        <f t="shared" ref="M10:T10" si="5">SUM(M4+M5+M9)</f>
        <v>1583</v>
      </c>
      <c r="N10" s="230">
        <f t="shared" si="5"/>
        <v>925</v>
      </c>
      <c r="O10" s="230">
        <f t="shared" si="5"/>
        <v>2913</v>
      </c>
      <c r="P10" s="230">
        <f t="shared" si="5"/>
        <v>1784</v>
      </c>
      <c r="Q10" s="230">
        <f t="shared" si="5"/>
        <v>3642</v>
      </c>
      <c r="R10" s="230">
        <f t="shared" si="5"/>
        <v>2322</v>
      </c>
      <c r="S10" s="230">
        <f t="shared" si="5"/>
        <v>1907</v>
      </c>
      <c r="T10" s="295">
        <f t="shared" si="5"/>
        <v>1341</v>
      </c>
    </row>
    <row r="11" spans="2:20" x14ac:dyDescent="0.15"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2:20" ht="14.25" thickBot="1" x14ac:dyDescent="0.2"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2:20" x14ac:dyDescent="0.15">
      <c r="B13" s="402" t="s">
        <v>107</v>
      </c>
      <c r="C13" s="403"/>
      <c r="D13" s="385" t="s">
        <v>59</v>
      </c>
      <c r="E13" s="488"/>
      <c r="F13" s="489"/>
      <c r="G13" s="385" t="s">
        <v>134</v>
      </c>
      <c r="H13" s="488"/>
      <c r="I13" s="488" t="s">
        <v>135</v>
      </c>
      <c r="J13" s="488"/>
      <c r="K13" s="488" t="s">
        <v>100</v>
      </c>
      <c r="L13" s="488"/>
      <c r="M13" s="488" t="s">
        <v>101</v>
      </c>
      <c r="N13" s="488"/>
      <c r="O13" s="488" t="s">
        <v>102</v>
      </c>
      <c r="P13" s="488"/>
      <c r="Q13" s="488" t="s">
        <v>103</v>
      </c>
      <c r="R13" s="386"/>
      <c r="S13" s="488" t="s">
        <v>104</v>
      </c>
      <c r="T13" s="489"/>
    </row>
    <row r="14" spans="2:20" ht="14.25" thickBot="1" x14ac:dyDescent="0.2">
      <c r="B14" s="404"/>
      <c r="C14" s="405"/>
      <c r="D14" s="21" t="s">
        <v>5</v>
      </c>
      <c r="E14" s="22" t="s">
        <v>6</v>
      </c>
      <c r="F14" s="23" t="s">
        <v>7</v>
      </c>
      <c r="G14" s="21" t="s">
        <v>6</v>
      </c>
      <c r="H14" s="22" t="s">
        <v>7</v>
      </c>
      <c r="I14" s="22" t="s">
        <v>6</v>
      </c>
      <c r="J14" s="22" t="s">
        <v>7</v>
      </c>
      <c r="K14" s="22" t="s">
        <v>6</v>
      </c>
      <c r="L14" s="22" t="s">
        <v>7</v>
      </c>
      <c r="M14" s="22" t="s">
        <v>6</v>
      </c>
      <c r="N14" s="22" t="s">
        <v>7</v>
      </c>
      <c r="O14" s="22" t="s">
        <v>6</v>
      </c>
      <c r="P14" s="22" t="s">
        <v>7</v>
      </c>
      <c r="Q14" s="22" t="s">
        <v>6</v>
      </c>
      <c r="R14" s="108" t="s">
        <v>7</v>
      </c>
      <c r="S14" s="22" t="s">
        <v>6</v>
      </c>
      <c r="T14" s="23" t="s">
        <v>7</v>
      </c>
    </row>
    <row r="15" spans="2:20" x14ac:dyDescent="0.15">
      <c r="B15" s="484" t="s">
        <v>138</v>
      </c>
      <c r="C15" s="485"/>
      <c r="D15" s="209">
        <f>SUM(E15:F15)</f>
        <v>196</v>
      </c>
      <c r="E15" s="103">
        <f t="shared" ref="E15:F17" si="6">SUM(M15+O15+Q15+S15)</f>
        <v>115</v>
      </c>
      <c r="F15" s="104">
        <f t="shared" si="6"/>
        <v>81</v>
      </c>
      <c r="G15" s="209" t="s">
        <v>146</v>
      </c>
      <c r="H15" s="103" t="s">
        <v>146</v>
      </c>
      <c r="I15" s="103" t="s">
        <v>146</v>
      </c>
      <c r="J15" s="103" t="s">
        <v>146</v>
      </c>
      <c r="K15" s="103" t="s">
        <v>146</v>
      </c>
      <c r="L15" s="103" t="s">
        <v>146</v>
      </c>
      <c r="M15" s="103">
        <v>20</v>
      </c>
      <c r="N15" s="103">
        <v>12</v>
      </c>
      <c r="O15" s="103">
        <v>31</v>
      </c>
      <c r="P15" s="103">
        <v>26</v>
      </c>
      <c r="Q15" s="103">
        <v>42</v>
      </c>
      <c r="R15" s="103">
        <v>29</v>
      </c>
      <c r="S15" s="103">
        <v>22</v>
      </c>
      <c r="T15" s="104">
        <v>14</v>
      </c>
    </row>
    <row r="16" spans="2:20" x14ac:dyDescent="0.15">
      <c r="B16" s="486" t="s">
        <v>139</v>
      </c>
      <c r="C16" s="487"/>
      <c r="D16" s="208">
        <f t="shared" ref="D16:D23" si="7">SUM(E16:F16)</f>
        <v>88</v>
      </c>
      <c r="E16" s="100">
        <f t="shared" si="6"/>
        <v>43</v>
      </c>
      <c r="F16" s="101">
        <f t="shared" si="6"/>
        <v>45</v>
      </c>
      <c r="G16" s="208" t="s">
        <v>146</v>
      </c>
      <c r="H16" s="100" t="s">
        <v>146</v>
      </c>
      <c r="I16" s="100" t="s">
        <v>146</v>
      </c>
      <c r="J16" s="100" t="s">
        <v>146</v>
      </c>
      <c r="K16" s="100" t="s">
        <v>146</v>
      </c>
      <c r="L16" s="100" t="s">
        <v>146</v>
      </c>
      <c r="M16" s="100">
        <v>13</v>
      </c>
      <c r="N16" s="100">
        <v>12</v>
      </c>
      <c r="O16" s="100">
        <v>16</v>
      </c>
      <c r="P16" s="100">
        <v>12</v>
      </c>
      <c r="Q16" s="100">
        <v>10</v>
      </c>
      <c r="R16" s="100">
        <v>16</v>
      </c>
      <c r="S16" s="100">
        <v>4</v>
      </c>
      <c r="T16" s="101">
        <v>5</v>
      </c>
    </row>
    <row r="17" spans="2:20" x14ac:dyDescent="0.15">
      <c r="B17" s="486" t="s">
        <v>140</v>
      </c>
      <c r="C17" s="487"/>
      <c r="D17" s="208">
        <f t="shared" si="7"/>
        <v>4</v>
      </c>
      <c r="E17" s="100">
        <f t="shared" si="6"/>
        <v>1</v>
      </c>
      <c r="F17" s="101">
        <f t="shared" si="6"/>
        <v>3</v>
      </c>
      <c r="G17" s="208" t="s">
        <v>146</v>
      </c>
      <c r="H17" s="100" t="s">
        <v>146</v>
      </c>
      <c r="I17" s="100" t="s">
        <v>146</v>
      </c>
      <c r="J17" s="100" t="s">
        <v>146</v>
      </c>
      <c r="K17" s="100" t="s">
        <v>146</v>
      </c>
      <c r="L17" s="100" t="s">
        <v>146</v>
      </c>
      <c r="M17" s="100">
        <v>1</v>
      </c>
      <c r="N17" s="100">
        <v>0</v>
      </c>
      <c r="O17" s="100">
        <v>0</v>
      </c>
      <c r="P17" s="100">
        <v>1</v>
      </c>
      <c r="Q17" s="100">
        <v>0</v>
      </c>
      <c r="R17" s="100">
        <v>2</v>
      </c>
      <c r="S17" s="100">
        <v>0</v>
      </c>
      <c r="T17" s="101">
        <v>0</v>
      </c>
    </row>
    <row r="18" spans="2:20" x14ac:dyDescent="0.15">
      <c r="B18" s="486" t="s">
        <v>141</v>
      </c>
      <c r="C18" s="487"/>
      <c r="D18" s="208">
        <f t="shared" si="7"/>
        <v>48</v>
      </c>
      <c r="E18" s="100">
        <f t="shared" ref="E18:E22" si="8">SUM(M18+O18+Q18+S18)</f>
        <v>26</v>
      </c>
      <c r="F18" s="101">
        <f t="shared" ref="F18:F22" si="9">SUM(N18+P18+R18+T18)</f>
        <v>22</v>
      </c>
      <c r="G18" s="208" t="s">
        <v>146</v>
      </c>
      <c r="H18" s="100" t="s">
        <v>146</v>
      </c>
      <c r="I18" s="100" t="s">
        <v>146</v>
      </c>
      <c r="J18" s="100" t="s">
        <v>146</v>
      </c>
      <c r="K18" s="100" t="s">
        <v>146</v>
      </c>
      <c r="L18" s="100" t="s">
        <v>146</v>
      </c>
      <c r="M18" s="100">
        <v>4</v>
      </c>
      <c r="N18" s="100">
        <v>4</v>
      </c>
      <c r="O18" s="100">
        <v>10</v>
      </c>
      <c r="P18" s="100">
        <v>6</v>
      </c>
      <c r="Q18" s="100">
        <v>8</v>
      </c>
      <c r="R18" s="100">
        <v>9</v>
      </c>
      <c r="S18" s="100">
        <v>4</v>
      </c>
      <c r="T18" s="101">
        <v>3</v>
      </c>
    </row>
    <row r="19" spans="2:20" x14ac:dyDescent="0.15">
      <c r="B19" s="486" t="s">
        <v>142</v>
      </c>
      <c r="C19" s="487"/>
      <c r="D19" s="102" t="s">
        <v>146</v>
      </c>
      <c r="E19" s="100" t="s">
        <v>146</v>
      </c>
      <c r="F19" s="100" t="s">
        <v>146</v>
      </c>
      <c r="G19" s="208" t="s">
        <v>146</v>
      </c>
      <c r="H19" s="100" t="s">
        <v>146</v>
      </c>
      <c r="I19" s="100" t="s">
        <v>146</v>
      </c>
      <c r="J19" s="100" t="s">
        <v>146</v>
      </c>
      <c r="K19" s="100" t="s">
        <v>146</v>
      </c>
      <c r="L19" s="100" t="s">
        <v>146</v>
      </c>
      <c r="M19" s="100" t="s">
        <v>146</v>
      </c>
      <c r="N19" s="100" t="s">
        <v>146</v>
      </c>
      <c r="O19" s="100" t="s">
        <v>146</v>
      </c>
      <c r="P19" s="100" t="s">
        <v>146</v>
      </c>
      <c r="Q19" s="100" t="s">
        <v>146</v>
      </c>
      <c r="R19" s="100" t="s">
        <v>146</v>
      </c>
      <c r="S19" s="100" t="s">
        <v>146</v>
      </c>
      <c r="T19" s="101" t="s">
        <v>146</v>
      </c>
    </row>
    <row r="20" spans="2:20" x14ac:dyDescent="0.15">
      <c r="B20" s="486" t="s">
        <v>143</v>
      </c>
      <c r="C20" s="487"/>
      <c r="D20" s="208">
        <f t="shared" si="7"/>
        <v>0</v>
      </c>
      <c r="E20" s="100">
        <f t="shared" si="8"/>
        <v>0</v>
      </c>
      <c r="F20" s="101">
        <f t="shared" si="9"/>
        <v>0</v>
      </c>
      <c r="G20" s="208" t="s">
        <v>146</v>
      </c>
      <c r="H20" s="100" t="s">
        <v>146</v>
      </c>
      <c r="I20" s="100" t="s">
        <v>146</v>
      </c>
      <c r="J20" s="100" t="s">
        <v>146</v>
      </c>
      <c r="K20" s="100" t="s">
        <v>146</v>
      </c>
      <c r="L20" s="100" t="s">
        <v>146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1">
        <v>0</v>
      </c>
    </row>
    <row r="21" spans="2:20" x14ac:dyDescent="0.15">
      <c r="B21" s="486" t="s">
        <v>144</v>
      </c>
      <c r="C21" s="487"/>
      <c r="D21" s="208">
        <f t="shared" si="7"/>
        <v>5</v>
      </c>
      <c r="E21" s="100">
        <f t="shared" si="8"/>
        <v>3</v>
      </c>
      <c r="F21" s="101">
        <f t="shared" si="9"/>
        <v>2</v>
      </c>
      <c r="G21" s="208" t="s">
        <v>146</v>
      </c>
      <c r="H21" s="100" t="s">
        <v>146</v>
      </c>
      <c r="I21" s="100" t="s">
        <v>146</v>
      </c>
      <c r="J21" s="100" t="s">
        <v>146</v>
      </c>
      <c r="K21" s="100" t="s">
        <v>146</v>
      </c>
      <c r="L21" s="100" t="s">
        <v>146</v>
      </c>
      <c r="M21" s="100">
        <v>0</v>
      </c>
      <c r="N21" s="100">
        <v>1</v>
      </c>
      <c r="O21" s="100">
        <v>1</v>
      </c>
      <c r="P21" s="100">
        <v>0</v>
      </c>
      <c r="Q21" s="100">
        <v>1</v>
      </c>
      <c r="R21" s="100">
        <v>1</v>
      </c>
      <c r="S21" s="100">
        <v>1</v>
      </c>
      <c r="T21" s="101">
        <v>0</v>
      </c>
    </row>
    <row r="22" spans="2:20" ht="14.25" thickBot="1" x14ac:dyDescent="0.2">
      <c r="B22" s="493" t="s">
        <v>145</v>
      </c>
      <c r="C22" s="494"/>
      <c r="D22" s="211">
        <f t="shared" si="7"/>
        <v>13</v>
      </c>
      <c r="E22" s="212">
        <f t="shared" si="8"/>
        <v>8</v>
      </c>
      <c r="F22" s="213">
        <f t="shared" si="9"/>
        <v>5</v>
      </c>
      <c r="G22" s="211" t="s">
        <v>146</v>
      </c>
      <c r="H22" s="212" t="s">
        <v>146</v>
      </c>
      <c r="I22" s="212" t="s">
        <v>146</v>
      </c>
      <c r="J22" s="212" t="s">
        <v>146</v>
      </c>
      <c r="K22" s="212" t="s">
        <v>146</v>
      </c>
      <c r="L22" s="212" t="s">
        <v>146</v>
      </c>
      <c r="M22" s="212">
        <v>0</v>
      </c>
      <c r="N22" s="212">
        <v>0</v>
      </c>
      <c r="O22" s="212">
        <v>3</v>
      </c>
      <c r="P22" s="212">
        <v>2</v>
      </c>
      <c r="Q22" s="212">
        <v>2</v>
      </c>
      <c r="R22" s="212">
        <v>1</v>
      </c>
      <c r="S22" s="212">
        <v>3</v>
      </c>
      <c r="T22" s="213">
        <v>2</v>
      </c>
    </row>
    <row r="23" spans="2:20" ht="14.25" thickBot="1" x14ac:dyDescent="0.2">
      <c r="B23" s="406" t="s">
        <v>98</v>
      </c>
      <c r="C23" s="407"/>
      <c r="D23" s="314">
        <f t="shared" si="7"/>
        <v>354</v>
      </c>
      <c r="E23" s="366">
        <f>SUM(M23+O23+Q23+S23)</f>
        <v>196</v>
      </c>
      <c r="F23" s="367">
        <f>SUM(N23+P23+R23+T23)</f>
        <v>158</v>
      </c>
      <c r="G23" s="314" t="s">
        <v>146</v>
      </c>
      <c r="H23" s="230" t="s">
        <v>146</v>
      </c>
      <c r="I23" s="230" t="s">
        <v>146</v>
      </c>
      <c r="J23" s="230" t="s">
        <v>146</v>
      </c>
      <c r="K23" s="230" t="s">
        <v>146</v>
      </c>
      <c r="L23" s="230" t="s">
        <v>146</v>
      </c>
      <c r="M23" s="230">
        <f t="shared" ref="M23:T23" si="10">SUM(M15:M22)</f>
        <v>38</v>
      </c>
      <c r="N23" s="230">
        <f t="shared" si="10"/>
        <v>29</v>
      </c>
      <c r="O23" s="230">
        <f t="shared" si="10"/>
        <v>61</v>
      </c>
      <c r="P23" s="230">
        <f t="shared" si="10"/>
        <v>47</v>
      </c>
      <c r="Q23" s="230">
        <f t="shared" si="10"/>
        <v>63</v>
      </c>
      <c r="R23" s="230">
        <f t="shared" si="10"/>
        <v>58</v>
      </c>
      <c r="S23" s="230">
        <f t="shared" si="10"/>
        <v>34</v>
      </c>
      <c r="T23" s="295">
        <f t="shared" si="10"/>
        <v>24</v>
      </c>
    </row>
    <row r="24" spans="2:20" x14ac:dyDescent="0.15">
      <c r="T24" s="321"/>
    </row>
  </sheetData>
  <mergeCells count="31">
    <mergeCell ref="B19:C19"/>
    <mergeCell ref="B20:C20"/>
    <mergeCell ref="B21:C21"/>
    <mergeCell ref="B22:C22"/>
    <mergeCell ref="B23:C23"/>
    <mergeCell ref="B15:C15"/>
    <mergeCell ref="B16:C16"/>
    <mergeCell ref="B17:C17"/>
    <mergeCell ref="B18:C18"/>
    <mergeCell ref="B10:C10"/>
    <mergeCell ref="B13:C14"/>
    <mergeCell ref="Q13:R13"/>
    <mergeCell ref="S13:T13"/>
    <mergeCell ref="O2:P2"/>
    <mergeCell ref="Q2:R2"/>
    <mergeCell ref="S2:T2"/>
    <mergeCell ref="B2:C3"/>
    <mergeCell ref="B4:C4"/>
    <mergeCell ref="B5:C5"/>
    <mergeCell ref="M13:N13"/>
    <mergeCell ref="O13:P13"/>
    <mergeCell ref="D2:F2"/>
    <mergeCell ref="G2:H2"/>
    <mergeCell ref="I2:J2"/>
    <mergeCell ref="K2:L2"/>
    <mergeCell ref="M2:N2"/>
    <mergeCell ref="D13:F13"/>
    <mergeCell ref="G13:H13"/>
    <mergeCell ref="I13:J13"/>
    <mergeCell ref="K13:L13"/>
    <mergeCell ref="B6:B9"/>
  </mergeCells>
  <phoneticPr fontId="1"/>
  <pageMargins left="0" right="0" top="0" bottom="0" header="0.31496062992125984" footer="0.31496062992125984"/>
  <pageSetup paperSize="8" scale="12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zoomScaleNormal="100" zoomScaleSheetLayoutView="75" workbookViewId="0">
      <selection activeCell="I44" sqref="I44"/>
    </sheetView>
  </sheetViews>
  <sheetFormatPr defaultRowHeight="13.5" x14ac:dyDescent="0.15"/>
  <cols>
    <col min="1" max="1" width="2.875" style="163" customWidth="1"/>
    <col min="2" max="2" width="2.625" style="163" bestFit="1" customWidth="1"/>
    <col min="3" max="3" width="16.5" style="163" bestFit="1" customWidth="1"/>
    <col min="4" max="20" width="7.625" style="163" customWidth="1"/>
    <col min="21" max="16384" width="9" style="163"/>
  </cols>
  <sheetData>
    <row r="1" spans="2:20" ht="14.25" thickBot="1" x14ac:dyDescent="0.2">
      <c r="B1" s="163" t="s">
        <v>180</v>
      </c>
      <c r="T1" s="343"/>
    </row>
    <row r="2" spans="2:20" ht="13.5" customHeight="1" x14ac:dyDescent="0.15">
      <c r="B2" s="480" t="s">
        <v>99</v>
      </c>
      <c r="C2" s="500"/>
      <c r="D2" s="392" t="s">
        <v>59</v>
      </c>
      <c r="E2" s="393"/>
      <c r="F2" s="394"/>
      <c r="G2" s="395" t="s">
        <v>137</v>
      </c>
      <c r="H2" s="488"/>
      <c r="I2" s="488" t="s">
        <v>135</v>
      </c>
      <c r="J2" s="488"/>
      <c r="K2" s="488" t="s">
        <v>100</v>
      </c>
      <c r="L2" s="386"/>
      <c r="M2" s="488" t="s">
        <v>101</v>
      </c>
      <c r="N2" s="488"/>
      <c r="O2" s="488" t="s">
        <v>102</v>
      </c>
      <c r="P2" s="488"/>
      <c r="Q2" s="488" t="s">
        <v>103</v>
      </c>
      <c r="R2" s="488"/>
      <c r="S2" s="488" t="s">
        <v>104</v>
      </c>
      <c r="T2" s="489"/>
    </row>
    <row r="3" spans="2:20" ht="14.25" customHeight="1" thickBot="1" x14ac:dyDescent="0.2">
      <c r="B3" s="501"/>
      <c r="C3" s="502"/>
      <c r="D3" s="229" t="s">
        <v>5</v>
      </c>
      <c r="E3" s="22" t="s">
        <v>6</v>
      </c>
      <c r="F3" s="271" t="s">
        <v>7</v>
      </c>
      <c r="G3" s="351" t="s">
        <v>6</v>
      </c>
      <c r="H3" s="22" t="s">
        <v>7</v>
      </c>
      <c r="I3" s="351" t="s">
        <v>6</v>
      </c>
      <c r="J3" s="22" t="s">
        <v>7</v>
      </c>
      <c r="K3" s="350" t="s">
        <v>6</v>
      </c>
      <c r="L3" s="108" t="s">
        <v>7</v>
      </c>
      <c r="M3" s="289" t="s">
        <v>6</v>
      </c>
      <c r="N3" s="22" t="s">
        <v>7</v>
      </c>
      <c r="O3" s="351" t="s">
        <v>6</v>
      </c>
      <c r="P3" s="22" t="s">
        <v>7</v>
      </c>
      <c r="Q3" s="350" t="s">
        <v>6</v>
      </c>
      <c r="R3" s="108" t="s">
        <v>7</v>
      </c>
      <c r="S3" s="350" t="s">
        <v>6</v>
      </c>
      <c r="T3" s="23" t="s">
        <v>7</v>
      </c>
    </row>
    <row r="4" spans="2:20" ht="13.5" customHeight="1" x14ac:dyDescent="0.15">
      <c r="B4" s="380" t="s">
        <v>115</v>
      </c>
      <c r="C4" s="4" t="s">
        <v>62</v>
      </c>
      <c r="D4" s="209">
        <f>E4+F4</f>
        <v>4665</v>
      </c>
      <c r="E4" s="103">
        <f>M4+O4+Q4+S4</f>
        <v>3041</v>
      </c>
      <c r="F4" s="113">
        <f>N4+P4+R4+T4</f>
        <v>1624</v>
      </c>
      <c r="G4" s="210" t="s">
        <v>146</v>
      </c>
      <c r="H4" s="109" t="s">
        <v>146</v>
      </c>
      <c r="I4" s="109" t="s">
        <v>146</v>
      </c>
      <c r="J4" s="109" t="s">
        <v>146</v>
      </c>
      <c r="K4" s="109" t="s">
        <v>146</v>
      </c>
      <c r="L4" s="111" t="s">
        <v>146</v>
      </c>
      <c r="M4" s="109">
        <v>611</v>
      </c>
      <c r="N4" s="109">
        <v>300</v>
      </c>
      <c r="O4" s="109">
        <v>977</v>
      </c>
      <c r="P4" s="109">
        <v>540</v>
      </c>
      <c r="Q4" s="109">
        <v>1026</v>
      </c>
      <c r="R4" s="111">
        <v>506</v>
      </c>
      <c r="S4" s="109">
        <v>427</v>
      </c>
      <c r="T4" s="110">
        <v>278</v>
      </c>
    </row>
    <row r="5" spans="2:20" x14ac:dyDescent="0.15">
      <c r="B5" s="381"/>
      <c r="C5" s="7" t="s">
        <v>63</v>
      </c>
      <c r="D5" s="209">
        <f t="shared" ref="D5:D15" si="0">E5+F5</f>
        <v>3</v>
      </c>
      <c r="E5" s="103">
        <f t="shared" ref="E5:E15" si="1">M5+O5+Q5+S5</f>
        <v>3</v>
      </c>
      <c r="F5" s="101">
        <f t="shared" ref="F5:F15" si="2">N5+P5+R5+T5</f>
        <v>0</v>
      </c>
      <c r="G5" s="102" t="s">
        <v>146</v>
      </c>
      <c r="H5" s="100" t="s">
        <v>146</v>
      </c>
      <c r="I5" s="100" t="s">
        <v>146</v>
      </c>
      <c r="J5" s="100" t="s">
        <v>146</v>
      </c>
      <c r="K5" s="100" t="s">
        <v>146</v>
      </c>
      <c r="L5" s="112" t="s">
        <v>146</v>
      </c>
      <c r="M5" s="100">
        <v>0</v>
      </c>
      <c r="N5" s="100">
        <v>0</v>
      </c>
      <c r="O5" s="100">
        <v>0</v>
      </c>
      <c r="P5" s="100">
        <v>0</v>
      </c>
      <c r="Q5" s="100">
        <v>2</v>
      </c>
      <c r="R5" s="112">
        <v>0</v>
      </c>
      <c r="S5" s="100">
        <v>1</v>
      </c>
      <c r="T5" s="101">
        <v>0</v>
      </c>
    </row>
    <row r="6" spans="2:20" x14ac:dyDescent="0.15">
      <c r="B6" s="381"/>
      <c r="C6" s="7" t="s">
        <v>64</v>
      </c>
      <c r="D6" s="209">
        <f t="shared" si="0"/>
        <v>496</v>
      </c>
      <c r="E6" s="103">
        <f t="shared" si="1"/>
        <v>277</v>
      </c>
      <c r="F6" s="104">
        <f t="shared" si="2"/>
        <v>219</v>
      </c>
      <c r="G6" s="102" t="s">
        <v>146</v>
      </c>
      <c r="H6" s="100" t="s">
        <v>146</v>
      </c>
      <c r="I6" s="100" t="s">
        <v>146</v>
      </c>
      <c r="J6" s="100" t="s">
        <v>146</v>
      </c>
      <c r="K6" s="100" t="s">
        <v>146</v>
      </c>
      <c r="L6" s="112" t="s">
        <v>146</v>
      </c>
      <c r="M6" s="100">
        <v>32</v>
      </c>
      <c r="N6" s="100">
        <v>23</v>
      </c>
      <c r="O6" s="100">
        <v>69</v>
      </c>
      <c r="P6" s="100">
        <v>46</v>
      </c>
      <c r="Q6" s="100">
        <v>99</v>
      </c>
      <c r="R6" s="112">
        <v>79</v>
      </c>
      <c r="S6" s="100">
        <v>77</v>
      </c>
      <c r="T6" s="101">
        <v>71</v>
      </c>
    </row>
    <row r="7" spans="2:20" x14ac:dyDescent="0.15">
      <c r="B7" s="381"/>
      <c r="C7" s="7" t="s">
        <v>65</v>
      </c>
      <c r="D7" s="209">
        <f t="shared" si="0"/>
        <v>96</v>
      </c>
      <c r="E7" s="103">
        <f t="shared" si="1"/>
        <v>54</v>
      </c>
      <c r="F7" s="104">
        <f t="shared" si="2"/>
        <v>42</v>
      </c>
      <c r="G7" s="102" t="s">
        <v>146</v>
      </c>
      <c r="H7" s="100" t="s">
        <v>146</v>
      </c>
      <c r="I7" s="100" t="s">
        <v>146</v>
      </c>
      <c r="J7" s="100" t="s">
        <v>146</v>
      </c>
      <c r="K7" s="100" t="s">
        <v>146</v>
      </c>
      <c r="L7" s="112" t="s">
        <v>146</v>
      </c>
      <c r="M7" s="100">
        <v>7</v>
      </c>
      <c r="N7" s="100">
        <v>3</v>
      </c>
      <c r="O7" s="100">
        <v>6</v>
      </c>
      <c r="P7" s="100">
        <v>15</v>
      </c>
      <c r="Q7" s="100">
        <v>28</v>
      </c>
      <c r="R7" s="112">
        <v>15</v>
      </c>
      <c r="S7" s="100">
        <v>13</v>
      </c>
      <c r="T7" s="101">
        <v>9</v>
      </c>
    </row>
    <row r="8" spans="2:20" x14ac:dyDescent="0.15">
      <c r="B8" s="381"/>
      <c r="C8" s="7" t="s">
        <v>66</v>
      </c>
      <c r="D8" s="209">
        <f t="shared" si="0"/>
        <v>895</v>
      </c>
      <c r="E8" s="103">
        <f t="shared" si="1"/>
        <v>534</v>
      </c>
      <c r="F8" s="104">
        <f t="shared" si="2"/>
        <v>361</v>
      </c>
      <c r="G8" s="102" t="s">
        <v>146</v>
      </c>
      <c r="H8" s="100" t="s">
        <v>146</v>
      </c>
      <c r="I8" s="100" t="s">
        <v>146</v>
      </c>
      <c r="J8" s="100" t="s">
        <v>146</v>
      </c>
      <c r="K8" s="100" t="s">
        <v>146</v>
      </c>
      <c r="L8" s="112" t="s">
        <v>146</v>
      </c>
      <c r="M8" s="100">
        <v>54</v>
      </c>
      <c r="N8" s="100">
        <v>28</v>
      </c>
      <c r="O8" s="100">
        <v>131</v>
      </c>
      <c r="P8" s="100">
        <v>78</v>
      </c>
      <c r="Q8" s="100">
        <v>212</v>
      </c>
      <c r="R8" s="112">
        <v>154</v>
      </c>
      <c r="S8" s="100">
        <v>137</v>
      </c>
      <c r="T8" s="101">
        <v>101</v>
      </c>
    </row>
    <row r="9" spans="2:20" x14ac:dyDescent="0.15">
      <c r="B9" s="381"/>
      <c r="C9" s="7" t="s">
        <v>67</v>
      </c>
      <c r="D9" s="209">
        <f t="shared" si="0"/>
        <v>949</v>
      </c>
      <c r="E9" s="103">
        <f t="shared" si="1"/>
        <v>602</v>
      </c>
      <c r="F9" s="104">
        <f t="shared" si="2"/>
        <v>347</v>
      </c>
      <c r="G9" s="102" t="s">
        <v>146</v>
      </c>
      <c r="H9" s="100" t="s">
        <v>146</v>
      </c>
      <c r="I9" s="100" t="s">
        <v>146</v>
      </c>
      <c r="J9" s="100" t="s">
        <v>146</v>
      </c>
      <c r="K9" s="100" t="s">
        <v>146</v>
      </c>
      <c r="L9" s="112" t="s">
        <v>146</v>
      </c>
      <c r="M9" s="100">
        <v>104</v>
      </c>
      <c r="N9" s="100">
        <v>53</v>
      </c>
      <c r="O9" s="100">
        <v>193</v>
      </c>
      <c r="P9" s="100">
        <v>83</v>
      </c>
      <c r="Q9" s="100">
        <v>215</v>
      </c>
      <c r="R9" s="112">
        <v>122</v>
      </c>
      <c r="S9" s="100">
        <v>90</v>
      </c>
      <c r="T9" s="101">
        <v>89</v>
      </c>
    </row>
    <row r="10" spans="2:20" x14ac:dyDescent="0.15">
      <c r="B10" s="381"/>
      <c r="C10" s="7" t="s">
        <v>68</v>
      </c>
      <c r="D10" s="209">
        <f t="shared" si="0"/>
        <v>233</v>
      </c>
      <c r="E10" s="103">
        <f t="shared" si="1"/>
        <v>157</v>
      </c>
      <c r="F10" s="104">
        <f t="shared" si="2"/>
        <v>76</v>
      </c>
      <c r="G10" s="102" t="s">
        <v>146</v>
      </c>
      <c r="H10" s="100" t="s">
        <v>146</v>
      </c>
      <c r="I10" s="100" t="s">
        <v>146</v>
      </c>
      <c r="J10" s="100" t="s">
        <v>146</v>
      </c>
      <c r="K10" s="100" t="s">
        <v>146</v>
      </c>
      <c r="L10" s="112" t="s">
        <v>146</v>
      </c>
      <c r="M10" s="100">
        <v>32</v>
      </c>
      <c r="N10" s="100">
        <v>17</v>
      </c>
      <c r="O10" s="100">
        <v>68</v>
      </c>
      <c r="P10" s="100">
        <v>17</v>
      </c>
      <c r="Q10" s="100">
        <v>40</v>
      </c>
      <c r="R10" s="112">
        <v>23</v>
      </c>
      <c r="S10" s="100">
        <v>17</v>
      </c>
      <c r="T10" s="101">
        <v>19</v>
      </c>
    </row>
    <row r="11" spans="2:20" x14ac:dyDescent="0.15">
      <c r="B11" s="381"/>
      <c r="C11" s="7" t="s">
        <v>69</v>
      </c>
      <c r="D11" s="209">
        <f t="shared" si="0"/>
        <v>371</v>
      </c>
      <c r="E11" s="103">
        <f t="shared" si="1"/>
        <v>222</v>
      </c>
      <c r="F11" s="104">
        <f t="shared" si="2"/>
        <v>149</v>
      </c>
      <c r="G11" s="102" t="s">
        <v>146</v>
      </c>
      <c r="H11" s="100" t="s">
        <v>146</v>
      </c>
      <c r="I11" s="100" t="s">
        <v>146</v>
      </c>
      <c r="J11" s="100" t="s">
        <v>146</v>
      </c>
      <c r="K11" s="100" t="s">
        <v>146</v>
      </c>
      <c r="L11" s="112" t="s">
        <v>146</v>
      </c>
      <c r="M11" s="100">
        <v>31</v>
      </c>
      <c r="N11" s="100">
        <v>15</v>
      </c>
      <c r="O11" s="100">
        <v>64</v>
      </c>
      <c r="P11" s="100">
        <v>33</v>
      </c>
      <c r="Q11" s="100">
        <v>88</v>
      </c>
      <c r="R11" s="112">
        <v>61</v>
      </c>
      <c r="S11" s="100">
        <v>39</v>
      </c>
      <c r="T11" s="101">
        <v>40</v>
      </c>
    </row>
    <row r="12" spans="2:20" x14ac:dyDescent="0.15">
      <c r="B12" s="381"/>
      <c r="C12" s="7" t="s">
        <v>132</v>
      </c>
      <c r="D12" s="209">
        <f t="shared" si="0"/>
        <v>155</v>
      </c>
      <c r="E12" s="103">
        <f t="shared" si="1"/>
        <v>99</v>
      </c>
      <c r="F12" s="104">
        <f t="shared" si="2"/>
        <v>56</v>
      </c>
      <c r="G12" s="102" t="s">
        <v>146</v>
      </c>
      <c r="H12" s="100" t="s">
        <v>146</v>
      </c>
      <c r="I12" s="100" t="s">
        <v>146</v>
      </c>
      <c r="J12" s="100" t="s">
        <v>146</v>
      </c>
      <c r="K12" s="100" t="s">
        <v>146</v>
      </c>
      <c r="L12" s="112" t="s">
        <v>146</v>
      </c>
      <c r="M12" s="100">
        <v>17</v>
      </c>
      <c r="N12" s="100">
        <v>14</v>
      </c>
      <c r="O12" s="100">
        <v>33</v>
      </c>
      <c r="P12" s="100">
        <v>13</v>
      </c>
      <c r="Q12" s="100">
        <v>32</v>
      </c>
      <c r="R12" s="112">
        <v>18</v>
      </c>
      <c r="S12" s="100">
        <v>17</v>
      </c>
      <c r="T12" s="101">
        <v>11</v>
      </c>
    </row>
    <row r="13" spans="2:20" x14ac:dyDescent="0.15">
      <c r="B13" s="381"/>
      <c r="C13" s="7" t="s">
        <v>70</v>
      </c>
      <c r="D13" s="209">
        <f t="shared" si="0"/>
        <v>14</v>
      </c>
      <c r="E13" s="103">
        <f t="shared" si="1"/>
        <v>11</v>
      </c>
      <c r="F13" s="104">
        <f t="shared" si="2"/>
        <v>3</v>
      </c>
      <c r="G13" s="102" t="s">
        <v>146</v>
      </c>
      <c r="H13" s="100" t="s">
        <v>146</v>
      </c>
      <c r="I13" s="100" t="s">
        <v>146</v>
      </c>
      <c r="J13" s="100" t="s">
        <v>146</v>
      </c>
      <c r="K13" s="100" t="s">
        <v>146</v>
      </c>
      <c r="L13" s="112" t="s">
        <v>146</v>
      </c>
      <c r="M13" s="100">
        <v>1</v>
      </c>
      <c r="N13" s="100">
        <v>0</v>
      </c>
      <c r="O13" s="100">
        <v>3</v>
      </c>
      <c r="P13" s="100">
        <v>0</v>
      </c>
      <c r="Q13" s="100">
        <v>6</v>
      </c>
      <c r="R13" s="112">
        <v>1</v>
      </c>
      <c r="S13" s="100">
        <v>1</v>
      </c>
      <c r="T13" s="101">
        <v>2</v>
      </c>
    </row>
    <row r="14" spans="2:20" x14ac:dyDescent="0.15">
      <c r="B14" s="381"/>
      <c r="C14" s="7" t="s">
        <v>71</v>
      </c>
      <c r="D14" s="209">
        <f t="shared" si="0"/>
        <v>240</v>
      </c>
      <c r="E14" s="103">
        <f t="shared" si="1"/>
        <v>133</v>
      </c>
      <c r="F14" s="104">
        <f t="shared" si="2"/>
        <v>107</v>
      </c>
      <c r="G14" s="102" t="s">
        <v>146</v>
      </c>
      <c r="H14" s="100" t="s">
        <v>146</v>
      </c>
      <c r="I14" s="100" t="s">
        <v>146</v>
      </c>
      <c r="J14" s="100" t="s">
        <v>146</v>
      </c>
      <c r="K14" s="100" t="s">
        <v>146</v>
      </c>
      <c r="L14" s="112" t="s">
        <v>146</v>
      </c>
      <c r="M14" s="100">
        <v>43</v>
      </c>
      <c r="N14" s="100">
        <v>32</v>
      </c>
      <c r="O14" s="100">
        <v>38</v>
      </c>
      <c r="P14" s="100">
        <v>32</v>
      </c>
      <c r="Q14" s="100">
        <v>41</v>
      </c>
      <c r="R14" s="112">
        <v>31</v>
      </c>
      <c r="S14" s="100">
        <v>11</v>
      </c>
      <c r="T14" s="101">
        <v>12</v>
      </c>
    </row>
    <row r="15" spans="2:20" x14ac:dyDescent="0.15">
      <c r="B15" s="381"/>
      <c r="C15" s="7" t="s">
        <v>30</v>
      </c>
      <c r="D15" s="209">
        <f t="shared" si="0"/>
        <v>108</v>
      </c>
      <c r="E15" s="103">
        <f t="shared" si="1"/>
        <v>59</v>
      </c>
      <c r="F15" s="104">
        <f t="shared" si="2"/>
        <v>49</v>
      </c>
      <c r="G15" s="102" t="s">
        <v>146</v>
      </c>
      <c r="H15" s="100" t="s">
        <v>146</v>
      </c>
      <c r="I15" s="100" t="s">
        <v>146</v>
      </c>
      <c r="J15" s="100" t="s">
        <v>146</v>
      </c>
      <c r="K15" s="100" t="s">
        <v>146</v>
      </c>
      <c r="L15" s="112" t="s">
        <v>146</v>
      </c>
      <c r="M15" s="100">
        <v>13</v>
      </c>
      <c r="N15" s="100">
        <v>15</v>
      </c>
      <c r="O15" s="100">
        <v>14</v>
      </c>
      <c r="P15" s="100">
        <v>10</v>
      </c>
      <c r="Q15" s="100">
        <v>24</v>
      </c>
      <c r="R15" s="112">
        <v>19</v>
      </c>
      <c r="S15" s="100">
        <v>8</v>
      </c>
      <c r="T15" s="101">
        <v>5</v>
      </c>
    </row>
    <row r="16" spans="2:20" ht="14.25" customHeight="1" thickBot="1" x14ac:dyDescent="0.2">
      <c r="B16" s="382"/>
      <c r="C16" s="11" t="s">
        <v>21</v>
      </c>
      <c r="D16" s="211">
        <f t="shared" ref="D16:D34" si="3">E16+F16</f>
        <v>8225</v>
      </c>
      <c r="E16" s="212">
        <f t="shared" ref="E16:E34" si="4">M16+O16+Q16+S16</f>
        <v>5192</v>
      </c>
      <c r="F16" s="213">
        <f t="shared" ref="F16:F34" si="5">N16+P16+R16+T16</f>
        <v>3033</v>
      </c>
      <c r="G16" s="272" t="s">
        <v>146</v>
      </c>
      <c r="H16" s="272" t="s">
        <v>146</v>
      </c>
      <c r="I16" s="272" t="s">
        <v>146</v>
      </c>
      <c r="J16" s="272" t="s">
        <v>146</v>
      </c>
      <c r="K16" s="272" t="s">
        <v>146</v>
      </c>
      <c r="L16" s="272" t="s">
        <v>146</v>
      </c>
      <c r="M16" s="272">
        <f t="shared" ref="M16:T16" si="6">SUM(M4:M15)</f>
        <v>945</v>
      </c>
      <c r="N16" s="272">
        <f t="shared" si="6"/>
        <v>500</v>
      </c>
      <c r="O16" s="272">
        <f t="shared" si="6"/>
        <v>1596</v>
      </c>
      <c r="P16" s="272">
        <f t="shared" si="6"/>
        <v>867</v>
      </c>
      <c r="Q16" s="272">
        <f t="shared" si="6"/>
        <v>1813</v>
      </c>
      <c r="R16" s="272">
        <f t="shared" si="6"/>
        <v>1029</v>
      </c>
      <c r="S16" s="272">
        <f t="shared" si="6"/>
        <v>838</v>
      </c>
      <c r="T16" s="315">
        <f t="shared" si="6"/>
        <v>637</v>
      </c>
    </row>
    <row r="17" spans="2:20" ht="13.5" customHeight="1" x14ac:dyDescent="0.15">
      <c r="B17" s="380" t="s">
        <v>116</v>
      </c>
      <c r="C17" s="4" t="s">
        <v>73</v>
      </c>
      <c r="D17" s="209">
        <f t="shared" si="3"/>
        <v>6989</v>
      </c>
      <c r="E17" s="103">
        <f t="shared" si="4"/>
        <v>4162</v>
      </c>
      <c r="F17" s="104">
        <f t="shared" si="5"/>
        <v>2827</v>
      </c>
      <c r="G17" s="105" t="s">
        <v>146</v>
      </c>
      <c r="H17" s="103" t="s">
        <v>146</v>
      </c>
      <c r="I17" s="103" t="s">
        <v>146</v>
      </c>
      <c r="J17" s="103" t="s">
        <v>146</v>
      </c>
      <c r="K17" s="103" t="s">
        <v>146</v>
      </c>
      <c r="L17" s="113" t="s">
        <v>146</v>
      </c>
      <c r="M17" s="103">
        <v>530</v>
      </c>
      <c r="N17" s="103">
        <v>356</v>
      </c>
      <c r="O17" s="103">
        <v>1138</v>
      </c>
      <c r="P17" s="103">
        <v>768</v>
      </c>
      <c r="Q17" s="103">
        <v>1569</v>
      </c>
      <c r="R17" s="113">
        <v>1105</v>
      </c>
      <c r="S17" s="103">
        <v>925</v>
      </c>
      <c r="T17" s="104">
        <v>598</v>
      </c>
    </row>
    <row r="18" spans="2:20" x14ac:dyDescent="0.15">
      <c r="B18" s="381"/>
      <c r="C18" s="7" t="s">
        <v>130</v>
      </c>
      <c r="D18" s="209">
        <f t="shared" si="3"/>
        <v>91</v>
      </c>
      <c r="E18" s="103">
        <f t="shared" si="4"/>
        <v>60</v>
      </c>
      <c r="F18" s="104">
        <f t="shared" si="5"/>
        <v>31</v>
      </c>
      <c r="G18" s="102" t="s">
        <v>146</v>
      </c>
      <c r="H18" s="100" t="s">
        <v>146</v>
      </c>
      <c r="I18" s="100" t="s">
        <v>146</v>
      </c>
      <c r="J18" s="100" t="s">
        <v>146</v>
      </c>
      <c r="K18" s="100" t="s">
        <v>146</v>
      </c>
      <c r="L18" s="112" t="s">
        <v>146</v>
      </c>
      <c r="M18" s="100">
        <v>4</v>
      </c>
      <c r="N18" s="100">
        <v>8</v>
      </c>
      <c r="O18" s="100">
        <v>17</v>
      </c>
      <c r="P18" s="100">
        <v>11</v>
      </c>
      <c r="Q18" s="100">
        <v>30</v>
      </c>
      <c r="R18" s="112">
        <v>7</v>
      </c>
      <c r="S18" s="100">
        <v>9</v>
      </c>
      <c r="T18" s="101">
        <v>5</v>
      </c>
    </row>
    <row r="19" spans="2:20" x14ac:dyDescent="0.15">
      <c r="B19" s="381"/>
      <c r="C19" s="7" t="s">
        <v>74</v>
      </c>
      <c r="D19" s="209">
        <f t="shared" si="3"/>
        <v>13</v>
      </c>
      <c r="E19" s="103">
        <f t="shared" si="4"/>
        <v>3</v>
      </c>
      <c r="F19" s="104">
        <f t="shared" si="5"/>
        <v>10</v>
      </c>
      <c r="G19" s="102" t="s">
        <v>146</v>
      </c>
      <c r="H19" s="100" t="s">
        <v>146</v>
      </c>
      <c r="I19" s="100" t="s">
        <v>146</v>
      </c>
      <c r="J19" s="100" t="s">
        <v>146</v>
      </c>
      <c r="K19" s="100" t="s">
        <v>146</v>
      </c>
      <c r="L19" s="112" t="s">
        <v>146</v>
      </c>
      <c r="M19" s="100">
        <v>1</v>
      </c>
      <c r="N19" s="100">
        <v>1</v>
      </c>
      <c r="O19" s="100">
        <v>0</v>
      </c>
      <c r="P19" s="100">
        <v>3</v>
      </c>
      <c r="Q19" s="100">
        <v>0</v>
      </c>
      <c r="R19" s="112">
        <v>3</v>
      </c>
      <c r="S19" s="100">
        <v>2</v>
      </c>
      <c r="T19" s="101">
        <v>3</v>
      </c>
    </row>
    <row r="20" spans="2:20" x14ac:dyDescent="0.15">
      <c r="B20" s="381"/>
      <c r="C20" s="7" t="s">
        <v>75</v>
      </c>
      <c r="D20" s="209">
        <f t="shared" si="3"/>
        <v>52</v>
      </c>
      <c r="E20" s="103">
        <f t="shared" si="4"/>
        <v>34</v>
      </c>
      <c r="F20" s="104">
        <f t="shared" si="5"/>
        <v>18</v>
      </c>
      <c r="G20" s="102" t="s">
        <v>146</v>
      </c>
      <c r="H20" s="100" t="s">
        <v>146</v>
      </c>
      <c r="I20" s="100" t="s">
        <v>146</v>
      </c>
      <c r="J20" s="100" t="s">
        <v>146</v>
      </c>
      <c r="K20" s="100" t="s">
        <v>146</v>
      </c>
      <c r="L20" s="112" t="s">
        <v>146</v>
      </c>
      <c r="M20" s="100">
        <v>3</v>
      </c>
      <c r="N20" s="100">
        <v>1</v>
      </c>
      <c r="O20" s="100">
        <v>12</v>
      </c>
      <c r="P20" s="100">
        <v>6</v>
      </c>
      <c r="Q20" s="100">
        <v>16</v>
      </c>
      <c r="R20" s="112">
        <v>6</v>
      </c>
      <c r="S20" s="100">
        <v>3</v>
      </c>
      <c r="T20" s="101">
        <v>5</v>
      </c>
    </row>
    <row r="21" spans="2:20" x14ac:dyDescent="0.15">
      <c r="B21" s="381"/>
      <c r="C21" s="7" t="s">
        <v>76</v>
      </c>
      <c r="D21" s="209">
        <f t="shared" si="3"/>
        <v>19</v>
      </c>
      <c r="E21" s="103">
        <f t="shared" si="4"/>
        <v>13</v>
      </c>
      <c r="F21" s="104">
        <f t="shared" si="5"/>
        <v>6</v>
      </c>
      <c r="G21" s="102" t="s">
        <v>146</v>
      </c>
      <c r="H21" s="100" t="s">
        <v>146</v>
      </c>
      <c r="I21" s="100" t="s">
        <v>146</v>
      </c>
      <c r="J21" s="100" t="s">
        <v>146</v>
      </c>
      <c r="K21" s="100" t="s">
        <v>146</v>
      </c>
      <c r="L21" s="112" t="s">
        <v>146</v>
      </c>
      <c r="M21" s="100">
        <v>2</v>
      </c>
      <c r="N21" s="100">
        <v>1</v>
      </c>
      <c r="O21" s="100">
        <v>1</v>
      </c>
      <c r="P21" s="100">
        <v>4</v>
      </c>
      <c r="Q21" s="100">
        <v>9</v>
      </c>
      <c r="R21" s="112">
        <v>0</v>
      </c>
      <c r="S21" s="100">
        <v>1</v>
      </c>
      <c r="T21" s="101">
        <v>1</v>
      </c>
    </row>
    <row r="22" spans="2:20" x14ac:dyDescent="0.15">
      <c r="B22" s="381"/>
      <c r="C22" s="7" t="s">
        <v>77</v>
      </c>
      <c r="D22" s="209">
        <f t="shared" si="3"/>
        <v>11</v>
      </c>
      <c r="E22" s="103">
        <f t="shared" si="4"/>
        <v>6</v>
      </c>
      <c r="F22" s="104">
        <f t="shared" si="5"/>
        <v>5</v>
      </c>
      <c r="G22" s="102" t="s">
        <v>146</v>
      </c>
      <c r="H22" s="100" t="s">
        <v>146</v>
      </c>
      <c r="I22" s="100" t="s">
        <v>146</v>
      </c>
      <c r="J22" s="100" t="s">
        <v>146</v>
      </c>
      <c r="K22" s="100" t="s">
        <v>146</v>
      </c>
      <c r="L22" s="112" t="s">
        <v>146</v>
      </c>
      <c r="M22" s="100">
        <v>1</v>
      </c>
      <c r="N22" s="100">
        <v>2</v>
      </c>
      <c r="O22" s="100">
        <v>2</v>
      </c>
      <c r="P22" s="100">
        <v>2</v>
      </c>
      <c r="Q22" s="100">
        <v>1</v>
      </c>
      <c r="R22" s="112">
        <v>1</v>
      </c>
      <c r="S22" s="100">
        <v>2</v>
      </c>
      <c r="T22" s="101">
        <v>0</v>
      </c>
    </row>
    <row r="23" spans="2:20" x14ac:dyDescent="0.15">
      <c r="B23" s="381"/>
      <c r="C23" s="7" t="s">
        <v>30</v>
      </c>
      <c r="D23" s="209">
        <f t="shared" si="3"/>
        <v>135</v>
      </c>
      <c r="E23" s="103">
        <f t="shared" si="4"/>
        <v>78</v>
      </c>
      <c r="F23" s="104">
        <f t="shared" si="5"/>
        <v>57</v>
      </c>
      <c r="G23" s="102" t="s">
        <v>146</v>
      </c>
      <c r="H23" s="100" t="s">
        <v>146</v>
      </c>
      <c r="I23" s="100" t="s">
        <v>146</v>
      </c>
      <c r="J23" s="100" t="s">
        <v>146</v>
      </c>
      <c r="K23" s="100" t="s">
        <v>146</v>
      </c>
      <c r="L23" s="112" t="s">
        <v>146</v>
      </c>
      <c r="M23" s="100">
        <v>13</v>
      </c>
      <c r="N23" s="100">
        <v>7</v>
      </c>
      <c r="O23" s="100">
        <v>24</v>
      </c>
      <c r="P23" s="100">
        <v>23</v>
      </c>
      <c r="Q23" s="100">
        <v>23</v>
      </c>
      <c r="R23" s="112">
        <v>20</v>
      </c>
      <c r="S23" s="100">
        <v>18</v>
      </c>
      <c r="T23" s="101">
        <v>7</v>
      </c>
    </row>
    <row r="24" spans="2:20" ht="14.25" customHeight="1" thickBot="1" x14ac:dyDescent="0.2">
      <c r="B24" s="382"/>
      <c r="C24" s="11" t="s">
        <v>21</v>
      </c>
      <c r="D24" s="211">
        <f t="shared" si="3"/>
        <v>7310</v>
      </c>
      <c r="E24" s="212">
        <f t="shared" si="4"/>
        <v>4356</v>
      </c>
      <c r="F24" s="213">
        <f t="shared" si="5"/>
        <v>2954</v>
      </c>
      <c r="G24" s="272" t="s">
        <v>146</v>
      </c>
      <c r="H24" s="272" t="s">
        <v>146</v>
      </c>
      <c r="I24" s="272" t="s">
        <v>146</v>
      </c>
      <c r="J24" s="272" t="s">
        <v>146</v>
      </c>
      <c r="K24" s="272" t="s">
        <v>146</v>
      </c>
      <c r="L24" s="272" t="s">
        <v>146</v>
      </c>
      <c r="M24" s="272">
        <f t="shared" ref="M24:S24" si="7">SUM(M17:M23)</f>
        <v>554</v>
      </c>
      <c r="N24" s="272">
        <f t="shared" si="7"/>
        <v>376</v>
      </c>
      <c r="O24" s="272">
        <f t="shared" si="7"/>
        <v>1194</v>
      </c>
      <c r="P24" s="272">
        <f t="shared" si="7"/>
        <v>817</v>
      </c>
      <c r="Q24" s="272">
        <f t="shared" si="7"/>
        <v>1648</v>
      </c>
      <c r="R24" s="272">
        <f t="shared" si="7"/>
        <v>1142</v>
      </c>
      <c r="S24" s="272">
        <f t="shared" si="7"/>
        <v>960</v>
      </c>
      <c r="T24" s="315">
        <f>SUM(T17:T23)</f>
        <v>619</v>
      </c>
    </row>
    <row r="25" spans="2:20" ht="13.5" customHeight="1" x14ac:dyDescent="0.15">
      <c r="B25" s="497" t="s">
        <v>117</v>
      </c>
      <c r="C25" s="4" t="s">
        <v>79</v>
      </c>
      <c r="D25" s="209">
        <f t="shared" si="3"/>
        <v>362</v>
      </c>
      <c r="E25" s="103">
        <f t="shared" si="4"/>
        <v>195</v>
      </c>
      <c r="F25" s="104">
        <f t="shared" si="5"/>
        <v>167</v>
      </c>
      <c r="G25" s="105" t="s">
        <v>146</v>
      </c>
      <c r="H25" s="103" t="s">
        <v>146</v>
      </c>
      <c r="I25" s="103" t="s">
        <v>146</v>
      </c>
      <c r="J25" s="103" t="s">
        <v>146</v>
      </c>
      <c r="K25" s="103" t="s">
        <v>146</v>
      </c>
      <c r="L25" s="113" t="s">
        <v>146</v>
      </c>
      <c r="M25" s="103">
        <v>39</v>
      </c>
      <c r="N25" s="103">
        <v>23</v>
      </c>
      <c r="O25" s="103">
        <v>62</v>
      </c>
      <c r="P25" s="103">
        <v>55</v>
      </c>
      <c r="Q25" s="103">
        <v>60</v>
      </c>
      <c r="R25" s="113">
        <v>60</v>
      </c>
      <c r="S25" s="103">
        <v>34</v>
      </c>
      <c r="T25" s="104">
        <v>29</v>
      </c>
    </row>
    <row r="26" spans="2:20" x14ac:dyDescent="0.15">
      <c r="B26" s="498"/>
      <c r="C26" s="7" t="s">
        <v>80</v>
      </c>
      <c r="D26" s="209">
        <f t="shared" si="3"/>
        <v>221</v>
      </c>
      <c r="E26" s="103">
        <f t="shared" si="4"/>
        <v>126</v>
      </c>
      <c r="F26" s="104">
        <f t="shared" si="5"/>
        <v>95</v>
      </c>
      <c r="G26" s="102" t="s">
        <v>146</v>
      </c>
      <c r="H26" s="100" t="s">
        <v>146</v>
      </c>
      <c r="I26" s="100" t="s">
        <v>146</v>
      </c>
      <c r="J26" s="100" t="s">
        <v>146</v>
      </c>
      <c r="K26" s="100" t="s">
        <v>146</v>
      </c>
      <c r="L26" s="112" t="s">
        <v>146</v>
      </c>
      <c r="M26" s="100">
        <v>20</v>
      </c>
      <c r="N26" s="100">
        <v>11</v>
      </c>
      <c r="O26" s="100">
        <v>30</v>
      </c>
      <c r="P26" s="100">
        <v>24</v>
      </c>
      <c r="Q26" s="100">
        <v>50</v>
      </c>
      <c r="R26" s="112">
        <v>36</v>
      </c>
      <c r="S26" s="100">
        <v>26</v>
      </c>
      <c r="T26" s="101">
        <v>24</v>
      </c>
    </row>
    <row r="27" spans="2:20" x14ac:dyDescent="0.15">
      <c r="B27" s="498"/>
      <c r="C27" s="114" t="s">
        <v>81</v>
      </c>
      <c r="D27" s="209">
        <f t="shared" si="3"/>
        <v>47</v>
      </c>
      <c r="E27" s="103">
        <f t="shared" si="4"/>
        <v>28</v>
      </c>
      <c r="F27" s="104">
        <f t="shared" si="5"/>
        <v>19</v>
      </c>
      <c r="G27" s="102" t="s">
        <v>146</v>
      </c>
      <c r="H27" s="100" t="s">
        <v>146</v>
      </c>
      <c r="I27" s="100" t="s">
        <v>146</v>
      </c>
      <c r="J27" s="100" t="s">
        <v>146</v>
      </c>
      <c r="K27" s="100" t="s">
        <v>146</v>
      </c>
      <c r="L27" s="112" t="s">
        <v>146</v>
      </c>
      <c r="M27" s="100">
        <v>4</v>
      </c>
      <c r="N27" s="100">
        <v>1</v>
      </c>
      <c r="O27" s="100">
        <v>4</v>
      </c>
      <c r="P27" s="100">
        <v>2</v>
      </c>
      <c r="Q27" s="100">
        <v>13</v>
      </c>
      <c r="R27" s="112">
        <v>12</v>
      </c>
      <c r="S27" s="100">
        <v>7</v>
      </c>
      <c r="T27" s="101">
        <v>4</v>
      </c>
    </row>
    <row r="28" spans="2:20" x14ac:dyDescent="0.15">
      <c r="B28" s="498"/>
      <c r="C28" s="7" t="s">
        <v>131</v>
      </c>
      <c r="D28" s="209">
        <f t="shared" si="3"/>
        <v>26</v>
      </c>
      <c r="E28" s="103">
        <f t="shared" si="4"/>
        <v>15</v>
      </c>
      <c r="F28" s="104">
        <f t="shared" si="5"/>
        <v>11</v>
      </c>
      <c r="G28" s="102" t="s">
        <v>146</v>
      </c>
      <c r="H28" s="100" t="s">
        <v>146</v>
      </c>
      <c r="I28" s="100" t="s">
        <v>146</v>
      </c>
      <c r="J28" s="100" t="s">
        <v>146</v>
      </c>
      <c r="K28" s="100" t="s">
        <v>146</v>
      </c>
      <c r="L28" s="112" t="s">
        <v>146</v>
      </c>
      <c r="M28" s="100">
        <v>2</v>
      </c>
      <c r="N28" s="100">
        <v>0</v>
      </c>
      <c r="O28" s="100">
        <v>0</v>
      </c>
      <c r="P28" s="100">
        <v>1</v>
      </c>
      <c r="Q28" s="100">
        <v>7</v>
      </c>
      <c r="R28" s="112">
        <v>4</v>
      </c>
      <c r="S28" s="100">
        <v>6</v>
      </c>
      <c r="T28" s="101">
        <v>6</v>
      </c>
    </row>
    <row r="29" spans="2:20" x14ac:dyDescent="0.15">
      <c r="B29" s="498"/>
      <c r="C29" s="7" t="s">
        <v>82</v>
      </c>
      <c r="D29" s="209">
        <f t="shared" si="3"/>
        <v>43</v>
      </c>
      <c r="E29" s="103">
        <f t="shared" si="4"/>
        <v>24</v>
      </c>
      <c r="F29" s="104">
        <f t="shared" si="5"/>
        <v>19</v>
      </c>
      <c r="G29" s="102" t="s">
        <v>146</v>
      </c>
      <c r="H29" s="100" t="s">
        <v>146</v>
      </c>
      <c r="I29" s="100" t="s">
        <v>146</v>
      </c>
      <c r="J29" s="100" t="s">
        <v>146</v>
      </c>
      <c r="K29" s="100" t="s">
        <v>146</v>
      </c>
      <c r="L29" s="112" t="s">
        <v>146</v>
      </c>
      <c r="M29" s="100">
        <v>1</v>
      </c>
      <c r="N29" s="100">
        <v>2</v>
      </c>
      <c r="O29" s="100">
        <v>6</v>
      </c>
      <c r="P29" s="100">
        <v>6</v>
      </c>
      <c r="Q29" s="100">
        <v>8</v>
      </c>
      <c r="R29" s="112">
        <v>5</v>
      </c>
      <c r="S29" s="100">
        <v>9</v>
      </c>
      <c r="T29" s="101">
        <v>6</v>
      </c>
    </row>
    <row r="30" spans="2:20" x14ac:dyDescent="0.15">
      <c r="B30" s="498"/>
      <c r="C30" s="7" t="s">
        <v>83</v>
      </c>
      <c r="D30" s="209">
        <f t="shared" si="3"/>
        <v>5</v>
      </c>
      <c r="E30" s="103">
        <f t="shared" si="4"/>
        <v>2</v>
      </c>
      <c r="F30" s="104">
        <f t="shared" si="5"/>
        <v>3</v>
      </c>
      <c r="G30" s="102" t="s">
        <v>146</v>
      </c>
      <c r="H30" s="100" t="s">
        <v>146</v>
      </c>
      <c r="I30" s="100" t="s">
        <v>146</v>
      </c>
      <c r="J30" s="100" t="s">
        <v>146</v>
      </c>
      <c r="K30" s="100" t="s">
        <v>146</v>
      </c>
      <c r="L30" s="112" t="s">
        <v>146</v>
      </c>
      <c r="M30" s="100">
        <v>2</v>
      </c>
      <c r="N30" s="100">
        <v>0</v>
      </c>
      <c r="O30" s="100">
        <v>0</v>
      </c>
      <c r="P30" s="100">
        <v>1</v>
      </c>
      <c r="Q30" s="100">
        <v>0</v>
      </c>
      <c r="R30" s="112">
        <v>1</v>
      </c>
      <c r="S30" s="100">
        <v>0</v>
      </c>
      <c r="T30" s="101">
        <v>1</v>
      </c>
    </row>
    <row r="31" spans="2:20" x14ac:dyDescent="0.15">
      <c r="B31" s="498"/>
      <c r="C31" s="7" t="s">
        <v>84</v>
      </c>
      <c r="D31" s="209">
        <f t="shared" si="3"/>
        <v>4</v>
      </c>
      <c r="E31" s="103">
        <f t="shared" si="4"/>
        <v>2</v>
      </c>
      <c r="F31" s="104">
        <f t="shared" si="5"/>
        <v>2</v>
      </c>
      <c r="G31" s="102" t="s">
        <v>146</v>
      </c>
      <c r="H31" s="100" t="s">
        <v>146</v>
      </c>
      <c r="I31" s="100" t="s">
        <v>146</v>
      </c>
      <c r="J31" s="100" t="s">
        <v>146</v>
      </c>
      <c r="K31" s="100" t="s">
        <v>146</v>
      </c>
      <c r="L31" s="112" t="s">
        <v>146</v>
      </c>
      <c r="M31" s="100">
        <v>0</v>
      </c>
      <c r="N31" s="100">
        <v>0</v>
      </c>
      <c r="O31" s="100">
        <v>0</v>
      </c>
      <c r="P31" s="100">
        <v>1</v>
      </c>
      <c r="Q31" s="100">
        <v>2</v>
      </c>
      <c r="R31" s="112">
        <v>1</v>
      </c>
      <c r="S31" s="100">
        <v>0</v>
      </c>
      <c r="T31" s="101">
        <v>0</v>
      </c>
    </row>
    <row r="32" spans="2:20" x14ac:dyDescent="0.15">
      <c r="B32" s="498"/>
      <c r="C32" s="7" t="s">
        <v>30</v>
      </c>
      <c r="D32" s="209">
        <f t="shared" si="3"/>
        <v>174</v>
      </c>
      <c r="E32" s="103">
        <f t="shared" si="4"/>
        <v>105</v>
      </c>
      <c r="F32" s="104">
        <f t="shared" si="5"/>
        <v>69</v>
      </c>
      <c r="G32" s="102" t="s">
        <v>146</v>
      </c>
      <c r="H32" s="100" t="s">
        <v>146</v>
      </c>
      <c r="I32" s="100" t="s">
        <v>146</v>
      </c>
      <c r="J32" s="100" t="s">
        <v>146</v>
      </c>
      <c r="K32" s="100" t="s">
        <v>146</v>
      </c>
      <c r="L32" s="112" t="s">
        <v>146</v>
      </c>
      <c r="M32" s="100">
        <v>16</v>
      </c>
      <c r="N32" s="100">
        <v>12</v>
      </c>
      <c r="O32" s="100">
        <v>21</v>
      </c>
      <c r="P32" s="100">
        <v>10</v>
      </c>
      <c r="Q32" s="100">
        <v>41</v>
      </c>
      <c r="R32" s="112">
        <v>32</v>
      </c>
      <c r="S32" s="100">
        <v>27</v>
      </c>
      <c r="T32" s="101">
        <v>15</v>
      </c>
    </row>
    <row r="33" spans="2:20" ht="14.25" thickBot="1" x14ac:dyDescent="0.2">
      <c r="B33" s="499"/>
      <c r="C33" s="11" t="s">
        <v>21</v>
      </c>
      <c r="D33" s="357">
        <f t="shared" si="3"/>
        <v>882</v>
      </c>
      <c r="E33" s="358">
        <f t="shared" si="4"/>
        <v>497</v>
      </c>
      <c r="F33" s="359">
        <f t="shared" si="5"/>
        <v>385</v>
      </c>
      <c r="G33" s="272" t="s">
        <v>146</v>
      </c>
      <c r="H33" s="272" t="s">
        <v>146</v>
      </c>
      <c r="I33" s="272" t="s">
        <v>146</v>
      </c>
      <c r="J33" s="272" t="s">
        <v>146</v>
      </c>
      <c r="K33" s="272" t="s">
        <v>146</v>
      </c>
      <c r="L33" s="272" t="s">
        <v>146</v>
      </c>
      <c r="M33" s="272">
        <f t="shared" ref="M33:T33" si="8">SUM(M25:M32)</f>
        <v>84</v>
      </c>
      <c r="N33" s="272">
        <f t="shared" si="8"/>
        <v>49</v>
      </c>
      <c r="O33" s="272">
        <f t="shared" si="8"/>
        <v>123</v>
      </c>
      <c r="P33" s="272">
        <f t="shared" si="8"/>
        <v>100</v>
      </c>
      <c r="Q33" s="272">
        <f t="shared" si="8"/>
        <v>181</v>
      </c>
      <c r="R33" s="272">
        <f t="shared" si="8"/>
        <v>151</v>
      </c>
      <c r="S33" s="272">
        <f t="shared" si="8"/>
        <v>109</v>
      </c>
      <c r="T33" s="315">
        <f t="shared" si="8"/>
        <v>85</v>
      </c>
    </row>
    <row r="34" spans="2:20" ht="14.25" thickBot="1" x14ac:dyDescent="0.2">
      <c r="B34" s="495" t="s">
        <v>85</v>
      </c>
      <c r="C34" s="496"/>
      <c r="D34" s="214">
        <f t="shared" si="3"/>
        <v>16417</v>
      </c>
      <c r="E34" s="215">
        <f t="shared" si="4"/>
        <v>10045</v>
      </c>
      <c r="F34" s="216">
        <f t="shared" si="5"/>
        <v>6372</v>
      </c>
      <c r="G34" s="273" t="s">
        <v>146</v>
      </c>
      <c r="H34" s="273" t="s">
        <v>146</v>
      </c>
      <c r="I34" s="273" t="s">
        <v>146</v>
      </c>
      <c r="J34" s="273" t="s">
        <v>146</v>
      </c>
      <c r="K34" s="273" t="s">
        <v>146</v>
      </c>
      <c r="L34" s="273" t="s">
        <v>146</v>
      </c>
      <c r="M34" s="273">
        <f t="shared" ref="M34:T34" si="9">SUM(M16+M24+M33)</f>
        <v>1583</v>
      </c>
      <c r="N34" s="273">
        <f t="shared" si="9"/>
        <v>925</v>
      </c>
      <c r="O34" s="273">
        <f t="shared" si="9"/>
        <v>2913</v>
      </c>
      <c r="P34" s="273">
        <f t="shared" si="9"/>
        <v>1784</v>
      </c>
      <c r="Q34" s="273">
        <f t="shared" si="9"/>
        <v>3642</v>
      </c>
      <c r="R34" s="273">
        <f t="shared" si="9"/>
        <v>2322</v>
      </c>
      <c r="S34" s="273">
        <f t="shared" si="9"/>
        <v>1907</v>
      </c>
      <c r="T34" s="316">
        <f t="shared" si="9"/>
        <v>1341</v>
      </c>
    </row>
    <row r="35" spans="2:20" x14ac:dyDescent="0.15">
      <c r="F35" s="167"/>
      <c r="T35" s="321"/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8" scale="13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zoomScaleNormal="100" zoomScaleSheetLayoutView="75" workbookViewId="0">
      <selection activeCell="I44" sqref="I44"/>
    </sheetView>
  </sheetViews>
  <sheetFormatPr defaultRowHeight="13.5" x14ac:dyDescent="0.15"/>
  <cols>
    <col min="1" max="1" width="2.375" style="163" customWidth="1"/>
    <col min="2" max="2" width="19.375" style="163" bestFit="1" customWidth="1"/>
    <col min="3" max="5" width="7.625" style="163" customWidth="1"/>
    <col min="6" max="19" width="7.5" style="163" customWidth="1"/>
    <col min="20" max="16384" width="9" style="163"/>
  </cols>
  <sheetData>
    <row r="1" spans="2:19" ht="14.25" thickBot="1" x14ac:dyDescent="0.2">
      <c r="B1" s="163" t="s">
        <v>181</v>
      </c>
      <c r="S1" s="343"/>
    </row>
    <row r="2" spans="2:19" x14ac:dyDescent="0.15">
      <c r="B2" s="505" t="s">
        <v>118</v>
      </c>
      <c r="C2" s="507" t="s">
        <v>59</v>
      </c>
      <c r="D2" s="508"/>
      <c r="E2" s="509"/>
      <c r="F2" s="503" t="s">
        <v>108</v>
      </c>
      <c r="G2" s="503"/>
      <c r="H2" s="503" t="s">
        <v>109</v>
      </c>
      <c r="I2" s="503"/>
      <c r="J2" s="503" t="s">
        <v>110</v>
      </c>
      <c r="K2" s="503"/>
      <c r="L2" s="503" t="s">
        <v>111</v>
      </c>
      <c r="M2" s="503"/>
      <c r="N2" s="503" t="s">
        <v>112</v>
      </c>
      <c r="O2" s="503"/>
      <c r="P2" s="503" t="s">
        <v>113</v>
      </c>
      <c r="Q2" s="503"/>
      <c r="R2" s="503" t="s">
        <v>114</v>
      </c>
      <c r="S2" s="504"/>
    </row>
    <row r="3" spans="2:19" ht="14.25" thickBot="1" x14ac:dyDescent="0.2">
      <c r="B3" s="506"/>
      <c r="C3" s="115" t="s">
        <v>5</v>
      </c>
      <c r="D3" s="116" t="s">
        <v>6</v>
      </c>
      <c r="E3" s="117" t="s">
        <v>7</v>
      </c>
      <c r="F3" s="135" t="s">
        <v>6</v>
      </c>
      <c r="G3" s="116" t="s">
        <v>7</v>
      </c>
      <c r="H3" s="352" t="s">
        <v>6</v>
      </c>
      <c r="I3" s="116" t="s">
        <v>7</v>
      </c>
      <c r="J3" s="118" t="s">
        <v>6</v>
      </c>
      <c r="K3" s="118" t="s">
        <v>7</v>
      </c>
      <c r="L3" s="116" t="s">
        <v>6</v>
      </c>
      <c r="M3" s="116" t="s">
        <v>7</v>
      </c>
      <c r="N3" s="352" t="s">
        <v>6</v>
      </c>
      <c r="O3" s="116" t="s">
        <v>7</v>
      </c>
      <c r="P3" s="118" t="s">
        <v>6</v>
      </c>
      <c r="Q3" s="118" t="s">
        <v>7</v>
      </c>
      <c r="R3" s="118" t="s">
        <v>6</v>
      </c>
      <c r="S3" s="117" t="s">
        <v>7</v>
      </c>
    </row>
    <row r="4" spans="2:19" x14ac:dyDescent="0.15">
      <c r="B4" s="368" t="s">
        <v>86</v>
      </c>
      <c r="C4" s="290">
        <f>D4+E4</f>
        <v>498</v>
      </c>
      <c r="D4" s="279">
        <f>L4+N4+P4+R4</f>
        <v>181</v>
      </c>
      <c r="E4" s="121">
        <f>M4+O4+Q4+S4</f>
        <v>317</v>
      </c>
      <c r="F4" s="290" t="s">
        <v>146</v>
      </c>
      <c r="G4" s="120" t="s">
        <v>146</v>
      </c>
      <c r="H4" s="120" t="s">
        <v>146</v>
      </c>
      <c r="I4" s="120" t="s">
        <v>146</v>
      </c>
      <c r="J4" s="120" t="s">
        <v>146</v>
      </c>
      <c r="K4" s="123" t="s">
        <v>146</v>
      </c>
      <c r="L4" s="120">
        <v>16</v>
      </c>
      <c r="M4" s="120">
        <v>24</v>
      </c>
      <c r="N4" s="120">
        <v>43</v>
      </c>
      <c r="O4" s="120">
        <v>83</v>
      </c>
      <c r="P4" s="120">
        <v>75</v>
      </c>
      <c r="Q4" s="123">
        <v>142</v>
      </c>
      <c r="R4" s="120">
        <v>47</v>
      </c>
      <c r="S4" s="121">
        <v>68</v>
      </c>
    </row>
    <row r="5" spans="2:19" x14ac:dyDescent="0.15">
      <c r="B5" s="292" t="s">
        <v>87</v>
      </c>
      <c r="C5" s="127">
        <f t="shared" ref="C5:C16" si="0">D5+E5</f>
        <v>242</v>
      </c>
      <c r="D5" s="125">
        <f t="shared" ref="D5:E16" si="1">L5+N5+P5+R5</f>
        <v>96</v>
      </c>
      <c r="E5" s="126">
        <f t="shared" si="1"/>
        <v>146</v>
      </c>
      <c r="F5" s="127" t="s">
        <v>146</v>
      </c>
      <c r="G5" s="125" t="s">
        <v>146</v>
      </c>
      <c r="H5" s="125" t="s">
        <v>146</v>
      </c>
      <c r="I5" s="125" t="s">
        <v>146</v>
      </c>
      <c r="J5" s="125" t="s">
        <v>146</v>
      </c>
      <c r="K5" s="128" t="s">
        <v>146</v>
      </c>
      <c r="L5" s="125">
        <v>16</v>
      </c>
      <c r="M5" s="125">
        <v>25</v>
      </c>
      <c r="N5" s="125">
        <v>23</v>
      </c>
      <c r="O5" s="125">
        <v>38</v>
      </c>
      <c r="P5" s="125">
        <v>35</v>
      </c>
      <c r="Q5" s="128">
        <v>62</v>
      </c>
      <c r="R5" s="125">
        <v>22</v>
      </c>
      <c r="S5" s="126">
        <v>21</v>
      </c>
    </row>
    <row r="6" spans="2:19" x14ac:dyDescent="0.15">
      <c r="B6" s="292" t="s">
        <v>88</v>
      </c>
      <c r="C6" s="127">
        <f t="shared" si="0"/>
        <v>13</v>
      </c>
      <c r="D6" s="125">
        <f t="shared" si="1"/>
        <v>8</v>
      </c>
      <c r="E6" s="126">
        <f t="shared" si="1"/>
        <v>5</v>
      </c>
      <c r="F6" s="127" t="s">
        <v>146</v>
      </c>
      <c r="G6" s="125" t="s">
        <v>146</v>
      </c>
      <c r="H6" s="125" t="s">
        <v>146</v>
      </c>
      <c r="I6" s="125" t="s">
        <v>146</v>
      </c>
      <c r="J6" s="125" t="s">
        <v>146</v>
      </c>
      <c r="K6" s="128" t="s">
        <v>146</v>
      </c>
      <c r="L6" s="125">
        <v>3</v>
      </c>
      <c r="M6" s="125">
        <v>0</v>
      </c>
      <c r="N6" s="125">
        <v>2</v>
      </c>
      <c r="O6" s="125">
        <v>2</v>
      </c>
      <c r="P6" s="125">
        <v>3</v>
      </c>
      <c r="Q6" s="128">
        <v>3</v>
      </c>
      <c r="R6" s="125">
        <v>0</v>
      </c>
      <c r="S6" s="126">
        <v>0</v>
      </c>
    </row>
    <row r="7" spans="2:19" x14ac:dyDescent="0.15">
      <c r="B7" s="292" t="s">
        <v>89</v>
      </c>
      <c r="C7" s="127">
        <f t="shared" si="0"/>
        <v>12</v>
      </c>
      <c r="D7" s="125">
        <f t="shared" si="1"/>
        <v>8</v>
      </c>
      <c r="E7" s="126">
        <f t="shared" si="1"/>
        <v>4</v>
      </c>
      <c r="F7" s="127" t="s">
        <v>146</v>
      </c>
      <c r="G7" s="125" t="s">
        <v>146</v>
      </c>
      <c r="H7" s="125" t="s">
        <v>146</v>
      </c>
      <c r="I7" s="125" t="s">
        <v>146</v>
      </c>
      <c r="J7" s="125" t="s">
        <v>146</v>
      </c>
      <c r="K7" s="128" t="s">
        <v>146</v>
      </c>
      <c r="L7" s="125">
        <v>2</v>
      </c>
      <c r="M7" s="125">
        <v>1</v>
      </c>
      <c r="N7" s="125">
        <v>2</v>
      </c>
      <c r="O7" s="125">
        <v>0</v>
      </c>
      <c r="P7" s="125">
        <v>3</v>
      </c>
      <c r="Q7" s="128">
        <v>3</v>
      </c>
      <c r="R7" s="125">
        <v>1</v>
      </c>
      <c r="S7" s="126">
        <v>0</v>
      </c>
    </row>
    <row r="8" spans="2:19" x14ac:dyDescent="0.15">
      <c r="B8" s="292" t="s">
        <v>90</v>
      </c>
      <c r="C8" s="127">
        <f t="shared" si="0"/>
        <v>591</v>
      </c>
      <c r="D8" s="125">
        <f t="shared" si="1"/>
        <v>389</v>
      </c>
      <c r="E8" s="126">
        <f t="shared" si="1"/>
        <v>202</v>
      </c>
      <c r="F8" s="127" t="s">
        <v>146</v>
      </c>
      <c r="G8" s="125" t="s">
        <v>146</v>
      </c>
      <c r="H8" s="125" t="s">
        <v>146</v>
      </c>
      <c r="I8" s="125" t="s">
        <v>146</v>
      </c>
      <c r="J8" s="125" t="s">
        <v>146</v>
      </c>
      <c r="K8" s="128" t="s">
        <v>146</v>
      </c>
      <c r="L8" s="125">
        <v>77</v>
      </c>
      <c r="M8" s="125">
        <v>45</v>
      </c>
      <c r="N8" s="125">
        <v>117</v>
      </c>
      <c r="O8" s="125">
        <v>60</v>
      </c>
      <c r="P8" s="125">
        <v>136</v>
      </c>
      <c r="Q8" s="128">
        <v>66</v>
      </c>
      <c r="R8" s="125">
        <v>59</v>
      </c>
      <c r="S8" s="126">
        <v>31</v>
      </c>
    </row>
    <row r="9" spans="2:19" x14ac:dyDescent="0.15">
      <c r="B9" s="292" t="s">
        <v>91</v>
      </c>
      <c r="C9" s="127">
        <f t="shared" si="0"/>
        <v>190</v>
      </c>
      <c r="D9" s="125">
        <f t="shared" si="1"/>
        <v>116</v>
      </c>
      <c r="E9" s="126">
        <f t="shared" si="1"/>
        <v>74</v>
      </c>
      <c r="F9" s="127" t="s">
        <v>146</v>
      </c>
      <c r="G9" s="125" t="s">
        <v>146</v>
      </c>
      <c r="H9" s="125" t="s">
        <v>146</v>
      </c>
      <c r="I9" s="125" t="s">
        <v>146</v>
      </c>
      <c r="J9" s="125" t="s">
        <v>146</v>
      </c>
      <c r="K9" s="128" t="s">
        <v>146</v>
      </c>
      <c r="L9" s="125">
        <v>15</v>
      </c>
      <c r="M9" s="125">
        <v>17</v>
      </c>
      <c r="N9" s="125">
        <v>36</v>
      </c>
      <c r="O9" s="125">
        <v>23</v>
      </c>
      <c r="P9" s="125">
        <v>38</v>
      </c>
      <c r="Q9" s="128">
        <v>28</v>
      </c>
      <c r="R9" s="125">
        <v>27</v>
      </c>
      <c r="S9" s="126">
        <v>6</v>
      </c>
    </row>
    <row r="10" spans="2:19" x14ac:dyDescent="0.15">
      <c r="B10" s="292" t="s">
        <v>92</v>
      </c>
      <c r="C10" s="127">
        <f t="shared" si="0"/>
        <v>475</v>
      </c>
      <c r="D10" s="125">
        <f t="shared" si="1"/>
        <v>225</v>
      </c>
      <c r="E10" s="126">
        <f t="shared" si="1"/>
        <v>250</v>
      </c>
      <c r="F10" s="127" t="s">
        <v>146</v>
      </c>
      <c r="G10" s="125" t="s">
        <v>146</v>
      </c>
      <c r="H10" s="125" t="s">
        <v>146</v>
      </c>
      <c r="I10" s="125" t="s">
        <v>146</v>
      </c>
      <c r="J10" s="125" t="s">
        <v>146</v>
      </c>
      <c r="K10" s="128" t="s">
        <v>146</v>
      </c>
      <c r="L10" s="125">
        <v>18</v>
      </c>
      <c r="M10" s="125">
        <v>21</v>
      </c>
      <c r="N10" s="125">
        <v>76</v>
      </c>
      <c r="O10" s="125">
        <v>85</v>
      </c>
      <c r="P10" s="125">
        <v>99</v>
      </c>
      <c r="Q10" s="128">
        <v>107</v>
      </c>
      <c r="R10" s="125">
        <v>32</v>
      </c>
      <c r="S10" s="126">
        <v>37</v>
      </c>
    </row>
    <row r="11" spans="2:19" x14ac:dyDescent="0.15">
      <c r="B11" s="292" t="s">
        <v>93</v>
      </c>
      <c r="C11" s="127">
        <f t="shared" si="0"/>
        <v>89</v>
      </c>
      <c r="D11" s="125">
        <f t="shared" si="1"/>
        <v>46</v>
      </c>
      <c r="E11" s="126">
        <f t="shared" si="1"/>
        <v>43</v>
      </c>
      <c r="F11" s="127" t="s">
        <v>146</v>
      </c>
      <c r="G11" s="125" t="s">
        <v>146</v>
      </c>
      <c r="H11" s="125" t="s">
        <v>146</v>
      </c>
      <c r="I11" s="125" t="s">
        <v>146</v>
      </c>
      <c r="J11" s="125" t="s">
        <v>146</v>
      </c>
      <c r="K11" s="128" t="s">
        <v>146</v>
      </c>
      <c r="L11" s="125">
        <v>3</v>
      </c>
      <c r="M11" s="125">
        <v>5</v>
      </c>
      <c r="N11" s="125">
        <v>11</v>
      </c>
      <c r="O11" s="125">
        <v>13</v>
      </c>
      <c r="P11" s="125">
        <v>20</v>
      </c>
      <c r="Q11" s="128">
        <v>17</v>
      </c>
      <c r="R11" s="125">
        <v>12</v>
      </c>
      <c r="S11" s="126">
        <v>8</v>
      </c>
    </row>
    <row r="12" spans="2:19" x14ac:dyDescent="0.15">
      <c r="B12" s="292" t="s">
        <v>94</v>
      </c>
      <c r="C12" s="127">
        <f t="shared" si="0"/>
        <v>6</v>
      </c>
      <c r="D12" s="125">
        <f t="shared" si="1"/>
        <v>4</v>
      </c>
      <c r="E12" s="126">
        <f t="shared" si="1"/>
        <v>2</v>
      </c>
      <c r="F12" s="127" t="s">
        <v>146</v>
      </c>
      <c r="G12" s="125" t="s">
        <v>146</v>
      </c>
      <c r="H12" s="125" t="s">
        <v>146</v>
      </c>
      <c r="I12" s="125" t="s">
        <v>146</v>
      </c>
      <c r="J12" s="125" t="s">
        <v>146</v>
      </c>
      <c r="K12" s="128" t="s">
        <v>146</v>
      </c>
      <c r="L12" s="125">
        <v>1</v>
      </c>
      <c r="M12" s="125">
        <v>0</v>
      </c>
      <c r="N12" s="125">
        <v>1</v>
      </c>
      <c r="O12" s="125">
        <v>1</v>
      </c>
      <c r="P12" s="125">
        <v>1</v>
      </c>
      <c r="Q12" s="128">
        <v>1</v>
      </c>
      <c r="R12" s="125">
        <v>1</v>
      </c>
      <c r="S12" s="126">
        <v>0</v>
      </c>
    </row>
    <row r="13" spans="2:19" x14ac:dyDescent="0.15">
      <c r="B13" s="292" t="s">
        <v>95</v>
      </c>
      <c r="C13" s="127">
        <f t="shared" si="0"/>
        <v>29</v>
      </c>
      <c r="D13" s="125">
        <f t="shared" si="1"/>
        <v>17</v>
      </c>
      <c r="E13" s="126">
        <f t="shared" si="1"/>
        <v>12</v>
      </c>
      <c r="F13" s="127" t="s">
        <v>146</v>
      </c>
      <c r="G13" s="125" t="s">
        <v>146</v>
      </c>
      <c r="H13" s="125" t="s">
        <v>146</v>
      </c>
      <c r="I13" s="125" t="s">
        <v>146</v>
      </c>
      <c r="J13" s="125" t="s">
        <v>146</v>
      </c>
      <c r="K13" s="128" t="s">
        <v>146</v>
      </c>
      <c r="L13" s="125">
        <v>2</v>
      </c>
      <c r="M13" s="125">
        <v>0</v>
      </c>
      <c r="N13" s="125">
        <v>4</v>
      </c>
      <c r="O13" s="125">
        <v>2</v>
      </c>
      <c r="P13" s="125">
        <v>8</v>
      </c>
      <c r="Q13" s="128">
        <v>5</v>
      </c>
      <c r="R13" s="125">
        <v>3</v>
      </c>
      <c r="S13" s="126">
        <v>5</v>
      </c>
    </row>
    <row r="14" spans="2:19" x14ac:dyDescent="0.15">
      <c r="B14" s="292" t="s">
        <v>96</v>
      </c>
      <c r="C14" s="127">
        <f t="shared" si="0"/>
        <v>254</v>
      </c>
      <c r="D14" s="125">
        <f t="shared" si="1"/>
        <v>175</v>
      </c>
      <c r="E14" s="126">
        <f t="shared" si="1"/>
        <v>79</v>
      </c>
      <c r="F14" s="127" t="s">
        <v>146</v>
      </c>
      <c r="G14" s="125" t="s">
        <v>146</v>
      </c>
      <c r="H14" s="125" t="s">
        <v>146</v>
      </c>
      <c r="I14" s="125" t="s">
        <v>146</v>
      </c>
      <c r="J14" s="125" t="s">
        <v>146</v>
      </c>
      <c r="K14" s="128" t="s">
        <v>146</v>
      </c>
      <c r="L14" s="125">
        <v>38</v>
      </c>
      <c r="M14" s="125">
        <v>16</v>
      </c>
      <c r="N14" s="125">
        <v>65</v>
      </c>
      <c r="O14" s="125">
        <v>21</v>
      </c>
      <c r="P14" s="125">
        <v>55</v>
      </c>
      <c r="Q14" s="128">
        <v>30</v>
      </c>
      <c r="R14" s="125">
        <v>17</v>
      </c>
      <c r="S14" s="126">
        <v>12</v>
      </c>
    </row>
    <row r="15" spans="2:19" x14ac:dyDescent="0.15">
      <c r="B15" s="292" t="s">
        <v>168</v>
      </c>
      <c r="C15" s="127">
        <f t="shared" si="0"/>
        <v>630</v>
      </c>
      <c r="D15" s="125">
        <f t="shared" si="1"/>
        <v>408</v>
      </c>
      <c r="E15" s="126">
        <f t="shared" si="1"/>
        <v>222</v>
      </c>
      <c r="F15" s="127" t="s">
        <v>146</v>
      </c>
      <c r="G15" s="125" t="s">
        <v>146</v>
      </c>
      <c r="H15" s="125" t="s">
        <v>146</v>
      </c>
      <c r="I15" s="125" t="s">
        <v>146</v>
      </c>
      <c r="J15" s="125" t="s">
        <v>146</v>
      </c>
      <c r="K15" s="128" t="s">
        <v>146</v>
      </c>
      <c r="L15" s="125">
        <v>68</v>
      </c>
      <c r="M15" s="125">
        <v>33</v>
      </c>
      <c r="N15" s="125">
        <v>121</v>
      </c>
      <c r="O15" s="125">
        <v>73</v>
      </c>
      <c r="P15" s="125">
        <v>141</v>
      </c>
      <c r="Q15" s="128">
        <v>82</v>
      </c>
      <c r="R15" s="125">
        <v>78</v>
      </c>
      <c r="S15" s="126">
        <v>34</v>
      </c>
    </row>
    <row r="16" spans="2:19" ht="14.25" thickBot="1" x14ac:dyDescent="0.2">
      <c r="B16" s="369" t="s">
        <v>97</v>
      </c>
      <c r="C16" s="337">
        <f t="shared" si="0"/>
        <v>1089</v>
      </c>
      <c r="D16" s="360">
        <f t="shared" si="1"/>
        <v>641</v>
      </c>
      <c r="E16" s="334">
        <f t="shared" si="1"/>
        <v>448</v>
      </c>
      <c r="F16" s="132" t="s">
        <v>146</v>
      </c>
      <c r="G16" s="130" t="s">
        <v>146</v>
      </c>
      <c r="H16" s="130" t="s">
        <v>146</v>
      </c>
      <c r="I16" s="130" t="s">
        <v>146</v>
      </c>
      <c r="J16" s="130" t="s">
        <v>146</v>
      </c>
      <c r="K16" s="133" t="s">
        <v>146</v>
      </c>
      <c r="L16" s="130">
        <v>87</v>
      </c>
      <c r="M16" s="130">
        <v>42</v>
      </c>
      <c r="N16" s="130">
        <v>180</v>
      </c>
      <c r="O16" s="130">
        <v>129</v>
      </c>
      <c r="P16" s="130">
        <v>243</v>
      </c>
      <c r="Q16" s="133">
        <v>174</v>
      </c>
      <c r="R16" s="130">
        <v>131</v>
      </c>
      <c r="S16" s="131">
        <v>103</v>
      </c>
    </row>
    <row r="17" spans="2:19" ht="14.25" thickBot="1" x14ac:dyDescent="0.2">
      <c r="B17" s="294" t="s">
        <v>98</v>
      </c>
      <c r="C17" s="222">
        <f>D17+E17</f>
        <v>4118</v>
      </c>
      <c r="D17" s="220">
        <f>L17+N17+P17+R17</f>
        <v>2314</v>
      </c>
      <c r="E17" s="221">
        <f>M17+O17+Q17+S17</f>
        <v>1804</v>
      </c>
      <c r="F17" s="222" t="s">
        <v>146</v>
      </c>
      <c r="G17" s="220" t="s">
        <v>146</v>
      </c>
      <c r="H17" s="220" t="s">
        <v>146</v>
      </c>
      <c r="I17" s="220" t="s">
        <v>146</v>
      </c>
      <c r="J17" s="220" t="s">
        <v>146</v>
      </c>
      <c r="K17" s="220" t="s">
        <v>146</v>
      </c>
      <c r="L17" s="220">
        <f t="shared" ref="L17:R17" si="2">SUM(L4:L16)</f>
        <v>346</v>
      </c>
      <c r="M17" s="220">
        <f t="shared" si="2"/>
        <v>229</v>
      </c>
      <c r="N17" s="220">
        <f t="shared" si="2"/>
        <v>681</v>
      </c>
      <c r="O17" s="220">
        <f t="shared" si="2"/>
        <v>530</v>
      </c>
      <c r="P17" s="220">
        <f t="shared" si="2"/>
        <v>857</v>
      </c>
      <c r="Q17" s="220">
        <f t="shared" si="2"/>
        <v>720</v>
      </c>
      <c r="R17" s="220">
        <f t="shared" si="2"/>
        <v>430</v>
      </c>
      <c r="S17" s="221">
        <f>SUM(S4:S16)</f>
        <v>325</v>
      </c>
    </row>
    <row r="18" spans="2:19" x14ac:dyDescent="0.15">
      <c r="S18" s="321"/>
    </row>
  </sheetData>
  <mergeCells count="9">
    <mergeCell ref="N2:O2"/>
    <mergeCell ref="P2:Q2"/>
    <mergeCell ref="R2:S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zoomScaleNormal="100" zoomScaleSheetLayoutView="75" workbookViewId="0">
      <selection activeCell="I44" sqref="I44"/>
    </sheetView>
  </sheetViews>
  <sheetFormatPr defaultRowHeight="13.5" x14ac:dyDescent="0.15"/>
  <cols>
    <col min="1" max="1" width="2.375" style="163" customWidth="1"/>
    <col min="2" max="2" width="4.5" style="163" customWidth="1"/>
    <col min="3" max="3" width="18.5" style="163" customWidth="1"/>
    <col min="4" max="6" width="9" style="163" customWidth="1"/>
    <col min="7" max="16" width="7.25" style="163" customWidth="1"/>
    <col min="17" max="16384" width="9" style="163"/>
  </cols>
  <sheetData>
    <row r="1" spans="2:20" ht="14.25" thickBot="1" x14ac:dyDescent="0.2">
      <c r="B1" s="163" t="s">
        <v>182</v>
      </c>
      <c r="T1" s="343"/>
    </row>
    <row r="2" spans="2:20" x14ac:dyDescent="0.15">
      <c r="B2" s="480" t="s">
        <v>99</v>
      </c>
      <c r="C2" s="481"/>
      <c r="D2" s="385" t="s">
        <v>119</v>
      </c>
      <c r="E2" s="488"/>
      <c r="F2" s="489"/>
      <c r="G2" s="385" t="s">
        <v>134</v>
      </c>
      <c r="H2" s="488"/>
      <c r="I2" s="488" t="s">
        <v>135</v>
      </c>
      <c r="J2" s="488"/>
      <c r="K2" s="488" t="s">
        <v>100</v>
      </c>
      <c r="L2" s="488"/>
      <c r="M2" s="488" t="s">
        <v>101</v>
      </c>
      <c r="N2" s="488"/>
      <c r="O2" s="488" t="s">
        <v>102</v>
      </c>
      <c r="P2" s="488"/>
      <c r="Q2" s="488" t="s">
        <v>103</v>
      </c>
      <c r="R2" s="488"/>
      <c r="S2" s="488" t="s">
        <v>104</v>
      </c>
      <c r="T2" s="489"/>
    </row>
    <row r="3" spans="2:20" ht="14.25" thickBot="1" x14ac:dyDescent="0.2">
      <c r="B3" s="482"/>
      <c r="C3" s="483"/>
      <c r="D3" s="21" t="s">
        <v>5</v>
      </c>
      <c r="E3" s="22" t="s">
        <v>6</v>
      </c>
      <c r="F3" s="23" t="s">
        <v>7</v>
      </c>
      <c r="G3" s="24" t="s">
        <v>6</v>
      </c>
      <c r="H3" s="22" t="s">
        <v>7</v>
      </c>
      <c r="I3" s="22" t="s">
        <v>6</v>
      </c>
      <c r="J3" s="22" t="s">
        <v>7</v>
      </c>
      <c r="K3" s="22" t="s">
        <v>6</v>
      </c>
      <c r="L3" s="22" t="s">
        <v>7</v>
      </c>
      <c r="M3" s="22" t="s">
        <v>6</v>
      </c>
      <c r="N3" s="22" t="s">
        <v>7</v>
      </c>
      <c r="O3" s="22" t="s">
        <v>6</v>
      </c>
      <c r="P3" s="22" t="s">
        <v>7</v>
      </c>
      <c r="Q3" s="22" t="s">
        <v>6</v>
      </c>
      <c r="R3" s="22" t="s">
        <v>7</v>
      </c>
      <c r="S3" s="22" t="s">
        <v>6</v>
      </c>
      <c r="T3" s="23" t="s">
        <v>7</v>
      </c>
    </row>
    <row r="4" spans="2:20" x14ac:dyDescent="0.15">
      <c r="B4" s="484" t="s">
        <v>105</v>
      </c>
      <c r="C4" s="485"/>
      <c r="D4" s="379">
        <f>SUM(E4:F4)</f>
        <v>13612</v>
      </c>
      <c r="E4" s="103">
        <f t="shared" ref="E4:F8" si="0">SUM(G4+I4+K4+M4+O4+Q4+S4)</f>
        <v>8343</v>
      </c>
      <c r="F4" s="104">
        <f t="shared" si="0"/>
        <v>5269</v>
      </c>
      <c r="G4" s="105">
        <v>21</v>
      </c>
      <c r="H4" s="378">
        <v>29</v>
      </c>
      <c r="I4" s="378">
        <v>518</v>
      </c>
      <c r="J4" s="103">
        <v>361</v>
      </c>
      <c r="K4" s="103">
        <v>900</v>
      </c>
      <c r="L4" s="103">
        <v>646</v>
      </c>
      <c r="M4" s="103">
        <v>1557</v>
      </c>
      <c r="N4" s="103">
        <v>882</v>
      </c>
      <c r="O4" s="103">
        <v>2051</v>
      </c>
      <c r="P4" s="103">
        <v>1202</v>
      </c>
      <c r="Q4" s="105">
        <v>2186</v>
      </c>
      <c r="R4" s="103">
        <v>1367</v>
      </c>
      <c r="S4" s="103">
        <v>1110</v>
      </c>
      <c r="T4" s="104">
        <v>782</v>
      </c>
    </row>
    <row r="5" spans="2:20" x14ac:dyDescent="0.15">
      <c r="B5" s="486" t="s">
        <v>136</v>
      </c>
      <c r="C5" s="487"/>
      <c r="D5" s="375">
        <f t="shared" ref="D5:D8" si="1">SUM(E5:F5)</f>
        <v>6</v>
      </c>
      <c r="E5" s="100">
        <f t="shared" si="0"/>
        <v>4</v>
      </c>
      <c r="F5" s="101">
        <f t="shared" si="0"/>
        <v>2</v>
      </c>
      <c r="G5" s="102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2</v>
      </c>
      <c r="N5" s="100">
        <v>1</v>
      </c>
      <c r="O5" s="100">
        <v>2</v>
      </c>
      <c r="P5" s="100">
        <v>0</v>
      </c>
      <c r="Q5" s="102">
        <v>0</v>
      </c>
      <c r="R5" s="100">
        <v>1</v>
      </c>
      <c r="S5" s="100">
        <v>0</v>
      </c>
      <c r="T5" s="101">
        <v>0</v>
      </c>
    </row>
    <row r="6" spans="2:20" x14ac:dyDescent="0.15">
      <c r="B6" s="490" t="s">
        <v>106</v>
      </c>
      <c r="C6" s="370" t="s">
        <v>188</v>
      </c>
      <c r="D6" s="375">
        <f t="shared" si="1"/>
        <v>72</v>
      </c>
      <c r="E6" s="100">
        <f t="shared" si="0"/>
        <v>43</v>
      </c>
      <c r="F6" s="101">
        <f t="shared" si="0"/>
        <v>29</v>
      </c>
      <c r="G6" s="102">
        <v>1</v>
      </c>
      <c r="H6" s="100">
        <v>0</v>
      </c>
      <c r="I6" s="100">
        <v>4</v>
      </c>
      <c r="J6" s="100">
        <v>3</v>
      </c>
      <c r="K6" s="100">
        <v>8</v>
      </c>
      <c r="L6" s="100">
        <v>7</v>
      </c>
      <c r="M6" s="100">
        <v>10</v>
      </c>
      <c r="N6" s="100">
        <v>5</v>
      </c>
      <c r="O6" s="100">
        <v>7</v>
      </c>
      <c r="P6" s="100">
        <v>5</v>
      </c>
      <c r="Q6" s="102">
        <v>10</v>
      </c>
      <c r="R6" s="100">
        <v>7</v>
      </c>
      <c r="S6" s="100">
        <v>3</v>
      </c>
      <c r="T6" s="101">
        <v>2</v>
      </c>
    </row>
    <row r="7" spans="2:20" x14ac:dyDescent="0.15">
      <c r="B7" s="491"/>
      <c r="C7" s="371" t="s">
        <v>189</v>
      </c>
      <c r="D7" s="375">
        <f t="shared" si="1"/>
        <v>53</v>
      </c>
      <c r="E7" s="100">
        <f t="shared" si="0"/>
        <v>28</v>
      </c>
      <c r="F7" s="101">
        <f t="shared" si="0"/>
        <v>25</v>
      </c>
      <c r="G7" s="102">
        <v>0</v>
      </c>
      <c r="H7" s="100">
        <v>0</v>
      </c>
      <c r="I7" s="100">
        <v>1</v>
      </c>
      <c r="J7" s="100">
        <v>0</v>
      </c>
      <c r="K7" s="100">
        <v>1</v>
      </c>
      <c r="L7" s="100">
        <v>0</v>
      </c>
      <c r="M7" s="100">
        <v>8</v>
      </c>
      <c r="N7" s="100">
        <v>6</v>
      </c>
      <c r="O7" s="100">
        <v>6</v>
      </c>
      <c r="P7" s="100">
        <v>7</v>
      </c>
      <c r="Q7" s="102">
        <v>8</v>
      </c>
      <c r="R7" s="100">
        <v>7</v>
      </c>
      <c r="S7" s="100">
        <v>4</v>
      </c>
      <c r="T7" s="101">
        <v>5</v>
      </c>
    </row>
    <row r="8" spans="2:20" x14ac:dyDescent="0.15">
      <c r="B8" s="491"/>
      <c r="C8" s="372" t="s">
        <v>190</v>
      </c>
      <c r="D8" s="375">
        <f t="shared" si="1"/>
        <v>8</v>
      </c>
      <c r="E8" s="100">
        <f t="shared" si="0"/>
        <v>4</v>
      </c>
      <c r="F8" s="101">
        <f t="shared" si="0"/>
        <v>4</v>
      </c>
      <c r="G8" s="102">
        <v>0</v>
      </c>
      <c r="H8" s="100">
        <v>0</v>
      </c>
      <c r="I8" s="100">
        <v>1</v>
      </c>
      <c r="J8" s="100">
        <v>1</v>
      </c>
      <c r="K8" s="100">
        <v>0</v>
      </c>
      <c r="L8" s="100">
        <v>1</v>
      </c>
      <c r="M8" s="100">
        <v>0</v>
      </c>
      <c r="N8" s="102">
        <v>0</v>
      </c>
      <c r="O8" s="102">
        <v>2</v>
      </c>
      <c r="P8" s="102">
        <v>1</v>
      </c>
      <c r="Q8" s="102">
        <v>0</v>
      </c>
      <c r="R8" s="102">
        <v>1</v>
      </c>
      <c r="S8" s="102">
        <v>1</v>
      </c>
      <c r="T8" s="373">
        <v>0</v>
      </c>
    </row>
    <row r="9" spans="2:20" ht="17.25" customHeight="1" thickBot="1" x14ac:dyDescent="0.2">
      <c r="B9" s="492"/>
      <c r="C9" s="374" t="s">
        <v>187</v>
      </c>
      <c r="D9" s="376">
        <f>SUM(E9:F9)</f>
        <v>133</v>
      </c>
      <c r="E9" s="212">
        <f>SUM(G9+I9+K9+M9+O9+Q9+S9)</f>
        <v>75</v>
      </c>
      <c r="F9" s="213">
        <f>SUM(H9+J9+L9+N9+P9+R9+T9)</f>
        <v>58</v>
      </c>
      <c r="G9" s="272">
        <f>SUM(G6:G8)</f>
        <v>1</v>
      </c>
      <c r="H9" s="272">
        <f>SUM(H6:H8)</f>
        <v>0</v>
      </c>
      <c r="I9" s="272">
        <f t="shared" ref="I9:S9" si="2">SUM(I6:I8)</f>
        <v>6</v>
      </c>
      <c r="J9" s="272">
        <f t="shared" si="2"/>
        <v>4</v>
      </c>
      <c r="K9" s="272">
        <f t="shared" si="2"/>
        <v>9</v>
      </c>
      <c r="L9" s="272">
        <f t="shared" si="2"/>
        <v>8</v>
      </c>
      <c r="M9" s="272">
        <f t="shared" si="2"/>
        <v>18</v>
      </c>
      <c r="N9" s="272">
        <f t="shared" si="2"/>
        <v>11</v>
      </c>
      <c r="O9" s="272">
        <f t="shared" si="2"/>
        <v>15</v>
      </c>
      <c r="P9" s="272">
        <f t="shared" si="2"/>
        <v>13</v>
      </c>
      <c r="Q9" s="272">
        <f t="shared" si="2"/>
        <v>18</v>
      </c>
      <c r="R9" s="272">
        <f t="shared" si="2"/>
        <v>15</v>
      </c>
      <c r="S9" s="272">
        <f t="shared" si="2"/>
        <v>8</v>
      </c>
      <c r="T9" s="315">
        <f>SUM(T6:T8)</f>
        <v>7</v>
      </c>
    </row>
    <row r="10" spans="2:20" ht="14.25" thickBot="1" x14ac:dyDescent="0.2">
      <c r="B10" s="482" t="s">
        <v>133</v>
      </c>
      <c r="C10" s="483"/>
      <c r="D10" s="314">
        <f>SUM(E10:F10)</f>
        <v>13751</v>
      </c>
      <c r="E10" s="377">
        <f>SUM(E4+E5+E9)</f>
        <v>8422</v>
      </c>
      <c r="F10" s="216">
        <f>SUM(F4+F5+F9)</f>
        <v>5329</v>
      </c>
      <c r="G10" s="230">
        <f>SUM(G4+G5+G9)</f>
        <v>22</v>
      </c>
      <c r="H10" s="230">
        <f t="shared" ref="H10:L10" si="3">SUM(H4+H5+H9)</f>
        <v>29</v>
      </c>
      <c r="I10" s="230">
        <f t="shared" si="3"/>
        <v>524</v>
      </c>
      <c r="J10" s="230">
        <f t="shared" si="3"/>
        <v>365</v>
      </c>
      <c r="K10" s="230">
        <f t="shared" si="3"/>
        <v>909</v>
      </c>
      <c r="L10" s="230">
        <f t="shared" si="3"/>
        <v>654</v>
      </c>
      <c r="M10" s="230">
        <f t="shared" ref="M10:T10" si="4">SUM(M4+M5+M9)</f>
        <v>1577</v>
      </c>
      <c r="N10" s="230">
        <f t="shared" si="4"/>
        <v>894</v>
      </c>
      <c r="O10" s="230">
        <f t="shared" si="4"/>
        <v>2068</v>
      </c>
      <c r="P10" s="230">
        <f t="shared" si="4"/>
        <v>1215</v>
      </c>
      <c r="Q10" s="230">
        <f t="shared" si="4"/>
        <v>2204</v>
      </c>
      <c r="R10" s="230">
        <f t="shared" si="4"/>
        <v>1383</v>
      </c>
      <c r="S10" s="230">
        <f t="shared" si="4"/>
        <v>1118</v>
      </c>
      <c r="T10" s="295">
        <f t="shared" si="4"/>
        <v>789</v>
      </c>
    </row>
    <row r="11" spans="2:20" x14ac:dyDescent="0.15"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2:20" ht="14.25" thickBot="1" x14ac:dyDescent="0.2"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2:20" x14ac:dyDescent="0.15">
      <c r="B13" s="402" t="s">
        <v>107</v>
      </c>
      <c r="C13" s="403"/>
      <c r="D13" s="385" t="s">
        <v>59</v>
      </c>
      <c r="E13" s="488"/>
      <c r="F13" s="489"/>
      <c r="G13" s="385" t="s">
        <v>134</v>
      </c>
      <c r="H13" s="488"/>
      <c r="I13" s="488" t="s">
        <v>135</v>
      </c>
      <c r="J13" s="488"/>
      <c r="K13" s="488" t="s">
        <v>100</v>
      </c>
      <c r="L13" s="488"/>
      <c r="M13" s="488" t="s">
        <v>101</v>
      </c>
      <c r="N13" s="488"/>
      <c r="O13" s="488" t="s">
        <v>102</v>
      </c>
      <c r="P13" s="488"/>
      <c r="Q13" s="488" t="s">
        <v>103</v>
      </c>
      <c r="R13" s="386"/>
      <c r="S13" s="488" t="s">
        <v>104</v>
      </c>
      <c r="T13" s="489"/>
    </row>
    <row r="14" spans="2:20" ht="14.25" thickBot="1" x14ac:dyDescent="0.2">
      <c r="B14" s="404"/>
      <c r="C14" s="405"/>
      <c r="D14" s="21" t="s">
        <v>5</v>
      </c>
      <c r="E14" s="22" t="s">
        <v>6</v>
      </c>
      <c r="F14" s="23" t="s">
        <v>7</v>
      </c>
      <c r="G14" s="21" t="s">
        <v>6</v>
      </c>
      <c r="H14" s="22" t="s">
        <v>7</v>
      </c>
      <c r="I14" s="22" t="s">
        <v>6</v>
      </c>
      <c r="J14" s="22" t="s">
        <v>7</v>
      </c>
      <c r="K14" s="22" t="s">
        <v>6</v>
      </c>
      <c r="L14" s="22" t="s">
        <v>7</v>
      </c>
      <c r="M14" s="22" t="s">
        <v>6</v>
      </c>
      <c r="N14" s="22" t="s">
        <v>7</v>
      </c>
      <c r="O14" s="22" t="s">
        <v>6</v>
      </c>
      <c r="P14" s="22" t="s">
        <v>7</v>
      </c>
      <c r="Q14" s="22" t="s">
        <v>6</v>
      </c>
      <c r="R14" s="108" t="s">
        <v>7</v>
      </c>
      <c r="S14" s="22" t="s">
        <v>6</v>
      </c>
      <c r="T14" s="23" t="s">
        <v>7</v>
      </c>
    </row>
    <row r="15" spans="2:20" x14ac:dyDescent="0.15">
      <c r="B15" s="484" t="s">
        <v>138</v>
      </c>
      <c r="C15" s="485"/>
      <c r="D15" s="209">
        <f>SUM(E15:F15)</f>
        <v>75</v>
      </c>
      <c r="E15" s="103">
        <f t="shared" ref="E15:F22" si="5">SUM(G15+I15+K15+M15+O15+Q15+S15)</f>
        <v>47</v>
      </c>
      <c r="F15" s="104">
        <f t="shared" si="5"/>
        <v>28</v>
      </c>
      <c r="G15" s="105">
        <v>0</v>
      </c>
      <c r="H15" s="103">
        <v>0</v>
      </c>
      <c r="I15" s="103">
        <v>3</v>
      </c>
      <c r="J15" s="103">
        <v>2</v>
      </c>
      <c r="K15" s="103">
        <v>5</v>
      </c>
      <c r="L15" s="103">
        <v>4</v>
      </c>
      <c r="M15" s="103">
        <v>11</v>
      </c>
      <c r="N15" s="103">
        <v>6</v>
      </c>
      <c r="O15" s="103">
        <v>11</v>
      </c>
      <c r="P15" s="103">
        <v>6</v>
      </c>
      <c r="Q15" s="103">
        <v>11</v>
      </c>
      <c r="R15" s="103">
        <v>7</v>
      </c>
      <c r="S15" s="103">
        <v>6</v>
      </c>
      <c r="T15" s="104">
        <v>3</v>
      </c>
    </row>
    <row r="16" spans="2:20" x14ac:dyDescent="0.15">
      <c r="B16" s="486" t="s">
        <v>139</v>
      </c>
      <c r="C16" s="487"/>
      <c r="D16" s="208">
        <f t="shared" ref="D16:D23" si="6">SUM(E16:F16)</f>
        <v>19</v>
      </c>
      <c r="E16" s="100">
        <f t="shared" si="5"/>
        <v>6</v>
      </c>
      <c r="F16" s="101">
        <f t="shared" si="5"/>
        <v>13</v>
      </c>
      <c r="G16" s="102">
        <v>0</v>
      </c>
      <c r="H16" s="100">
        <v>0</v>
      </c>
      <c r="I16" s="100">
        <v>0</v>
      </c>
      <c r="J16" s="100">
        <v>0</v>
      </c>
      <c r="K16" s="100">
        <v>1</v>
      </c>
      <c r="L16" s="100">
        <v>2</v>
      </c>
      <c r="M16" s="100">
        <v>1</v>
      </c>
      <c r="N16" s="100">
        <v>3</v>
      </c>
      <c r="O16" s="100">
        <v>0</v>
      </c>
      <c r="P16" s="100">
        <v>1</v>
      </c>
      <c r="Q16" s="100">
        <v>3</v>
      </c>
      <c r="R16" s="100">
        <v>5</v>
      </c>
      <c r="S16" s="100">
        <v>1</v>
      </c>
      <c r="T16" s="101">
        <v>2</v>
      </c>
    </row>
    <row r="17" spans="2:20" x14ac:dyDescent="0.15">
      <c r="B17" s="486" t="s">
        <v>140</v>
      </c>
      <c r="C17" s="487"/>
      <c r="D17" s="208">
        <f t="shared" si="6"/>
        <v>1</v>
      </c>
      <c r="E17" s="100">
        <f t="shared" si="5"/>
        <v>1</v>
      </c>
      <c r="F17" s="101">
        <f t="shared" si="5"/>
        <v>0</v>
      </c>
      <c r="G17" s="102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1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1">
        <v>0</v>
      </c>
    </row>
    <row r="18" spans="2:20" x14ac:dyDescent="0.15">
      <c r="B18" s="486" t="s">
        <v>141</v>
      </c>
      <c r="C18" s="487"/>
      <c r="D18" s="208">
        <f t="shared" si="6"/>
        <v>27</v>
      </c>
      <c r="E18" s="100">
        <f t="shared" si="5"/>
        <v>14</v>
      </c>
      <c r="F18" s="101">
        <f t="shared" si="5"/>
        <v>13</v>
      </c>
      <c r="G18" s="102">
        <v>0</v>
      </c>
      <c r="H18" s="100">
        <v>0</v>
      </c>
      <c r="I18" s="100">
        <v>1</v>
      </c>
      <c r="J18" s="100">
        <v>2</v>
      </c>
      <c r="K18" s="100">
        <v>1</v>
      </c>
      <c r="L18" s="100">
        <v>2</v>
      </c>
      <c r="M18" s="100">
        <v>5</v>
      </c>
      <c r="N18" s="100">
        <v>1</v>
      </c>
      <c r="O18" s="100">
        <v>3</v>
      </c>
      <c r="P18" s="100">
        <v>4</v>
      </c>
      <c r="Q18" s="100">
        <v>3</v>
      </c>
      <c r="R18" s="100">
        <v>3</v>
      </c>
      <c r="S18" s="100">
        <v>1</v>
      </c>
      <c r="T18" s="101">
        <v>1</v>
      </c>
    </row>
    <row r="19" spans="2:20" x14ac:dyDescent="0.15">
      <c r="B19" s="486" t="s">
        <v>142</v>
      </c>
      <c r="C19" s="487"/>
      <c r="D19" s="208" t="s">
        <v>146</v>
      </c>
      <c r="E19" s="100" t="s">
        <v>147</v>
      </c>
      <c r="F19" s="101" t="s">
        <v>147</v>
      </c>
      <c r="G19" s="102" t="s">
        <v>146</v>
      </c>
      <c r="H19" s="100" t="s">
        <v>146</v>
      </c>
      <c r="I19" s="100" t="s">
        <v>146</v>
      </c>
      <c r="J19" s="100" t="s">
        <v>146</v>
      </c>
      <c r="K19" s="100" t="s">
        <v>146</v>
      </c>
      <c r="L19" s="100" t="s">
        <v>146</v>
      </c>
      <c r="M19" s="100" t="s">
        <v>146</v>
      </c>
      <c r="N19" s="100" t="s">
        <v>146</v>
      </c>
      <c r="O19" s="100" t="s">
        <v>146</v>
      </c>
      <c r="P19" s="100" t="s">
        <v>146</v>
      </c>
      <c r="Q19" s="100" t="s">
        <v>146</v>
      </c>
      <c r="R19" s="100" t="s">
        <v>146</v>
      </c>
      <c r="S19" s="100" t="s">
        <v>146</v>
      </c>
      <c r="T19" s="101" t="s">
        <v>146</v>
      </c>
    </row>
    <row r="20" spans="2:20" x14ac:dyDescent="0.15">
      <c r="B20" s="486" t="s">
        <v>143</v>
      </c>
      <c r="C20" s="487"/>
      <c r="D20" s="208">
        <f t="shared" si="6"/>
        <v>0</v>
      </c>
      <c r="E20" s="100">
        <f t="shared" si="5"/>
        <v>0</v>
      </c>
      <c r="F20" s="101">
        <f t="shared" si="5"/>
        <v>0</v>
      </c>
      <c r="G20" s="102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1">
        <v>0</v>
      </c>
    </row>
    <row r="21" spans="2:20" x14ac:dyDescent="0.15">
      <c r="B21" s="486" t="s">
        <v>144</v>
      </c>
      <c r="C21" s="487"/>
      <c r="D21" s="208">
        <f t="shared" si="6"/>
        <v>7</v>
      </c>
      <c r="E21" s="100">
        <f t="shared" si="5"/>
        <v>4</v>
      </c>
      <c r="F21" s="101">
        <f t="shared" si="5"/>
        <v>3</v>
      </c>
      <c r="G21" s="102">
        <v>0</v>
      </c>
      <c r="H21" s="100">
        <v>0</v>
      </c>
      <c r="I21" s="100">
        <v>2</v>
      </c>
      <c r="J21" s="100">
        <v>0</v>
      </c>
      <c r="K21" s="100">
        <v>1</v>
      </c>
      <c r="L21" s="100">
        <v>0</v>
      </c>
      <c r="M21" s="100">
        <v>0</v>
      </c>
      <c r="N21" s="100">
        <v>1</v>
      </c>
      <c r="O21" s="100">
        <v>0</v>
      </c>
      <c r="P21" s="100">
        <v>2</v>
      </c>
      <c r="Q21" s="100">
        <v>1</v>
      </c>
      <c r="R21" s="100">
        <v>0</v>
      </c>
      <c r="S21" s="100">
        <v>0</v>
      </c>
      <c r="T21" s="101">
        <v>0</v>
      </c>
    </row>
    <row r="22" spans="2:20" ht="14.25" thickBot="1" x14ac:dyDescent="0.2">
      <c r="B22" s="493" t="s">
        <v>145</v>
      </c>
      <c r="C22" s="494"/>
      <c r="D22" s="211">
        <f t="shared" si="6"/>
        <v>4</v>
      </c>
      <c r="E22" s="212">
        <f t="shared" si="5"/>
        <v>3</v>
      </c>
      <c r="F22" s="213">
        <f t="shared" si="5"/>
        <v>1</v>
      </c>
      <c r="G22" s="272">
        <v>1</v>
      </c>
      <c r="H22" s="212">
        <v>0</v>
      </c>
      <c r="I22" s="212">
        <v>0</v>
      </c>
      <c r="J22" s="212">
        <v>0</v>
      </c>
      <c r="K22" s="212">
        <v>1</v>
      </c>
      <c r="L22" s="212">
        <v>0</v>
      </c>
      <c r="M22" s="212">
        <v>0</v>
      </c>
      <c r="N22" s="212">
        <v>0</v>
      </c>
      <c r="O22" s="212">
        <v>1</v>
      </c>
      <c r="P22" s="212">
        <v>0</v>
      </c>
      <c r="Q22" s="212">
        <v>0</v>
      </c>
      <c r="R22" s="212">
        <v>0</v>
      </c>
      <c r="S22" s="212">
        <v>0</v>
      </c>
      <c r="T22" s="213">
        <v>1</v>
      </c>
    </row>
    <row r="23" spans="2:20" ht="14.25" thickBot="1" x14ac:dyDescent="0.2">
      <c r="B23" s="406" t="s">
        <v>98</v>
      </c>
      <c r="C23" s="407"/>
      <c r="D23" s="314">
        <f t="shared" si="6"/>
        <v>133</v>
      </c>
      <c r="E23" s="366">
        <f>SUM(G23+I23+K23+M23+O23+Q23+S23)</f>
        <v>75</v>
      </c>
      <c r="F23" s="367">
        <f>SUM(H23+J23+L23+N23+P23+R23+T23)</f>
        <v>58</v>
      </c>
      <c r="G23" s="230">
        <f>SUM(G15:G22)</f>
        <v>1</v>
      </c>
      <c r="H23" s="366">
        <f t="shared" ref="H23:S23" si="7">SUM(H15:H22)</f>
        <v>0</v>
      </c>
      <c r="I23" s="366">
        <f t="shared" si="7"/>
        <v>6</v>
      </c>
      <c r="J23" s="366">
        <f t="shared" si="7"/>
        <v>4</v>
      </c>
      <c r="K23" s="366">
        <f t="shared" si="7"/>
        <v>9</v>
      </c>
      <c r="L23" s="366">
        <f t="shared" si="7"/>
        <v>8</v>
      </c>
      <c r="M23" s="366">
        <f t="shared" si="7"/>
        <v>18</v>
      </c>
      <c r="N23" s="366">
        <f t="shared" si="7"/>
        <v>11</v>
      </c>
      <c r="O23" s="366">
        <f t="shared" si="7"/>
        <v>15</v>
      </c>
      <c r="P23" s="366">
        <f t="shared" si="7"/>
        <v>13</v>
      </c>
      <c r="Q23" s="366">
        <f t="shared" si="7"/>
        <v>18</v>
      </c>
      <c r="R23" s="366">
        <f t="shared" si="7"/>
        <v>15</v>
      </c>
      <c r="S23" s="366">
        <f t="shared" si="7"/>
        <v>8</v>
      </c>
      <c r="T23" s="367">
        <f>SUM(T15:T22)</f>
        <v>7</v>
      </c>
    </row>
    <row r="24" spans="2:20" x14ac:dyDescent="0.15">
      <c r="T24" s="321"/>
    </row>
  </sheetData>
  <mergeCells count="31">
    <mergeCell ref="B23:C23"/>
    <mergeCell ref="B17:C17"/>
    <mergeCell ref="B18:C18"/>
    <mergeCell ref="B19:C19"/>
    <mergeCell ref="B20:C20"/>
    <mergeCell ref="B21:C21"/>
    <mergeCell ref="B22:C22"/>
    <mergeCell ref="M13:N13"/>
    <mergeCell ref="O13:P13"/>
    <mergeCell ref="Q13:R13"/>
    <mergeCell ref="S13:T13"/>
    <mergeCell ref="B15:C15"/>
    <mergeCell ref="I13:J13"/>
    <mergeCell ref="K13:L13"/>
    <mergeCell ref="B16:C16"/>
    <mergeCell ref="B10:C10"/>
    <mergeCell ref="B13:C14"/>
    <mergeCell ref="D13:F13"/>
    <mergeCell ref="G13:H13"/>
    <mergeCell ref="O2:P2"/>
    <mergeCell ref="Q2:R2"/>
    <mergeCell ref="S2:T2"/>
    <mergeCell ref="B4:C4"/>
    <mergeCell ref="B5:C5"/>
    <mergeCell ref="K2:L2"/>
    <mergeCell ref="M2:N2"/>
    <mergeCell ref="B6:B9"/>
    <mergeCell ref="B2:C3"/>
    <mergeCell ref="D2:F2"/>
    <mergeCell ref="G2:H2"/>
    <mergeCell ref="I2:J2"/>
  </mergeCells>
  <phoneticPr fontId="1"/>
  <pageMargins left="0" right="0" top="0" bottom="0" header="0.31496062992125984" footer="0.31496062992125984"/>
  <pageSetup paperSize="8" scale="12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zoomScaleNormal="100" zoomScaleSheetLayoutView="75" workbookViewId="0">
      <selection activeCell="I44" sqref="I44"/>
    </sheetView>
  </sheetViews>
  <sheetFormatPr defaultRowHeight="13.5" x14ac:dyDescent="0.15"/>
  <cols>
    <col min="1" max="1" width="2.75" style="163" customWidth="1"/>
    <col min="2" max="2" width="2.75" style="163" bestFit="1" customWidth="1"/>
    <col min="3" max="3" width="17.375" style="163" bestFit="1" customWidth="1"/>
    <col min="4" max="6" width="9" style="163"/>
    <col min="7" max="20" width="7.25" style="163" customWidth="1"/>
    <col min="21" max="16384" width="9" style="163"/>
  </cols>
  <sheetData>
    <row r="1" spans="2:20" ht="14.25" thickBot="1" x14ac:dyDescent="0.2">
      <c r="B1" s="163" t="s">
        <v>183</v>
      </c>
      <c r="T1" s="343"/>
    </row>
    <row r="2" spans="2:20" ht="13.5" customHeight="1" x14ac:dyDescent="0.15">
      <c r="B2" s="505" t="s">
        <v>99</v>
      </c>
      <c r="C2" s="520"/>
      <c r="D2" s="507" t="s">
        <v>59</v>
      </c>
      <c r="E2" s="508"/>
      <c r="F2" s="509"/>
      <c r="G2" s="508" t="s">
        <v>108</v>
      </c>
      <c r="H2" s="512"/>
      <c r="I2" s="508" t="s">
        <v>109</v>
      </c>
      <c r="J2" s="512"/>
      <c r="K2" s="508" t="s">
        <v>110</v>
      </c>
      <c r="L2" s="512"/>
      <c r="M2" s="508" t="s">
        <v>111</v>
      </c>
      <c r="N2" s="512"/>
      <c r="O2" s="508" t="s">
        <v>112</v>
      </c>
      <c r="P2" s="512"/>
      <c r="Q2" s="508" t="s">
        <v>113</v>
      </c>
      <c r="R2" s="512"/>
      <c r="S2" s="513" t="s">
        <v>114</v>
      </c>
      <c r="T2" s="509"/>
    </row>
    <row r="3" spans="2:20" ht="14.25" thickBot="1" x14ac:dyDescent="0.2">
      <c r="B3" s="521"/>
      <c r="C3" s="522"/>
      <c r="D3" s="354" t="s">
        <v>5</v>
      </c>
      <c r="E3" s="275" t="s">
        <v>6</v>
      </c>
      <c r="F3" s="149" t="s">
        <v>7</v>
      </c>
      <c r="G3" s="355" t="s">
        <v>6</v>
      </c>
      <c r="H3" s="116" t="s">
        <v>7</v>
      </c>
      <c r="I3" s="355" t="s">
        <v>6</v>
      </c>
      <c r="J3" s="116" t="s">
        <v>7</v>
      </c>
      <c r="K3" s="355" t="s">
        <v>6</v>
      </c>
      <c r="L3" s="116" t="s">
        <v>7</v>
      </c>
      <c r="M3" s="355" t="s">
        <v>6</v>
      </c>
      <c r="N3" s="116" t="s">
        <v>7</v>
      </c>
      <c r="O3" s="355" t="s">
        <v>6</v>
      </c>
      <c r="P3" s="116" t="s">
        <v>7</v>
      </c>
      <c r="Q3" s="150" t="s">
        <v>6</v>
      </c>
      <c r="R3" s="118" t="s">
        <v>7</v>
      </c>
      <c r="S3" s="150" t="s">
        <v>6</v>
      </c>
      <c r="T3" s="117" t="s">
        <v>7</v>
      </c>
    </row>
    <row r="4" spans="2:20" ht="13.5" customHeight="1" x14ac:dyDescent="0.15">
      <c r="B4" s="514" t="s">
        <v>115</v>
      </c>
      <c r="C4" s="151" t="s">
        <v>62</v>
      </c>
      <c r="D4" s="164">
        <f>SUM(E4:F4)</f>
        <v>5613</v>
      </c>
      <c r="E4" s="136">
        <f>SUM(G4+I4+K4+M4+O4+Q4+S4)</f>
        <v>3534</v>
      </c>
      <c r="F4" s="137">
        <f>SUM(H4+J4+L4+N4+P4+R4+T4)</f>
        <v>2079</v>
      </c>
      <c r="G4" s="138">
        <v>17</v>
      </c>
      <c r="H4" s="136">
        <v>23</v>
      </c>
      <c r="I4" s="136">
        <v>360</v>
      </c>
      <c r="J4" s="136">
        <v>254</v>
      </c>
      <c r="K4" s="136">
        <v>548</v>
      </c>
      <c r="L4" s="136">
        <v>403</v>
      </c>
      <c r="M4" s="136">
        <v>738</v>
      </c>
      <c r="N4" s="136">
        <v>408</v>
      </c>
      <c r="O4" s="136">
        <v>791</v>
      </c>
      <c r="P4" s="136">
        <v>420</v>
      </c>
      <c r="Q4" s="136">
        <v>737</v>
      </c>
      <c r="R4" s="165">
        <v>368</v>
      </c>
      <c r="S4" s="136">
        <v>343</v>
      </c>
      <c r="T4" s="137">
        <v>203</v>
      </c>
    </row>
    <row r="5" spans="2:20" x14ac:dyDescent="0.15">
      <c r="B5" s="515"/>
      <c r="C5" s="152" t="s">
        <v>63</v>
      </c>
      <c r="D5" s="159">
        <f t="shared" ref="D5:D15" si="0">SUM(E5:F5)</f>
        <v>4</v>
      </c>
      <c r="E5" s="140">
        <f t="shared" ref="E5:F15" si="1">SUM(G5+I5+K5+M5+O5+Q5+S5)</f>
        <v>4</v>
      </c>
      <c r="F5" s="141">
        <f t="shared" si="1"/>
        <v>0</v>
      </c>
      <c r="G5" s="142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1</v>
      </c>
      <c r="N5" s="140">
        <v>0</v>
      </c>
      <c r="O5" s="140">
        <v>0</v>
      </c>
      <c r="P5" s="140">
        <v>0</v>
      </c>
      <c r="Q5" s="140">
        <v>3</v>
      </c>
      <c r="R5" s="153">
        <v>0</v>
      </c>
      <c r="S5" s="140">
        <v>0</v>
      </c>
      <c r="T5" s="141">
        <v>0</v>
      </c>
    </row>
    <row r="6" spans="2:20" x14ac:dyDescent="0.15">
      <c r="B6" s="515"/>
      <c r="C6" s="152" t="s">
        <v>64</v>
      </c>
      <c r="D6" s="159">
        <f t="shared" si="0"/>
        <v>348</v>
      </c>
      <c r="E6" s="140">
        <f t="shared" si="1"/>
        <v>199</v>
      </c>
      <c r="F6" s="141">
        <f t="shared" si="1"/>
        <v>149</v>
      </c>
      <c r="G6" s="142">
        <v>0</v>
      </c>
      <c r="H6" s="140">
        <v>0</v>
      </c>
      <c r="I6" s="140">
        <v>5</v>
      </c>
      <c r="J6" s="140">
        <v>1</v>
      </c>
      <c r="K6" s="140">
        <v>5</v>
      </c>
      <c r="L6" s="140">
        <v>8</v>
      </c>
      <c r="M6" s="140">
        <v>28</v>
      </c>
      <c r="N6" s="140">
        <v>20</v>
      </c>
      <c r="O6" s="140">
        <v>51</v>
      </c>
      <c r="P6" s="140">
        <v>29</v>
      </c>
      <c r="Q6" s="140">
        <v>64</v>
      </c>
      <c r="R6" s="153">
        <v>61</v>
      </c>
      <c r="S6" s="140">
        <v>46</v>
      </c>
      <c r="T6" s="141">
        <v>30</v>
      </c>
    </row>
    <row r="7" spans="2:20" x14ac:dyDescent="0.15">
      <c r="B7" s="515"/>
      <c r="C7" s="152" t="s">
        <v>65</v>
      </c>
      <c r="D7" s="159">
        <f t="shared" si="0"/>
        <v>108</v>
      </c>
      <c r="E7" s="140">
        <f t="shared" si="1"/>
        <v>76</v>
      </c>
      <c r="F7" s="141">
        <f t="shared" si="1"/>
        <v>32</v>
      </c>
      <c r="G7" s="142">
        <v>0</v>
      </c>
      <c r="H7" s="140">
        <v>0</v>
      </c>
      <c r="I7" s="140">
        <v>5</v>
      </c>
      <c r="J7" s="140">
        <v>1</v>
      </c>
      <c r="K7" s="140">
        <v>5</v>
      </c>
      <c r="L7" s="140">
        <v>5</v>
      </c>
      <c r="M7" s="140">
        <v>14</v>
      </c>
      <c r="N7" s="140">
        <v>4</v>
      </c>
      <c r="O7" s="140">
        <v>18</v>
      </c>
      <c r="P7" s="140">
        <v>10</v>
      </c>
      <c r="Q7" s="140">
        <v>24</v>
      </c>
      <c r="R7" s="153">
        <v>8</v>
      </c>
      <c r="S7" s="140">
        <v>10</v>
      </c>
      <c r="T7" s="141">
        <v>4</v>
      </c>
    </row>
    <row r="8" spans="2:20" x14ac:dyDescent="0.15">
      <c r="B8" s="515"/>
      <c r="C8" s="152" t="s">
        <v>66</v>
      </c>
      <c r="D8" s="159">
        <f t="shared" si="0"/>
        <v>844</v>
      </c>
      <c r="E8" s="140">
        <f t="shared" si="1"/>
        <v>498</v>
      </c>
      <c r="F8" s="141">
        <f t="shared" si="1"/>
        <v>346</v>
      </c>
      <c r="G8" s="142">
        <v>0</v>
      </c>
      <c r="H8" s="140">
        <v>0</v>
      </c>
      <c r="I8" s="140">
        <v>14</v>
      </c>
      <c r="J8" s="140">
        <v>12</v>
      </c>
      <c r="K8" s="140">
        <v>43</v>
      </c>
      <c r="L8" s="140">
        <v>26</v>
      </c>
      <c r="M8" s="140">
        <v>73</v>
      </c>
      <c r="N8" s="140">
        <v>42</v>
      </c>
      <c r="O8" s="140">
        <v>112</v>
      </c>
      <c r="P8" s="140">
        <v>71</v>
      </c>
      <c r="Q8" s="140">
        <v>164</v>
      </c>
      <c r="R8" s="153">
        <v>119</v>
      </c>
      <c r="S8" s="140">
        <v>92</v>
      </c>
      <c r="T8" s="141">
        <v>76</v>
      </c>
    </row>
    <row r="9" spans="2:20" x14ac:dyDescent="0.15">
      <c r="B9" s="515"/>
      <c r="C9" s="152" t="s">
        <v>67</v>
      </c>
      <c r="D9" s="159">
        <f t="shared" si="0"/>
        <v>654</v>
      </c>
      <c r="E9" s="140">
        <f t="shared" si="1"/>
        <v>413</v>
      </c>
      <c r="F9" s="141">
        <f t="shared" si="1"/>
        <v>241</v>
      </c>
      <c r="G9" s="142">
        <v>1</v>
      </c>
      <c r="H9" s="140">
        <v>0</v>
      </c>
      <c r="I9" s="140">
        <v>15</v>
      </c>
      <c r="J9" s="140">
        <v>4</v>
      </c>
      <c r="K9" s="140">
        <v>30</v>
      </c>
      <c r="L9" s="140">
        <v>16</v>
      </c>
      <c r="M9" s="140">
        <v>86</v>
      </c>
      <c r="N9" s="140">
        <v>40</v>
      </c>
      <c r="O9" s="140">
        <v>120</v>
      </c>
      <c r="P9" s="140">
        <v>76</v>
      </c>
      <c r="Q9" s="140">
        <v>114</v>
      </c>
      <c r="R9" s="153">
        <v>70</v>
      </c>
      <c r="S9" s="140">
        <v>47</v>
      </c>
      <c r="T9" s="141">
        <v>35</v>
      </c>
    </row>
    <row r="10" spans="2:20" x14ac:dyDescent="0.15">
      <c r="B10" s="515"/>
      <c r="C10" s="152" t="s">
        <v>68</v>
      </c>
      <c r="D10" s="159">
        <f t="shared" si="0"/>
        <v>151</v>
      </c>
      <c r="E10" s="140">
        <f t="shared" si="1"/>
        <v>97</v>
      </c>
      <c r="F10" s="141">
        <f t="shared" si="1"/>
        <v>54</v>
      </c>
      <c r="G10" s="142">
        <v>0</v>
      </c>
      <c r="H10" s="140">
        <v>2</v>
      </c>
      <c r="I10" s="140">
        <v>10</v>
      </c>
      <c r="J10" s="140">
        <v>9</v>
      </c>
      <c r="K10" s="140">
        <v>14</v>
      </c>
      <c r="L10" s="140">
        <v>0</v>
      </c>
      <c r="M10" s="140">
        <v>17</v>
      </c>
      <c r="N10" s="140">
        <v>14</v>
      </c>
      <c r="O10" s="140">
        <v>23</v>
      </c>
      <c r="P10" s="140">
        <v>12</v>
      </c>
      <c r="Q10" s="140">
        <v>26</v>
      </c>
      <c r="R10" s="153">
        <v>12</v>
      </c>
      <c r="S10" s="140">
        <v>7</v>
      </c>
      <c r="T10" s="141">
        <v>5</v>
      </c>
    </row>
    <row r="11" spans="2:20" x14ac:dyDescent="0.15">
      <c r="B11" s="515"/>
      <c r="C11" s="152" t="s">
        <v>69</v>
      </c>
      <c r="D11" s="159">
        <f t="shared" si="0"/>
        <v>182</v>
      </c>
      <c r="E11" s="140">
        <f t="shared" si="1"/>
        <v>118</v>
      </c>
      <c r="F11" s="141">
        <f t="shared" si="1"/>
        <v>64</v>
      </c>
      <c r="G11" s="142">
        <v>0</v>
      </c>
      <c r="H11" s="140">
        <v>0</v>
      </c>
      <c r="I11" s="140">
        <v>7</v>
      </c>
      <c r="J11" s="140">
        <v>0</v>
      </c>
      <c r="K11" s="140">
        <v>5</v>
      </c>
      <c r="L11" s="140">
        <v>6</v>
      </c>
      <c r="M11" s="140">
        <v>20</v>
      </c>
      <c r="N11" s="140">
        <v>18</v>
      </c>
      <c r="O11" s="140">
        <v>34</v>
      </c>
      <c r="P11" s="140">
        <v>9</v>
      </c>
      <c r="Q11" s="140">
        <v>34</v>
      </c>
      <c r="R11" s="153">
        <v>18</v>
      </c>
      <c r="S11" s="140">
        <v>18</v>
      </c>
      <c r="T11" s="141">
        <v>13</v>
      </c>
    </row>
    <row r="12" spans="2:20" x14ac:dyDescent="0.15">
      <c r="B12" s="515"/>
      <c r="C12" s="152" t="s">
        <v>129</v>
      </c>
      <c r="D12" s="159">
        <f t="shared" si="0"/>
        <v>124</v>
      </c>
      <c r="E12" s="140">
        <f t="shared" si="1"/>
        <v>75</v>
      </c>
      <c r="F12" s="141">
        <f t="shared" si="1"/>
        <v>49</v>
      </c>
      <c r="G12" s="142">
        <v>0</v>
      </c>
      <c r="H12" s="140">
        <v>0</v>
      </c>
      <c r="I12" s="140">
        <v>5</v>
      </c>
      <c r="J12" s="140">
        <v>5</v>
      </c>
      <c r="K12" s="140">
        <v>9</v>
      </c>
      <c r="L12" s="140">
        <v>7</v>
      </c>
      <c r="M12" s="140">
        <v>21</v>
      </c>
      <c r="N12" s="140">
        <v>6</v>
      </c>
      <c r="O12" s="140">
        <v>17</v>
      </c>
      <c r="P12" s="140">
        <v>9</v>
      </c>
      <c r="Q12" s="140">
        <v>15</v>
      </c>
      <c r="R12" s="153">
        <v>12</v>
      </c>
      <c r="S12" s="140">
        <v>8</v>
      </c>
      <c r="T12" s="141">
        <v>10</v>
      </c>
    </row>
    <row r="13" spans="2:20" x14ac:dyDescent="0.15">
      <c r="B13" s="515"/>
      <c r="C13" s="152" t="s">
        <v>70</v>
      </c>
      <c r="D13" s="159">
        <f t="shared" si="0"/>
        <v>47</v>
      </c>
      <c r="E13" s="140">
        <f t="shared" si="1"/>
        <v>30</v>
      </c>
      <c r="F13" s="141">
        <f t="shared" si="1"/>
        <v>17</v>
      </c>
      <c r="G13" s="142">
        <v>0</v>
      </c>
      <c r="H13" s="140">
        <v>0</v>
      </c>
      <c r="I13" s="140">
        <v>0</v>
      </c>
      <c r="J13" s="140">
        <v>1</v>
      </c>
      <c r="K13" s="140">
        <v>6</v>
      </c>
      <c r="L13" s="140">
        <v>1</v>
      </c>
      <c r="M13" s="140">
        <v>5</v>
      </c>
      <c r="N13" s="140">
        <v>1</v>
      </c>
      <c r="O13" s="140">
        <v>7</v>
      </c>
      <c r="P13" s="140">
        <v>6</v>
      </c>
      <c r="Q13" s="140">
        <v>9</v>
      </c>
      <c r="R13" s="153">
        <v>5</v>
      </c>
      <c r="S13" s="140">
        <v>3</v>
      </c>
      <c r="T13" s="141">
        <v>3</v>
      </c>
    </row>
    <row r="14" spans="2:20" x14ac:dyDescent="0.15">
      <c r="B14" s="515"/>
      <c r="C14" s="152" t="s">
        <v>71</v>
      </c>
      <c r="D14" s="159">
        <f t="shared" si="0"/>
        <v>193</v>
      </c>
      <c r="E14" s="140">
        <f t="shared" si="1"/>
        <v>120</v>
      </c>
      <c r="F14" s="141">
        <f t="shared" si="1"/>
        <v>73</v>
      </c>
      <c r="G14" s="142">
        <v>1</v>
      </c>
      <c r="H14" s="140">
        <v>1</v>
      </c>
      <c r="I14" s="140">
        <v>1</v>
      </c>
      <c r="J14" s="140">
        <v>2</v>
      </c>
      <c r="K14" s="140">
        <v>14</v>
      </c>
      <c r="L14" s="140">
        <v>16</v>
      </c>
      <c r="M14" s="140">
        <v>37</v>
      </c>
      <c r="N14" s="140">
        <v>18</v>
      </c>
      <c r="O14" s="140">
        <v>42</v>
      </c>
      <c r="P14" s="140">
        <v>14</v>
      </c>
      <c r="Q14" s="140">
        <v>16</v>
      </c>
      <c r="R14" s="153">
        <v>19</v>
      </c>
      <c r="S14" s="140">
        <v>9</v>
      </c>
      <c r="T14" s="141">
        <v>3</v>
      </c>
    </row>
    <row r="15" spans="2:20" x14ac:dyDescent="0.15">
      <c r="B15" s="515"/>
      <c r="C15" s="152" t="s">
        <v>30</v>
      </c>
      <c r="D15" s="159">
        <f t="shared" si="0"/>
        <v>94</v>
      </c>
      <c r="E15" s="140">
        <f t="shared" si="1"/>
        <v>58</v>
      </c>
      <c r="F15" s="141">
        <f t="shared" si="1"/>
        <v>36</v>
      </c>
      <c r="G15" s="142">
        <v>1</v>
      </c>
      <c r="H15" s="140">
        <v>1</v>
      </c>
      <c r="I15" s="140">
        <v>3</v>
      </c>
      <c r="J15" s="140">
        <v>4</v>
      </c>
      <c r="K15" s="140">
        <v>8</v>
      </c>
      <c r="L15" s="140">
        <v>4</v>
      </c>
      <c r="M15" s="140">
        <v>10</v>
      </c>
      <c r="N15" s="140">
        <v>7</v>
      </c>
      <c r="O15" s="140">
        <v>12</v>
      </c>
      <c r="P15" s="140">
        <v>3</v>
      </c>
      <c r="Q15" s="140">
        <v>18</v>
      </c>
      <c r="R15" s="153">
        <v>11</v>
      </c>
      <c r="S15" s="140">
        <v>6</v>
      </c>
      <c r="T15" s="141">
        <v>6</v>
      </c>
    </row>
    <row r="16" spans="2:20" ht="14.25" thickBot="1" x14ac:dyDescent="0.2">
      <c r="B16" s="516"/>
      <c r="C16" s="154" t="s">
        <v>21</v>
      </c>
      <c r="D16" s="160">
        <f>SUM(E16:F16)</f>
        <v>8362</v>
      </c>
      <c r="E16" s="143">
        <f>SUM(E4:E15)</f>
        <v>5222</v>
      </c>
      <c r="F16" s="144">
        <f>SUM(F4:F15)</f>
        <v>3140</v>
      </c>
      <c r="G16" s="145">
        <f>SUM(G4:G15)</f>
        <v>20</v>
      </c>
      <c r="H16" s="143">
        <f>SUM(H4:H15)</f>
        <v>27</v>
      </c>
      <c r="I16" s="143">
        <f t="shared" ref="I16:S16" si="2">SUM(I4:I15)</f>
        <v>425</v>
      </c>
      <c r="J16" s="143">
        <f t="shared" si="2"/>
        <v>293</v>
      </c>
      <c r="K16" s="143">
        <f t="shared" si="2"/>
        <v>687</v>
      </c>
      <c r="L16" s="143">
        <f t="shared" si="2"/>
        <v>492</v>
      </c>
      <c r="M16" s="143">
        <f t="shared" si="2"/>
        <v>1050</v>
      </c>
      <c r="N16" s="143">
        <f t="shared" si="2"/>
        <v>578</v>
      </c>
      <c r="O16" s="143">
        <f t="shared" si="2"/>
        <v>1227</v>
      </c>
      <c r="P16" s="143">
        <f t="shared" si="2"/>
        <v>659</v>
      </c>
      <c r="Q16" s="143">
        <f t="shared" si="2"/>
        <v>1224</v>
      </c>
      <c r="R16" s="143">
        <f t="shared" si="2"/>
        <v>703</v>
      </c>
      <c r="S16" s="143">
        <f t="shared" si="2"/>
        <v>589</v>
      </c>
      <c r="T16" s="144">
        <f>SUM(T4:T15)</f>
        <v>388</v>
      </c>
    </row>
    <row r="17" spans="2:20" ht="13.5" customHeight="1" x14ac:dyDescent="0.15">
      <c r="B17" s="514" t="s">
        <v>116</v>
      </c>
      <c r="C17" s="151" t="s">
        <v>73</v>
      </c>
      <c r="D17" s="164">
        <f>SUM(E17:F17)</f>
        <v>4403</v>
      </c>
      <c r="E17" s="136">
        <f>SUM(G17+I17+K17+M17+O17+Q17+S17)</f>
        <v>2623</v>
      </c>
      <c r="F17" s="137">
        <f>SUM(H17+J17+L17+N17+P17+R17+T17)</f>
        <v>1780</v>
      </c>
      <c r="G17" s="148">
        <v>0</v>
      </c>
      <c r="H17" s="146">
        <v>2</v>
      </c>
      <c r="I17" s="146">
        <v>73</v>
      </c>
      <c r="J17" s="146">
        <v>54</v>
      </c>
      <c r="K17" s="146">
        <v>161</v>
      </c>
      <c r="L17" s="146">
        <v>120</v>
      </c>
      <c r="M17" s="146">
        <v>421</v>
      </c>
      <c r="N17" s="146">
        <v>253</v>
      </c>
      <c r="O17" s="146">
        <v>715</v>
      </c>
      <c r="P17" s="146">
        <v>458</v>
      </c>
      <c r="Q17" s="146">
        <v>807</v>
      </c>
      <c r="R17" s="156">
        <v>554</v>
      </c>
      <c r="S17" s="146">
        <v>446</v>
      </c>
      <c r="T17" s="147">
        <v>339</v>
      </c>
    </row>
    <row r="18" spans="2:20" x14ac:dyDescent="0.15">
      <c r="B18" s="515"/>
      <c r="C18" s="152" t="s">
        <v>130</v>
      </c>
      <c r="D18" s="159">
        <f t="shared" ref="D18" si="3">SUM(E18:F18)</f>
        <v>66</v>
      </c>
      <c r="E18" s="140">
        <f t="shared" ref="E18:F23" si="4">SUM(G18+I18+K18+M18+O18+Q18+S18)</f>
        <v>41</v>
      </c>
      <c r="F18" s="141">
        <f t="shared" si="4"/>
        <v>25</v>
      </c>
      <c r="G18" s="142">
        <v>0</v>
      </c>
      <c r="H18" s="140">
        <v>0</v>
      </c>
      <c r="I18" s="140">
        <v>2</v>
      </c>
      <c r="J18" s="140">
        <v>0</v>
      </c>
      <c r="K18" s="140">
        <v>2</v>
      </c>
      <c r="L18" s="140">
        <v>2</v>
      </c>
      <c r="M18" s="140">
        <v>6</v>
      </c>
      <c r="N18" s="140">
        <v>3</v>
      </c>
      <c r="O18" s="140">
        <v>13</v>
      </c>
      <c r="P18" s="140">
        <v>5</v>
      </c>
      <c r="Q18" s="140">
        <v>15</v>
      </c>
      <c r="R18" s="153">
        <v>12</v>
      </c>
      <c r="S18" s="140">
        <v>3</v>
      </c>
      <c r="T18" s="141">
        <v>3</v>
      </c>
    </row>
    <row r="19" spans="2:20" x14ac:dyDescent="0.15">
      <c r="B19" s="515"/>
      <c r="C19" s="152" t="s">
        <v>74</v>
      </c>
      <c r="D19" s="159">
        <f t="shared" ref="D19:D23" si="5">SUM(E19:F19)</f>
        <v>0</v>
      </c>
      <c r="E19" s="140">
        <f t="shared" si="4"/>
        <v>0</v>
      </c>
      <c r="F19" s="141">
        <f t="shared" si="4"/>
        <v>0</v>
      </c>
      <c r="G19" s="142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53">
        <v>0</v>
      </c>
      <c r="S19" s="140">
        <v>0</v>
      </c>
      <c r="T19" s="141">
        <v>0</v>
      </c>
    </row>
    <row r="20" spans="2:20" x14ac:dyDescent="0.15">
      <c r="B20" s="515"/>
      <c r="C20" s="152" t="s">
        <v>75</v>
      </c>
      <c r="D20" s="159">
        <f t="shared" si="5"/>
        <v>29</v>
      </c>
      <c r="E20" s="140">
        <f t="shared" si="4"/>
        <v>16</v>
      </c>
      <c r="F20" s="141">
        <f t="shared" si="4"/>
        <v>13</v>
      </c>
      <c r="G20" s="142">
        <v>0</v>
      </c>
      <c r="H20" s="140">
        <v>0</v>
      </c>
      <c r="I20" s="140">
        <v>0</v>
      </c>
      <c r="J20" s="140">
        <v>1</v>
      </c>
      <c r="K20" s="140">
        <v>3</v>
      </c>
      <c r="L20" s="140">
        <v>1</v>
      </c>
      <c r="M20" s="140">
        <v>0</v>
      </c>
      <c r="N20" s="140">
        <v>3</v>
      </c>
      <c r="O20" s="140">
        <v>6</v>
      </c>
      <c r="P20" s="140">
        <v>3</v>
      </c>
      <c r="Q20" s="140">
        <v>6</v>
      </c>
      <c r="R20" s="153">
        <v>4</v>
      </c>
      <c r="S20" s="140">
        <v>1</v>
      </c>
      <c r="T20" s="141">
        <v>1</v>
      </c>
    </row>
    <row r="21" spans="2:20" x14ac:dyDescent="0.15">
      <c r="B21" s="515"/>
      <c r="C21" s="152" t="s">
        <v>76</v>
      </c>
      <c r="D21" s="159">
        <f t="shared" si="5"/>
        <v>3</v>
      </c>
      <c r="E21" s="140">
        <f t="shared" si="4"/>
        <v>3</v>
      </c>
      <c r="F21" s="141">
        <f t="shared" si="4"/>
        <v>0</v>
      </c>
      <c r="G21" s="142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2</v>
      </c>
      <c r="N21" s="140">
        <v>0</v>
      </c>
      <c r="O21" s="140">
        <v>0</v>
      </c>
      <c r="P21" s="140">
        <v>0</v>
      </c>
      <c r="Q21" s="140">
        <v>0</v>
      </c>
      <c r="R21" s="153">
        <v>0</v>
      </c>
      <c r="S21" s="140">
        <v>1</v>
      </c>
      <c r="T21" s="141">
        <v>0</v>
      </c>
    </row>
    <row r="22" spans="2:20" x14ac:dyDescent="0.15">
      <c r="B22" s="515"/>
      <c r="C22" s="152" t="s">
        <v>77</v>
      </c>
      <c r="D22" s="159">
        <f t="shared" si="5"/>
        <v>15</v>
      </c>
      <c r="E22" s="140">
        <f t="shared" si="4"/>
        <v>9</v>
      </c>
      <c r="F22" s="141">
        <f t="shared" si="4"/>
        <v>6</v>
      </c>
      <c r="G22" s="142">
        <v>0</v>
      </c>
      <c r="H22" s="140">
        <v>0</v>
      </c>
      <c r="I22" s="140">
        <v>0</v>
      </c>
      <c r="J22" s="140">
        <v>0</v>
      </c>
      <c r="K22" s="140">
        <v>1</v>
      </c>
      <c r="L22" s="140">
        <v>0</v>
      </c>
      <c r="M22" s="140">
        <v>1</v>
      </c>
      <c r="N22" s="140">
        <v>1</v>
      </c>
      <c r="O22" s="140">
        <v>3</v>
      </c>
      <c r="P22" s="140">
        <v>2</v>
      </c>
      <c r="Q22" s="140">
        <v>3</v>
      </c>
      <c r="R22" s="153">
        <v>3</v>
      </c>
      <c r="S22" s="140">
        <v>1</v>
      </c>
      <c r="T22" s="141">
        <v>0</v>
      </c>
    </row>
    <row r="23" spans="2:20" x14ac:dyDescent="0.15">
      <c r="B23" s="515"/>
      <c r="C23" s="152" t="s">
        <v>30</v>
      </c>
      <c r="D23" s="159">
        <f t="shared" si="5"/>
        <v>81</v>
      </c>
      <c r="E23" s="140">
        <f t="shared" si="4"/>
        <v>56</v>
      </c>
      <c r="F23" s="141">
        <f t="shared" si="4"/>
        <v>25</v>
      </c>
      <c r="G23" s="142">
        <v>0</v>
      </c>
      <c r="H23" s="140">
        <v>0</v>
      </c>
      <c r="I23" s="140">
        <v>3</v>
      </c>
      <c r="J23" s="140">
        <v>1</v>
      </c>
      <c r="K23" s="140">
        <v>6</v>
      </c>
      <c r="L23" s="140">
        <v>3</v>
      </c>
      <c r="M23" s="140">
        <v>13</v>
      </c>
      <c r="N23" s="140">
        <v>1</v>
      </c>
      <c r="O23" s="140">
        <v>16</v>
      </c>
      <c r="P23" s="140">
        <v>7</v>
      </c>
      <c r="Q23" s="140">
        <v>12</v>
      </c>
      <c r="R23" s="153">
        <v>9</v>
      </c>
      <c r="S23" s="140">
        <v>6</v>
      </c>
      <c r="T23" s="141">
        <v>4</v>
      </c>
    </row>
    <row r="24" spans="2:20" ht="14.25" thickBot="1" x14ac:dyDescent="0.2">
      <c r="B24" s="516"/>
      <c r="C24" s="154" t="s">
        <v>21</v>
      </c>
      <c r="D24" s="160">
        <f>SUM(E24:F24)</f>
        <v>4597</v>
      </c>
      <c r="E24" s="143">
        <f>SUM(E17:E23)</f>
        <v>2748</v>
      </c>
      <c r="F24" s="144">
        <f>SUM(F17:F23)</f>
        <v>1849</v>
      </c>
      <c r="G24" s="145">
        <f>SUM(G17:G23)</f>
        <v>0</v>
      </c>
      <c r="H24" s="143">
        <f>SUM(H17:H23)</f>
        <v>2</v>
      </c>
      <c r="I24" s="143">
        <f t="shared" ref="I24:S24" si="6">SUM(I17:I23)</f>
        <v>78</v>
      </c>
      <c r="J24" s="143">
        <f t="shared" si="6"/>
        <v>56</v>
      </c>
      <c r="K24" s="143">
        <f t="shared" si="6"/>
        <v>173</v>
      </c>
      <c r="L24" s="143">
        <f t="shared" si="6"/>
        <v>126</v>
      </c>
      <c r="M24" s="143">
        <f t="shared" si="6"/>
        <v>443</v>
      </c>
      <c r="N24" s="143">
        <f t="shared" si="6"/>
        <v>261</v>
      </c>
      <c r="O24" s="143">
        <f t="shared" si="6"/>
        <v>753</v>
      </c>
      <c r="P24" s="143">
        <f t="shared" si="6"/>
        <v>475</v>
      </c>
      <c r="Q24" s="143">
        <f t="shared" si="6"/>
        <v>843</v>
      </c>
      <c r="R24" s="143">
        <f t="shared" si="6"/>
        <v>582</v>
      </c>
      <c r="S24" s="143">
        <f t="shared" si="6"/>
        <v>458</v>
      </c>
      <c r="T24" s="144">
        <f>SUM(T17:T23)</f>
        <v>347</v>
      </c>
    </row>
    <row r="25" spans="2:20" ht="13.5" customHeight="1" x14ac:dyDescent="0.15">
      <c r="B25" s="517" t="s">
        <v>117</v>
      </c>
      <c r="C25" s="151" t="s">
        <v>79</v>
      </c>
      <c r="D25" s="164">
        <f>SUM(E25:F25)</f>
        <v>278</v>
      </c>
      <c r="E25" s="136">
        <f>SUM(G25+I25+K25+M25+O25+Q25+S25)</f>
        <v>155</v>
      </c>
      <c r="F25" s="137">
        <f>SUM(H25+J25+L25+N25+P25+R25+T25)</f>
        <v>123</v>
      </c>
      <c r="G25" s="164">
        <v>1</v>
      </c>
      <c r="H25" s="136">
        <v>0</v>
      </c>
      <c r="I25" s="136">
        <v>14</v>
      </c>
      <c r="J25" s="136">
        <v>11</v>
      </c>
      <c r="K25" s="136">
        <v>26</v>
      </c>
      <c r="L25" s="136">
        <v>18</v>
      </c>
      <c r="M25" s="136">
        <v>30</v>
      </c>
      <c r="N25" s="136">
        <v>26</v>
      </c>
      <c r="O25" s="136">
        <v>29</v>
      </c>
      <c r="P25" s="136">
        <v>32</v>
      </c>
      <c r="Q25" s="136">
        <v>42</v>
      </c>
      <c r="R25" s="165">
        <v>24</v>
      </c>
      <c r="S25" s="136">
        <v>13</v>
      </c>
      <c r="T25" s="137">
        <v>12</v>
      </c>
    </row>
    <row r="26" spans="2:20" x14ac:dyDescent="0.15">
      <c r="B26" s="518"/>
      <c r="C26" s="152" t="s">
        <v>80</v>
      </c>
      <c r="D26" s="159">
        <f t="shared" ref="D26" si="7">SUM(E26:F26)</f>
        <v>301</v>
      </c>
      <c r="E26" s="140">
        <f t="shared" ref="E26:F32" si="8">SUM(G26+I26+K26+M26+O26+Q26+S26)</f>
        <v>170</v>
      </c>
      <c r="F26" s="141">
        <f t="shared" si="8"/>
        <v>131</v>
      </c>
      <c r="G26" s="159">
        <v>1</v>
      </c>
      <c r="H26" s="140">
        <v>0</v>
      </c>
      <c r="I26" s="140">
        <v>6</v>
      </c>
      <c r="J26" s="140">
        <v>5</v>
      </c>
      <c r="K26" s="140">
        <v>13</v>
      </c>
      <c r="L26" s="140">
        <v>13</v>
      </c>
      <c r="M26" s="140">
        <v>34</v>
      </c>
      <c r="N26" s="140">
        <v>20</v>
      </c>
      <c r="O26" s="140">
        <v>39</v>
      </c>
      <c r="P26" s="140">
        <v>31</v>
      </c>
      <c r="Q26" s="140">
        <v>49</v>
      </c>
      <c r="R26" s="153">
        <v>44</v>
      </c>
      <c r="S26" s="140">
        <v>28</v>
      </c>
      <c r="T26" s="141">
        <v>18</v>
      </c>
    </row>
    <row r="27" spans="2:20" x14ac:dyDescent="0.15">
      <c r="B27" s="518"/>
      <c r="C27" s="158" t="s">
        <v>81</v>
      </c>
      <c r="D27" s="159">
        <f t="shared" ref="D27:D32" si="9">SUM(E27:F27)</f>
        <v>33</v>
      </c>
      <c r="E27" s="140">
        <f t="shared" si="8"/>
        <v>23</v>
      </c>
      <c r="F27" s="141">
        <f t="shared" si="8"/>
        <v>10</v>
      </c>
      <c r="G27" s="159">
        <v>0</v>
      </c>
      <c r="H27" s="140">
        <v>0</v>
      </c>
      <c r="I27" s="140">
        <v>0</v>
      </c>
      <c r="J27" s="140">
        <v>0</v>
      </c>
      <c r="K27" s="140">
        <v>2</v>
      </c>
      <c r="L27" s="140">
        <v>0</v>
      </c>
      <c r="M27" s="140">
        <v>2</v>
      </c>
      <c r="N27" s="140">
        <v>1</v>
      </c>
      <c r="O27" s="140">
        <v>4</v>
      </c>
      <c r="P27" s="140">
        <v>2</v>
      </c>
      <c r="Q27" s="140">
        <v>10</v>
      </c>
      <c r="R27" s="153">
        <v>4</v>
      </c>
      <c r="S27" s="140">
        <v>5</v>
      </c>
      <c r="T27" s="141">
        <v>3</v>
      </c>
    </row>
    <row r="28" spans="2:20" x14ac:dyDescent="0.15">
      <c r="B28" s="518"/>
      <c r="C28" s="152" t="s">
        <v>131</v>
      </c>
      <c r="D28" s="159">
        <f t="shared" si="9"/>
        <v>24</v>
      </c>
      <c r="E28" s="140">
        <f t="shared" si="8"/>
        <v>10</v>
      </c>
      <c r="F28" s="141">
        <f t="shared" si="8"/>
        <v>14</v>
      </c>
      <c r="G28" s="159">
        <v>0</v>
      </c>
      <c r="H28" s="140">
        <v>0</v>
      </c>
      <c r="I28" s="140">
        <v>0</v>
      </c>
      <c r="J28" s="140">
        <v>0</v>
      </c>
      <c r="K28" s="140">
        <v>2</v>
      </c>
      <c r="L28" s="140">
        <v>0</v>
      </c>
      <c r="M28" s="140">
        <v>1</v>
      </c>
      <c r="N28" s="140">
        <v>1</v>
      </c>
      <c r="O28" s="140">
        <v>1</v>
      </c>
      <c r="P28" s="140">
        <v>4</v>
      </c>
      <c r="Q28" s="140">
        <v>6</v>
      </c>
      <c r="R28" s="153">
        <v>5</v>
      </c>
      <c r="S28" s="140">
        <v>0</v>
      </c>
      <c r="T28" s="141">
        <v>4</v>
      </c>
    </row>
    <row r="29" spans="2:20" x14ac:dyDescent="0.15">
      <c r="B29" s="518"/>
      <c r="C29" s="152" t="s">
        <v>82</v>
      </c>
      <c r="D29" s="159">
        <f t="shared" si="9"/>
        <v>36</v>
      </c>
      <c r="E29" s="140">
        <f t="shared" si="8"/>
        <v>21</v>
      </c>
      <c r="F29" s="141">
        <f t="shared" si="8"/>
        <v>15</v>
      </c>
      <c r="G29" s="159">
        <v>0</v>
      </c>
      <c r="H29" s="140">
        <v>0</v>
      </c>
      <c r="I29" s="140">
        <v>0</v>
      </c>
      <c r="J29" s="140">
        <v>0</v>
      </c>
      <c r="K29" s="140">
        <v>1</v>
      </c>
      <c r="L29" s="140">
        <v>0</v>
      </c>
      <c r="M29" s="140">
        <v>1</v>
      </c>
      <c r="N29" s="140">
        <v>2</v>
      </c>
      <c r="O29" s="140">
        <v>7</v>
      </c>
      <c r="P29" s="140">
        <v>6</v>
      </c>
      <c r="Q29" s="140">
        <v>9</v>
      </c>
      <c r="R29" s="153">
        <v>4</v>
      </c>
      <c r="S29" s="140">
        <v>3</v>
      </c>
      <c r="T29" s="141">
        <v>3</v>
      </c>
    </row>
    <row r="30" spans="2:20" x14ac:dyDescent="0.15">
      <c r="B30" s="518"/>
      <c r="C30" s="152" t="s">
        <v>83</v>
      </c>
      <c r="D30" s="159">
        <f t="shared" si="9"/>
        <v>9</v>
      </c>
      <c r="E30" s="140">
        <f t="shared" si="8"/>
        <v>2</v>
      </c>
      <c r="F30" s="141">
        <f t="shared" si="8"/>
        <v>7</v>
      </c>
      <c r="G30" s="159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53">
        <v>3</v>
      </c>
      <c r="S30" s="140">
        <v>2</v>
      </c>
      <c r="T30" s="141">
        <v>4</v>
      </c>
    </row>
    <row r="31" spans="2:20" x14ac:dyDescent="0.15">
      <c r="B31" s="518"/>
      <c r="C31" s="152" t="s">
        <v>84</v>
      </c>
      <c r="D31" s="159">
        <f t="shared" si="9"/>
        <v>11</v>
      </c>
      <c r="E31" s="140">
        <f t="shared" si="8"/>
        <v>7</v>
      </c>
      <c r="F31" s="141">
        <f t="shared" si="8"/>
        <v>4</v>
      </c>
      <c r="G31" s="159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3</v>
      </c>
      <c r="N31" s="140">
        <v>1</v>
      </c>
      <c r="O31" s="140">
        <v>2</v>
      </c>
      <c r="P31" s="140">
        <v>1</v>
      </c>
      <c r="Q31" s="140">
        <v>1</v>
      </c>
      <c r="R31" s="153">
        <v>1</v>
      </c>
      <c r="S31" s="140">
        <v>1</v>
      </c>
      <c r="T31" s="141">
        <v>1</v>
      </c>
    </row>
    <row r="32" spans="2:20" x14ac:dyDescent="0.15">
      <c r="B32" s="518"/>
      <c r="C32" s="152" t="s">
        <v>30</v>
      </c>
      <c r="D32" s="159">
        <f t="shared" si="9"/>
        <v>100</v>
      </c>
      <c r="E32" s="140">
        <f t="shared" si="8"/>
        <v>64</v>
      </c>
      <c r="F32" s="141">
        <f t="shared" si="8"/>
        <v>36</v>
      </c>
      <c r="G32" s="159">
        <v>0</v>
      </c>
      <c r="H32" s="140">
        <v>0</v>
      </c>
      <c r="I32" s="140">
        <v>1</v>
      </c>
      <c r="J32" s="140">
        <v>0</v>
      </c>
      <c r="K32" s="140">
        <v>5</v>
      </c>
      <c r="L32" s="140">
        <v>5</v>
      </c>
      <c r="M32" s="140">
        <v>13</v>
      </c>
      <c r="N32" s="140">
        <v>4</v>
      </c>
      <c r="O32" s="140">
        <v>6</v>
      </c>
      <c r="P32" s="140">
        <v>5</v>
      </c>
      <c r="Q32" s="140">
        <v>20</v>
      </c>
      <c r="R32" s="153">
        <v>13</v>
      </c>
      <c r="S32" s="140">
        <v>19</v>
      </c>
      <c r="T32" s="141">
        <v>9</v>
      </c>
    </row>
    <row r="33" spans="2:20" ht="14.25" thickBot="1" x14ac:dyDescent="0.2">
      <c r="B33" s="519"/>
      <c r="C33" s="154" t="s">
        <v>21</v>
      </c>
      <c r="D33" s="160">
        <f>SUM(E33:F33)</f>
        <v>792</v>
      </c>
      <c r="E33" s="143">
        <f>SUM(E25:E32)</f>
        <v>452</v>
      </c>
      <c r="F33" s="144">
        <f>SUM(F25:F32)</f>
        <v>340</v>
      </c>
      <c r="G33" s="160">
        <f>SUM(G25:G32)</f>
        <v>2</v>
      </c>
      <c r="H33" s="143">
        <f>SUM(H25:H32)</f>
        <v>0</v>
      </c>
      <c r="I33" s="143">
        <f t="shared" ref="I33:T33" si="10">SUM(I25:I32)</f>
        <v>21</v>
      </c>
      <c r="J33" s="143">
        <f t="shared" si="10"/>
        <v>16</v>
      </c>
      <c r="K33" s="143">
        <f t="shared" si="10"/>
        <v>49</v>
      </c>
      <c r="L33" s="143">
        <f t="shared" si="10"/>
        <v>36</v>
      </c>
      <c r="M33" s="143">
        <f t="shared" si="10"/>
        <v>84</v>
      </c>
      <c r="N33" s="143">
        <f t="shared" si="10"/>
        <v>55</v>
      </c>
      <c r="O33" s="143">
        <f t="shared" si="10"/>
        <v>88</v>
      </c>
      <c r="P33" s="143">
        <f t="shared" si="10"/>
        <v>81</v>
      </c>
      <c r="Q33" s="143">
        <f t="shared" si="10"/>
        <v>137</v>
      </c>
      <c r="R33" s="143">
        <f>SUM(R25:R32)</f>
        <v>98</v>
      </c>
      <c r="S33" s="143">
        <f t="shared" si="10"/>
        <v>71</v>
      </c>
      <c r="T33" s="144">
        <f t="shared" si="10"/>
        <v>54</v>
      </c>
    </row>
    <row r="34" spans="2:20" ht="14.25" thickBot="1" x14ac:dyDescent="0.2">
      <c r="B34" s="510" t="s">
        <v>85</v>
      </c>
      <c r="C34" s="511"/>
      <c r="D34" s="160">
        <f>SUM(D33,D24,D16)</f>
        <v>13751</v>
      </c>
      <c r="E34" s="143">
        <f>SUM(E33,E24,E16)</f>
        <v>8422</v>
      </c>
      <c r="F34" s="144">
        <f>SUM(F33,F24,F16)</f>
        <v>5329</v>
      </c>
      <c r="G34" s="166">
        <f t="shared" ref="G34:T34" si="11">SUM(G33,G24,G16)</f>
        <v>22</v>
      </c>
      <c r="H34" s="139">
        <f t="shared" si="11"/>
        <v>29</v>
      </c>
      <c r="I34" s="338">
        <f t="shared" si="11"/>
        <v>524</v>
      </c>
      <c r="J34" s="339">
        <f t="shared" si="11"/>
        <v>365</v>
      </c>
      <c r="K34" s="139">
        <f t="shared" si="11"/>
        <v>909</v>
      </c>
      <c r="L34" s="139">
        <f t="shared" si="11"/>
        <v>654</v>
      </c>
      <c r="M34" s="338">
        <f t="shared" si="11"/>
        <v>1577</v>
      </c>
      <c r="N34" s="139">
        <f t="shared" si="11"/>
        <v>894</v>
      </c>
      <c r="O34" s="338">
        <f t="shared" si="11"/>
        <v>2068</v>
      </c>
      <c r="P34" s="139">
        <f t="shared" si="11"/>
        <v>1215</v>
      </c>
      <c r="Q34" s="338">
        <f t="shared" si="11"/>
        <v>2204</v>
      </c>
      <c r="R34" s="139">
        <f t="shared" si="11"/>
        <v>1383</v>
      </c>
      <c r="S34" s="139">
        <f t="shared" si="11"/>
        <v>1118</v>
      </c>
      <c r="T34" s="317">
        <f t="shared" si="11"/>
        <v>789</v>
      </c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8" scale="13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zoomScaleNormal="100" zoomScaleSheetLayoutView="75" workbookViewId="0">
      <selection activeCell="I44" sqref="I44"/>
    </sheetView>
  </sheetViews>
  <sheetFormatPr defaultRowHeight="13.5" x14ac:dyDescent="0.15"/>
  <cols>
    <col min="1" max="1" width="2.625" style="163" customWidth="1"/>
    <col min="2" max="2" width="19.375" style="163" bestFit="1" customWidth="1"/>
    <col min="3" max="5" width="8" style="163" customWidth="1"/>
    <col min="6" max="19" width="7.625" style="163" customWidth="1"/>
    <col min="20" max="16384" width="9" style="163"/>
  </cols>
  <sheetData>
    <row r="1" spans="2:19" ht="14.25" thickBot="1" x14ac:dyDescent="0.2">
      <c r="B1" s="163" t="s">
        <v>184</v>
      </c>
      <c r="S1" s="343"/>
    </row>
    <row r="2" spans="2:19" x14ac:dyDescent="0.15">
      <c r="B2" s="505" t="s">
        <v>118</v>
      </c>
      <c r="C2" s="507" t="s">
        <v>59</v>
      </c>
      <c r="D2" s="508"/>
      <c r="E2" s="509"/>
      <c r="F2" s="523" t="s">
        <v>108</v>
      </c>
      <c r="G2" s="503"/>
      <c r="H2" s="503" t="s">
        <v>109</v>
      </c>
      <c r="I2" s="503"/>
      <c r="J2" s="503" t="s">
        <v>110</v>
      </c>
      <c r="K2" s="503"/>
      <c r="L2" s="503" t="s">
        <v>111</v>
      </c>
      <c r="M2" s="503"/>
      <c r="N2" s="503" t="s">
        <v>112</v>
      </c>
      <c r="O2" s="503"/>
      <c r="P2" s="503" t="s">
        <v>113</v>
      </c>
      <c r="Q2" s="503"/>
      <c r="R2" s="503" t="s">
        <v>114</v>
      </c>
      <c r="S2" s="504"/>
    </row>
    <row r="3" spans="2:19" ht="14.25" thickBot="1" x14ac:dyDescent="0.2">
      <c r="B3" s="506"/>
      <c r="C3" s="277" t="s">
        <v>5</v>
      </c>
      <c r="D3" s="275" t="s">
        <v>6</v>
      </c>
      <c r="E3" s="276" t="s">
        <v>7</v>
      </c>
      <c r="F3" s="353" t="s">
        <v>6</v>
      </c>
      <c r="G3" s="116" t="s">
        <v>7</v>
      </c>
      <c r="H3" s="356" t="s">
        <v>6</v>
      </c>
      <c r="I3" s="116" t="s">
        <v>7</v>
      </c>
      <c r="J3" s="356" t="s">
        <v>6</v>
      </c>
      <c r="K3" s="116" t="s">
        <v>7</v>
      </c>
      <c r="L3" s="356" t="s">
        <v>6</v>
      </c>
      <c r="M3" s="116" t="s">
        <v>7</v>
      </c>
      <c r="N3" s="356" t="s">
        <v>6</v>
      </c>
      <c r="O3" s="116" t="s">
        <v>7</v>
      </c>
      <c r="P3" s="118" t="s">
        <v>6</v>
      </c>
      <c r="Q3" s="118" t="s">
        <v>7</v>
      </c>
      <c r="R3" s="118" t="s">
        <v>6</v>
      </c>
      <c r="S3" s="117" t="s">
        <v>7</v>
      </c>
    </row>
    <row r="4" spans="2:19" x14ac:dyDescent="0.15">
      <c r="B4" s="119" t="s">
        <v>86</v>
      </c>
      <c r="C4" s="217">
        <f>SUM(D4:E4)</f>
        <v>250</v>
      </c>
      <c r="D4" s="120">
        <f>SUM(F4+H4+J4+L4+N4+P4+R4)</f>
        <v>96</v>
      </c>
      <c r="E4" s="121">
        <f>SUM(G4+I4+K4+M4+O4+Q4+S4)</f>
        <v>154</v>
      </c>
      <c r="F4" s="122">
        <v>0</v>
      </c>
      <c r="G4" s="120">
        <v>0</v>
      </c>
      <c r="H4" s="120">
        <v>1</v>
      </c>
      <c r="I4" s="120">
        <v>1</v>
      </c>
      <c r="J4" s="120">
        <v>4</v>
      </c>
      <c r="K4" s="120">
        <v>1</v>
      </c>
      <c r="L4" s="120">
        <v>13</v>
      </c>
      <c r="M4" s="120">
        <v>8</v>
      </c>
      <c r="N4" s="120">
        <v>22</v>
      </c>
      <c r="O4" s="120">
        <v>51</v>
      </c>
      <c r="P4" s="120">
        <v>42</v>
      </c>
      <c r="Q4" s="123">
        <v>63</v>
      </c>
      <c r="R4" s="120">
        <v>14</v>
      </c>
      <c r="S4" s="121">
        <v>30</v>
      </c>
    </row>
    <row r="5" spans="2:19" x14ac:dyDescent="0.15">
      <c r="B5" s="124" t="s">
        <v>87</v>
      </c>
      <c r="C5" s="218">
        <f t="shared" ref="C5:C16" si="0">SUM(D5:E5)</f>
        <v>105</v>
      </c>
      <c r="D5" s="125">
        <f t="shared" ref="D5:E16" si="1">SUM(F5+H5+J5+L5+N5+P5+R5)</f>
        <v>49</v>
      </c>
      <c r="E5" s="126">
        <f t="shared" si="1"/>
        <v>56</v>
      </c>
      <c r="F5" s="127">
        <v>0</v>
      </c>
      <c r="G5" s="125">
        <v>0</v>
      </c>
      <c r="H5" s="125">
        <v>0</v>
      </c>
      <c r="I5" s="125">
        <v>0</v>
      </c>
      <c r="J5" s="125">
        <v>4</v>
      </c>
      <c r="K5" s="125">
        <v>1</v>
      </c>
      <c r="L5" s="125">
        <v>8</v>
      </c>
      <c r="M5" s="125">
        <v>12</v>
      </c>
      <c r="N5" s="125">
        <v>7</v>
      </c>
      <c r="O5" s="125">
        <v>15</v>
      </c>
      <c r="P5" s="125">
        <v>19</v>
      </c>
      <c r="Q5" s="128">
        <v>21</v>
      </c>
      <c r="R5" s="125">
        <v>11</v>
      </c>
      <c r="S5" s="126">
        <v>7</v>
      </c>
    </row>
    <row r="6" spans="2:19" x14ac:dyDescent="0.15">
      <c r="B6" s="124" t="s">
        <v>88</v>
      </c>
      <c r="C6" s="218">
        <f t="shared" si="0"/>
        <v>6</v>
      </c>
      <c r="D6" s="125">
        <f t="shared" si="1"/>
        <v>3</v>
      </c>
      <c r="E6" s="126">
        <f t="shared" si="1"/>
        <v>3</v>
      </c>
      <c r="F6" s="127">
        <v>0</v>
      </c>
      <c r="G6" s="125">
        <v>0</v>
      </c>
      <c r="H6" s="125">
        <v>0</v>
      </c>
      <c r="I6" s="125">
        <v>0</v>
      </c>
      <c r="J6" s="125">
        <v>1</v>
      </c>
      <c r="K6" s="125">
        <v>1</v>
      </c>
      <c r="L6" s="125">
        <v>0</v>
      </c>
      <c r="M6" s="125">
        <v>0</v>
      </c>
      <c r="N6" s="125">
        <v>1</v>
      </c>
      <c r="O6" s="125">
        <v>1</v>
      </c>
      <c r="P6" s="125">
        <v>1</v>
      </c>
      <c r="Q6" s="128">
        <v>1</v>
      </c>
      <c r="R6" s="125">
        <v>0</v>
      </c>
      <c r="S6" s="126">
        <v>0</v>
      </c>
    </row>
    <row r="7" spans="2:19" x14ac:dyDescent="0.15">
      <c r="B7" s="124" t="s">
        <v>89</v>
      </c>
      <c r="C7" s="218">
        <f t="shared" si="0"/>
        <v>8</v>
      </c>
      <c r="D7" s="125">
        <f t="shared" si="1"/>
        <v>6</v>
      </c>
      <c r="E7" s="126">
        <f t="shared" si="1"/>
        <v>2</v>
      </c>
      <c r="F7" s="127">
        <v>0</v>
      </c>
      <c r="G7" s="125">
        <v>0</v>
      </c>
      <c r="H7" s="125">
        <v>0</v>
      </c>
      <c r="I7" s="125">
        <v>0</v>
      </c>
      <c r="J7" s="125">
        <v>1</v>
      </c>
      <c r="K7" s="125">
        <v>0</v>
      </c>
      <c r="L7" s="125">
        <v>1</v>
      </c>
      <c r="M7" s="125">
        <v>1</v>
      </c>
      <c r="N7" s="125">
        <v>1</v>
      </c>
      <c r="O7" s="125">
        <v>0</v>
      </c>
      <c r="P7" s="125">
        <v>2</v>
      </c>
      <c r="Q7" s="128">
        <v>1</v>
      </c>
      <c r="R7" s="125">
        <v>1</v>
      </c>
      <c r="S7" s="126">
        <v>0</v>
      </c>
    </row>
    <row r="8" spans="2:19" x14ac:dyDescent="0.15">
      <c r="B8" s="124" t="s">
        <v>90</v>
      </c>
      <c r="C8" s="218">
        <f t="shared" si="0"/>
        <v>365</v>
      </c>
      <c r="D8" s="125">
        <f t="shared" si="1"/>
        <v>216</v>
      </c>
      <c r="E8" s="126">
        <f t="shared" si="1"/>
        <v>149</v>
      </c>
      <c r="F8" s="127">
        <v>0</v>
      </c>
      <c r="G8" s="125">
        <v>0</v>
      </c>
      <c r="H8" s="125">
        <v>8</v>
      </c>
      <c r="I8" s="125">
        <v>8</v>
      </c>
      <c r="J8" s="125">
        <v>19</v>
      </c>
      <c r="K8" s="125">
        <v>12</v>
      </c>
      <c r="L8" s="125">
        <v>50</v>
      </c>
      <c r="M8" s="125">
        <v>36</v>
      </c>
      <c r="N8" s="125">
        <v>55</v>
      </c>
      <c r="O8" s="125">
        <v>47</v>
      </c>
      <c r="P8" s="125">
        <v>52</v>
      </c>
      <c r="Q8" s="128">
        <v>31</v>
      </c>
      <c r="R8" s="125">
        <v>32</v>
      </c>
      <c r="S8" s="126">
        <v>15</v>
      </c>
    </row>
    <row r="9" spans="2:19" x14ac:dyDescent="0.15">
      <c r="B9" s="124" t="s">
        <v>91</v>
      </c>
      <c r="C9" s="218">
        <f t="shared" si="0"/>
        <v>100</v>
      </c>
      <c r="D9" s="125">
        <f t="shared" si="1"/>
        <v>65</v>
      </c>
      <c r="E9" s="126">
        <f t="shared" si="1"/>
        <v>35</v>
      </c>
      <c r="F9" s="127">
        <v>0</v>
      </c>
      <c r="G9" s="125">
        <v>0</v>
      </c>
      <c r="H9" s="125">
        <v>2</v>
      </c>
      <c r="I9" s="125">
        <v>1</v>
      </c>
      <c r="J9" s="125">
        <v>7</v>
      </c>
      <c r="K9" s="125">
        <v>5</v>
      </c>
      <c r="L9" s="125">
        <v>17</v>
      </c>
      <c r="M9" s="125">
        <v>6</v>
      </c>
      <c r="N9" s="125">
        <v>14</v>
      </c>
      <c r="O9" s="125">
        <v>12</v>
      </c>
      <c r="P9" s="125">
        <v>15</v>
      </c>
      <c r="Q9" s="128">
        <v>8</v>
      </c>
      <c r="R9" s="125">
        <v>10</v>
      </c>
      <c r="S9" s="126">
        <v>3</v>
      </c>
    </row>
    <row r="10" spans="2:19" x14ac:dyDescent="0.15">
      <c r="B10" s="124" t="s">
        <v>92</v>
      </c>
      <c r="C10" s="218">
        <f t="shared" si="0"/>
        <v>240</v>
      </c>
      <c r="D10" s="125">
        <f t="shared" si="1"/>
        <v>123</v>
      </c>
      <c r="E10" s="126">
        <f t="shared" si="1"/>
        <v>117</v>
      </c>
      <c r="F10" s="127">
        <v>0</v>
      </c>
      <c r="G10" s="125">
        <v>0</v>
      </c>
      <c r="H10" s="125">
        <v>0</v>
      </c>
      <c r="I10" s="125">
        <v>0</v>
      </c>
      <c r="J10" s="125">
        <v>2</v>
      </c>
      <c r="K10" s="125">
        <v>3</v>
      </c>
      <c r="L10" s="125">
        <v>13</v>
      </c>
      <c r="M10" s="125">
        <v>12</v>
      </c>
      <c r="N10" s="125">
        <v>45</v>
      </c>
      <c r="O10" s="125">
        <v>47</v>
      </c>
      <c r="P10" s="125">
        <v>44</v>
      </c>
      <c r="Q10" s="128">
        <v>43</v>
      </c>
      <c r="R10" s="125">
        <v>19</v>
      </c>
      <c r="S10" s="126">
        <v>12</v>
      </c>
    </row>
    <row r="11" spans="2:19" x14ac:dyDescent="0.15">
      <c r="B11" s="124" t="s">
        <v>93</v>
      </c>
      <c r="C11" s="218">
        <f t="shared" si="0"/>
        <v>44</v>
      </c>
      <c r="D11" s="125">
        <f t="shared" si="1"/>
        <v>19</v>
      </c>
      <c r="E11" s="126">
        <f t="shared" si="1"/>
        <v>25</v>
      </c>
      <c r="F11" s="127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1</v>
      </c>
      <c r="M11" s="125">
        <v>1</v>
      </c>
      <c r="N11" s="125">
        <v>12</v>
      </c>
      <c r="O11" s="125">
        <v>13</v>
      </c>
      <c r="P11" s="125">
        <v>5</v>
      </c>
      <c r="Q11" s="128">
        <v>7</v>
      </c>
      <c r="R11" s="125">
        <v>1</v>
      </c>
      <c r="S11" s="126">
        <v>4</v>
      </c>
    </row>
    <row r="12" spans="2:19" x14ac:dyDescent="0.15">
      <c r="B12" s="124" t="s">
        <v>94</v>
      </c>
      <c r="C12" s="218">
        <f t="shared" si="0"/>
        <v>6</v>
      </c>
      <c r="D12" s="125">
        <f t="shared" si="1"/>
        <v>4</v>
      </c>
      <c r="E12" s="126">
        <f t="shared" si="1"/>
        <v>2</v>
      </c>
      <c r="F12" s="127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1</v>
      </c>
      <c r="M12" s="125">
        <v>0</v>
      </c>
      <c r="N12" s="125">
        <v>0</v>
      </c>
      <c r="O12" s="125">
        <v>1</v>
      </c>
      <c r="P12" s="125">
        <v>3</v>
      </c>
      <c r="Q12" s="128">
        <v>1</v>
      </c>
      <c r="R12" s="125">
        <v>0</v>
      </c>
      <c r="S12" s="126">
        <v>0</v>
      </c>
    </row>
    <row r="13" spans="2:19" x14ac:dyDescent="0.15">
      <c r="B13" s="124" t="s">
        <v>95</v>
      </c>
      <c r="C13" s="218">
        <f t="shared" si="0"/>
        <v>12</v>
      </c>
      <c r="D13" s="125">
        <f t="shared" si="1"/>
        <v>5</v>
      </c>
      <c r="E13" s="126">
        <f t="shared" si="1"/>
        <v>7</v>
      </c>
      <c r="F13" s="127">
        <v>0</v>
      </c>
      <c r="G13" s="125">
        <v>0</v>
      </c>
      <c r="H13" s="125">
        <v>1</v>
      </c>
      <c r="I13" s="125">
        <v>0</v>
      </c>
      <c r="J13" s="125">
        <v>0</v>
      </c>
      <c r="K13" s="125">
        <v>0</v>
      </c>
      <c r="L13" s="125">
        <v>1</v>
      </c>
      <c r="M13" s="125">
        <v>1</v>
      </c>
      <c r="N13" s="125">
        <v>1</v>
      </c>
      <c r="O13" s="125">
        <v>1</v>
      </c>
      <c r="P13" s="125">
        <v>2</v>
      </c>
      <c r="Q13" s="128">
        <v>3</v>
      </c>
      <c r="R13" s="125">
        <v>0</v>
      </c>
      <c r="S13" s="126">
        <v>2</v>
      </c>
    </row>
    <row r="14" spans="2:19" x14ac:dyDescent="0.15">
      <c r="B14" s="124" t="s">
        <v>96</v>
      </c>
      <c r="C14" s="218">
        <f t="shared" si="0"/>
        <v>259</v>
      </c>
      <c r="D14" s="125">
        <f t="shared" si="1"/>
        <v>164</v>
      </c>
      <c r="E14" s="126">
        <f t="shared" si="1"/>
        <v>95</v>
      </c>
      <c r="F14" s="127">
        <v>0</v>
      </c>
      <c r="G14" s="125">
        <v>0</v>
      </c>
      <c r="H14" s="125">
        <v>11</v>
      </c>
      <c r="I14" s="125">
        <v>2</v>
      </c>
      <c r="J14" s="125">
        <v>20</v>
      </c>
      <c r="K14" s="125">
        <v>16</v>
      </c>
      <c r="L14" s="125">
        <v>46</v>
      </c>
      <c r="M14" s="125">
        <v>21</v>
      </c>
      <c r="N14" s="125">
        <v>43</v>
      </c>
      <c r="O14" s="125">
        <v>23</v>
      </c>
      <c r="P14" s="125">
        <v>32</v>
      </c>
      <c r="Q14" s="128">
        <v>21</v>
      </c>
      <c r="R14" s="125">
        <v>12</v>
      </c>
      <c r="S14" s="126">
        <v>12</v>
      </c>
    </row>
    <row r="15" spans="2:19" x14ac:dyDescent="0.15">
      <c r="B15" s="124" t="s">
        <v>168</v>
      </c>
      <c r="C15" s="218">
        <f t="shared" si="0"/>
        <v>445</v>
      </c>
      <c r="D15" s="125">
        <f t="shared" si="1"/>
        <v>291</v>
      </c>
      <c r="E15" s="126">
        <f t="shared" si="1"/>
        <v>154</v>
      </c>
      <c r="F15" s="127">
        <v>0</v>
      </c>
      <c r="G15" s="125">
        <v>0</v>
      </c>
      <c r="H15" s="125">
        <v>11</v>
      </c>
      <c r="I15" s="125">
        <v>2</v>
      </c>
      <c r="J15" s="125">
        <v>11</v>
      </c>
      <c r="K15" s="125">
        <v>11</v>
      </c>
      <c r="L15" s="125">
        <v>51</v>
      </c>
      <c r="M15" s="125">
        <v>27</v>
      </c>
      <c r="N15" s="125">
        <v>100</v>
      </c>
      <c r="O15" s="125">
        <v>48</v>
      </c>
      <c r="P15" s="125">
        <v>78</v>
      </c>
      <c r="Q15" s="128">
        <v>43</v>
      </c>
      <c r="R15" s="125">
        <v>40</v>
      </c>
      <c r="S15" s="126">
        <v>23</v>
      </c>
    </row>
    <row r="16" spans="2:19" ht="14.25" thickBot="1" x14ac:dyDescent="0.2">
      <c r="B16" s="129" t="s">
        <v>97</v>
      </c>
      <c r="C16" s="336">
        <f t="shared" si="0"/>
        <v>800</v>
      </c>
      <c r="D16" s="337">
        <f t="shared" si="1"/>
        <v>504</v>
      </c>
      <c r="E16" s="335">
        <f t="shared" si="1"/>
        <v>296</v>
      </c>
      <c r="F16" s="132">
        <v>1</v>
      </c>
      <c r="G16" s="130">
        <v>0</v>
      </c>
      <c r="H16" s="130">
        <v>15</v>
      </c>
      <c r="I16" s="130">
        <v>2</v>
      </c>
      <c r="J16" s="130">
        <v>40</v>
      </c>
      <c r="K16" s="130">
        <v>19</v>
      </c>
      <c r="L16" s="130">
        <v>74</v>
      </c>
      <c r="M16" s="130">
        <v>48</v>
      </c>
      <c r="N16" s="130">
        <v>117</v>
      </c>
      <c r="O16" s="130">
        <v>68</v>
      </c>
      <c r="P16" s="130">
        <v>177</v>
      </c>
      <c r="Q16" s="133">
        <v>98</v>
      </c>
      <c r="R16" s="130">
        <v>80</v>
      </c>
      <c r="S16" s="131">
        <v>61</v>
      </c>
    </row>
    <row r="17" spans="2:19" ht="14.25" thickBot="1" x14ac:dyDescent="0.2">
      <c r="B17" s="134" t="s">
        <v>98</v>
      </c>
      <c r="C17" s="219">
        <f>SUM(C4:C16)</f>
        <v>2640</v>
      </c>
      <c r="D17" s="220">
        <f>SUM(D4:D16)</f>
        <v>1545</v>
      </c>
      <c r="E17" s="221">
        <f>SUM(E4:E16)</f>
        <v>1095</v>
      </c>
      <c r="F17" s="222">
        <f>SUM(F4:F16)</f>
        <v>1</v>
      </c>
      <c r="G17" s="220">
        <f>SUM(G4:G16)</f>
        <v>0</v>
      </c>
      <c r="H17" s="220">
        <f t="shared" ref="H17:R17" si="2">SUM(H4:H16)</f>
        <v>49</v>
      </c>
      <c r="I17" s="220">
        <f t="shared" si="2"/>
        <v>16</v>
      </c>
      <c r="J17" s="220">
        <f t="shared" si="2"/>
        <v>109</v>
      </c>
      <c r="K17" s="220">
        <f t="shared" si="2"/>
        <v>69</v>
      </c>
      <c r="L17" s="220">
        <f t="shared" si="2"/>
        <v>276</v>
      </c>
      <c r="M17" s="220">
        <f t="shared" si="2"/>
        <v>173</v>
      </c>
      <c r="N17" s="220">
        <f t="shared" si="2"/>
        <v>418</v>
      </c>
      <c r="O17" s="220">
        <f t="shared" si="2"/>
        <v>327</v>
      </c>
      <c r="P17" s="220">
        <f>SUM(P4:P16)</f>
        <v>472</v>
      </c>
      <c r="Q17" s="220">
        <f t="shared" si="2"/>
        <v>341</v>
      </c>
      <c r="R17" s="220">
        <f t="shared" si="2"/>
        <v>220</v>
      </c>
      <c r="S17" s="221">
        <f>SUM(S4:S16)</f>
        <v>169</v>
      </c>
    </row>
  </sheetData>
  <mergeCells count="9">
    <mergeCell ref="N2:O2"/>
    <mergeCell ref="P2:Q2"/>
    <mergeCell ref="R2:S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8" scale="12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zoomScaleNormal="100" zoomScaleSheetLayoutView="75" workbookViewId="0">
      <selection activeCell="I44" sqref="I44"/>
    </sheetView>
  </sheetViews>
  <sheetFormatPr defaultRowHeight="13.5" x14ac:dyDescent="0.15"/>
  <cols>
    <col min="1" max="1" width="2.375" style="163" customWidth="1"/>
    <col min="2" max="2" width="4.5" style="163" customWidth="1"/>
    <col min="3" max="3" width="18.5" style="163" customWidth="1"/>
    <col min="4" max="6" width="9" style="163" customWidth="1"/>
    <col min="7" max="16" width="7.25" style="163" customWidth="1"/>
    <col min="17" max="16384" width="9" style="163"/>
  </cols>
  <sheetData>
    <row r="1" spans="2:20" ht="14.25" thickBot="1" x14ac:dyDescent="0.2">
      <c r="B1" s="163" t="s">
        <v>191</v>
      </c>
      <c r="T1" s="343"/>
    </row>
    <row r="2" spans="2:20" x14ac:dyDescent="0.15">
      <c r="B2" s="480" t="s">
        <v>99</v>
      </c>
      <c r="C2" s="481"/>
      <c r="D2" s="385" t="s">
        <v>119</v>
      </c>
      <c r="E2" s="488"/>
      <c r="F2" s="489"/>
      <c r="G2" s="385" t="s">
        <v>134</v>
      </c>
      <c r="H2" s="488"/>
      <c r="I2" s="488" t="s">
        <v>135</v>
      </c>
      <c r="J2" s="488"/>
      <c r="K2" s="488" t="s">
        <v>100</v>
      </c>
      <c r="L2" s="488"/>
      <c r="M2" s="488" t="s">
        <v>101</v>
      </c>
      <c r="N2" s="488"/>
      <c r="O2" s="488" t="s">
        <v>102</v>
      </c>
      <c r="P2" s="488"/>
      <c r="Q2" s="488" t="s">
        <v>103</v>
      </c>
      <c r="R2" s="488"/>
      <c r="S2" s="488" t="s">
        <v>104</v>
      </c>
      <c r="T2" s="489"/>
    </row>
    <row r="3" spans="2:20" ht="14.25" thickBot="1" x14ac:dyDescent="0.2">
      <c r="B3" s="482"/>
      <c r="C3" s="483"/>
      <c r="D3" s="21" t="s">
        <v>5</v>
      </c>
      <c r="E3" s="22" t="s">
        <v>6</v>
      </c>
      <c r="F3" s="23" t="s">
        <v>7</v>
      </c>
      <c r="G3" s="24" t="s">
        <v>6</v>
      </c>
      <c r="H3" s="22" t="s">
        <v>7</v>
      </c>
      <c r="I3" s="22" t="s">
        <v>6</v>
      </c>
      <c r="J3" s="22" t="s">
        <v>7</v>
      </c>
      <c r="K3" s="22" t="s">
        <v>6</v>
      </c>
      <c r="L3" s="22" t="s">
        <v>7</v>
      </c>
      <c r="M3" s="22" t="s">
        <v>6</v>
      </c>
      <c r="N3" s="22" t="s">
        <v>7</v>
      </c>
      <c r="O3" s="22" t="s">
        <v>6</v>
      </c>
      <c r="P3" s="22" t="s">
        <v>7</v>
      </c>
      <c r="Q3" s="22" t="s">
        <v>6</v>
      </c>
      <c r="R3" s="22" t="s">
        <v>7</v>
      </c>
      <c r="S3" s="22" t="s">
        <v>6</v>
      </c>
      <c r="T3" s="23" t="s">
        <v>7</v>
      </c>
    </row>
    <row r="4" spans="2:20" x14ac:dyDescent="0.15">
      <c r="B4" s="484" t="s">
        <v>105</v>
      </c>
      <c r="C4" s="485"/>
      <c r="D4" s="379">
        <f>SUM(E4:F4)</f>
        <v>40615</v>
      </c>
      <c r="E4" s="103">
        <f t="shared" ref="E4:F8" si="0">SUM(G4+I4+K4+M4+O4+Q4+S4)</f>
        <v>24685</v>
      </c>
      <c r="F4" s="104">
        <f t="shared" si="0"/>
        <v>15930</v>
      </c>
      <c r="G4" s="105">
        <v>146</v>
      </c>
      <c r="H4" s="378">
        <v>100</v>
      </c>
      <c r="I4" s="378">
        <v>2298</v>
      </c>
      <c r="J4" s="103">
        <v>1657</v>
      </c>
      <c r="K4" s="103">
        <v>3900</v>
      </c>
      <c r="L4" s="103">
        <v>2675</v>
      </c>
      <c r="M4" s="103">
        <v>4565</v>
      </c>
      <c r="N4" s="103">
        <v>2796</v>
      </c>
      <c r="O4" s="103">
        <v>5174</v>
      </c>
      <c r="P4" s="103">
        <v>3071</v>
      </c>
      <c r="Q4" s="105">
        <v>5567</v>
      </c>
      <c r="R4" s="103">
        <v>3556</v>
      </c>
      <c r="S4" s="103">
        <v>3035</v>
      </c>
      <c r="T4" s="104">
        <v>2075</v>
      </c>
    </row>
    <row r="5" spans="2:20" x14ac:dyDescent="0.15">
      <c r="B5" s="486" t="s">
        <v>136</v>
      </c>
      <c r="C5" s="487"/>
      <c r="D5" s="375">
        <f t="shared" ref="D5:D8" si="1">SUM(E5:F5)</f>
        <v>24</v>
      </c>
      <c r="E5" s="100">
        <f t="shared" si="0"/>
        <v>16</v>
      </c>
      <c r="F5" s="101">
        <f t="shared" si="0"/>
        <v>8</v>
      </c>
      <c r="G5" s="102">
        <v>0</v>
      </c>
      <c r="H5" s="100">
        <v>0</v>
      </c>
      <c r="I5" s="100">
        <v>1</v>
      </c>
      <c r="J5" s="100">
        <v>0</v>
      </c>
      <c r="K5" s="100">
        <v>3</v>
      </c>
      <c r="L5" s="100">
        <v>3</v>
      </c>
      <c r="M5" s="100">
        <v>4</v>
      </c>
      <c r="N5" s="100">
        <v>1</v>
      </c>
      <c r="O5" s="100">
        <v>5</v>
      </c>
      <c r="P5" s="100">
        <v>1</v>
      </c>
      <c r="Q5" s="102">
        <v>2</v>
      </c>
      <c r="R5" s="100">
        <v>3</v>
      </c>
      <c r="S5" s="100">
        <v>1</v>
      </c>
      <c r="T5" s="101">
        <v>0</v>
      </c>
    </row>
    <row r="6" spans="2:20" x14ac:dyDescent="0.15">
      <c r="B6" s="490" t="s">
        <v>106</v>
      </c>
      <c r="C6" s="370" t="s">
        <v>188</v>
      </c>
      <c r="D6" s="375">
        <f t="shared" si="1"/>
        <v>173</v>
      </c>
      <c r="E6" s="100">
        <f>SUM(G6+I6+K6+M6+O6+Q6+S6)</f>
        <v>101</v>
      </c>
      <c r="F6" s="101">
        <f>SUM(H6+J6+L6+N6+P6+R6+T6)</f>
        <v>72</v>
      </c>
      <c r="G6" s="102">
        <v>0</v>
      </c>
      <c r="H6" s="100">
        <v>2</v>
      </c>
      <c r="I6" s="100">
        <v>8</v>
      </c>
      <c r="J6" s="100">
        <v>6</v>
      </c>
      <c r="K6" s="100">
        <v>19</v>
      </c>
      <c r="L6" s="100">
        <v>13</v>
      </c>
      <c r="M6" s="100">
        <v>32</v>
      </c>
      <c r="N6" s="100">
        <v>18</v>
      </c>
      <c r="O6" s="100">
        <v>21</v>
      </c>
      <c r="P6" s="100">
        <v>14</v>
      </c>
      <c r="Q6" s="102">
        <v>15</v>
      </c>
      <c r="R6" s="100">
        <v>10</v>
      </c>
      <c r="S6" s="100">
        <v>6</v>
      </c>
      <c r="T6" s="101">
        <v>9</v>
      </c>
    </row>
    <row r="7" spans="2:20" x14ac:dyDescent="0.15">
      <c r="B7" s="491"/>
      <c r="C7" s="371" t="s">
        <v>189</v>
      </c>
      <c r="D7" s="375">
        <f t="shared" si="1"/>
        <v>156</v>
      </c>
      <c r="E7" s="100">
        <f>SUM(G7+I7+K7+M7+O7+Q7+S7)</f>
        <v>85</v>
      </c>
      <c r="F7" s="101">
        <f>SUM(H7+J7+L7+N7+P7+R7+T7)</f>
        <v>71</v>
      </c>
      <c r="G7" s="102">
        <v>0</v>
      </c>
      <c r="H7" s="100">
        <v>0</v>
      </c>
      <c r="I7" s="100">
        <v>6</v>
      </c>
      <c r="J7" s="100">
        <v>4</v>
      </c>
      <c r="K7" s="100">
        <v>18</v>
      </c>
      <c r="L7" s="100">
        <v>12</v>
      </c>
      <c r="M7" s="100">
        <v>22</v>
      </c>
      <c r="N7" s="100">
        <v>14</v>
      </c>
      <c r="O7" s="100">
        <v>14</v>
      </c>
      <c r="P7" s="100">
        <v>15</v>
      </c>
      <c r="Q7" s="102">
        <v>18</v>
      </c>
      <c r="R7" s="100">
        <v>16</v>
      </c>
      <c r="S7" s="100">
        <v>7</v>
      </c>
      <c r="T7" s="101">
        <v>10</v>
      </c>
    </row>
    <row r="8" spans="2:20" x14ac:dyDescent="0.15">
      <c r="B8" s="491"/>
      <c r="C8" s="372" t="s">
        <v>190</v>
      </c>
      <c r="D8" s="375">
        <f t="shared" si="1"/>
        <v>20</v>
      </c>
      <c r="E8" s="100">
        <f t="shared" si="0"/>
        <v>8</v>
      </c>
      <c r="F8" s="101">
        <f t="shared" si="0"/>
        <v>12</v>
      </c>
      <c r="G8" s="102">
        <v>0</v>
      </c>
      <c r="H8" s="100">
        <v>0</v>
      </c>
      <c r="I8" s="100">
        <v>2</v>
      </c>
      <c r="J8" s="100">
        <v>1</v>
      </c>
      <c r="K8" s="100">
        <v>1</v>
      </c>
      <c r="L8" s="100">
        <v>3</v>
      </c>
      <c r="M8" s="100">
        <v>1</v>
      </c>
      <c r="N8" s="102">
        <v>2</v>
      </c>
      <c r="O8" s="102">
        <v>1</v>
      </c>
      <c r="P8" s="102">
        <v>2</v>
      </c>
      <c r="Q8" s="102">
        <v>1</v>
      </c>
      <c r="R8" s="102">
        <v>2</v>
      </c>
      <c r="S8" s="102">
        <v>2</v>
      </c>
      <c r="T8" s="373">
        <v>2</v>
      </c>
    </row>
    <row r="9" spans="2:20" ht="17.25" customHeight="1" thickBot="1" x14ac:dyDescent="0.2">
      <c r="B9" s="492"/>
      <c r="C9" s="374" t="s">
        <v>187</v>
      </c>
      <c r="D9" s="376">
        <f>SUM(E9:F9)</f>
        <v>349</v>
      </c>
      <c r="E9" s="212">
        <f>SUM(G9+I9+K9+M9+O9+Q9+S9)</f>
        <v>194</v>
      </c>
      <c r="F9" s="213">
        <f>SUM(H9+J9+L9+N9+P9+R9+T9)</f>
        <v>155</v>
      </c>
      <c r="G9" s="272">
        <f>SUM(G6:G8)</f>
        <v>0</v>
      </c>
      <c r="H9" s="272">
        <f>SUM(H6:H8)</f>
        <v>2</v>
      </c>
      <c r="I9" s="272">
        <f t="shared" ref="I9:S9" si="2">SUM(I6:I8)</f>
        <v>16</v>
      </c>
      <c r="J9" s="272">
        <f t="shared" si="2"/>
        <v>11</v>
      </c>
      <c r="K9" s="272">
        <f t="shared" si="2"/>
        <v>38</v>
      </c>
      <c r="L9" s="272">
        <f t="shared" si="2"/>
        <v>28</v>
      </c>
      <c r="M9" s="272">
        <f t="shared" si="2"/>
        <v>55</v>
      </c>
      <c r="N9" s="272">
        <f t="shared" si="2"/>
        <v>34</v>
      </c>
      <c r="O9" s="272">
        <f t="shared" si="2"/>
        <v>36</v>
      </c>
      <c r="P9" s="272">
        <f t="shared" si="2"/>
        <v>31</v>
      </c>
      <c r="Q9" s="272">
        <f t="shared" si="2"/>
        <v>34</v>
      </c>
      <c r="R9" s="272">
        <f t="shared" si="2"/>
        <v>28</v>
      </c>
      <c r="S9" s="272">
        <f t="shared" si="2"/>
        <v>15</v>
      </c>
      <c r="T9" s="315">
        <f>SUM(T6:T8)</f>
        <v>21</v>
      </c>
    </row>
    <row r="10" spans="2:20" ht="14.25" thickBot="1" x14ac:dyDescent="0.2">
      <c r="B10" s="482" t="s">
        <v>133</v>
      </c>
      <c r="C10" s="483"/>
      <c r="D10" s="314">
        <f>SUM(E10:F10)</f>
        <v>40988</v>
      </c>
      <c r="E10" s="377">
        <f>SUM(E4+E5+E9)</f>
        <v>24895</v>
      </c>
      <c r="F10" s="216">
        <f>SUM(F4+F5+F9)</f>
        <v>16093</v>
      </c>
      <c r="G10" s="230">
        <f>SUM(G4+G5+G9)</f>
        <v>146</v>
      </c>
      <c r="H10" s="230">
        <f t="shared" ref="H10:L10" si="3">SUM(H4+H5+H9)</f>
        <v>102</v>
      </c>
      <c r="I10" s="230">
        <f t="shared" si="3"/>
        <v>2315</v>
      </c>
      <c r="J10" s="230">
        <f t="shared" si="3"/>
        <v>1668</v>
      </c>
      <c r="K10" s="230">
        <f t="shared" si="3"/>
        <v>3941</v>
      </c>
      <c r="L10" s="230">
        <f t="shared" si="3"/>
        <v>2706</v>
      </c>
      <c r="M10" s="230">
        <f t="shared" ref="M10:T10" si="4">SUM(M4+M5+M9)</f>
        <v>4624</v>
      </c>
      <c r="N10" s="230">
        <f t="shared" si="4"/>
        <v>2831</v>
      </c>
      <c r="O10" s="230">
        <f t="shared" si="4"/>
        <v>5215</v>
      </c>
      <c r="P10" s="230">
        <f t="shared" si="4"/>
        <v>3103</v>
      </c>
      <c r="Q10" s="230">
        <f t="shared" si="4"/>
        <v>5603</v>
      </c>
      <c r="R10" s="230">
        <f t="shared" si="4"/>
        <v>3587</v>
      </c>
      <c r="S10" s="230">
        <f t="shared" si="4"/>
        <v>3051</v>
      </c>
      <c r="T10" s="295">
        <f t="shared" si="4"/>
        <v>2096</v>
      </c>
    </row>
    <row r="11" spans="2:20" x14ac:dyDescent="0.15"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2:20" ht="14.25" thickBot="1" x14ac:dyDescent="0.2"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2:20" x14ac:dyDescent="0.15">
      <c r="B13" s="402" t="s">
        <v>107</v>
      </c>
      <c r="C13" s="403"/>
      <c r="D13" s="385" t="s">
        <v>59</v>
      </c>
      <c r="E13" s="488"/>
      <c r="F13" s="489"/>
      <c r="G13" s="385" t="s">
        <v>134</v>
      </c>
      <c r="H13" s="488"/>
      <c r="I13" s="488" t="s">
        <v>135</v>
      </c>
      <c r="J13" s="488"/>
      <c r="K13" s="488" t="s">
        <v>100</v>
      </c>
      <c r="L13" s="488"/>
      <c r="M13" s="488" t="s">
        <v>101</v>
      </c>
      <c r="N13" s="488"/>
      <c r="O13" s="488" t="s">
        <v>102</v>
      </c>
      <c r="P13" s="488"/>
      <c r="Q13" s="488" t="s">
        <v>103</v>
      </c>
      <c r="R13" s="386"/>
      <c r="S13" s="488" t="s">
        <v>104</v>
      </c>
      <c r="T13" s="489"/>
    </row>
    <row r="14" spans="2:20" ht="14.25" thickBot="1" x14ac:dyDescent="0.2">
      <c r="B14" s="404"/>
      <c r="C14" s="405"/>
      <c r="D14" s="21" t="s">
        <v>5</v>
      </c>
      <c r="E14" s="22" t="s">
        <v>6</v>
      </c>
      <c r="F14" s="23" t="s">
        <v>7</v>
      </c>
      <c r="G14" s="21" t="s">
        <v>6</v>
      </c>
      <c r="H14" s="22" t="s">
        <v>7</v>
      </c>
      <c r="I14" s="22" t="s">
        <v>6</v>
      </c>
      <c r="J14" s="22" t="s">
        <v>7</v>
      </c>
      <c r="K14" s="22" t="s">
        <v>6</v>
      </c>
      <c r="L14" s="22" t="s">
        <v>7</v>
      </c>
      <c r="M14" s="22" t="s">
        <v>6</v>
      </c>
      <c r="N14" s="22" t="s">
        <v>7</v>
      </c>
      <c r="O14" s="22" t="s">
        <v>6</v>
      </c>
      <c r="P14" s="22" t="s">
        <v>7</v>
      </c>
      <c r="Q14" s="22" t="s">
        <v>6</v>
      </c>
      <c r="R14" s="108" t="s">
        <v>7</v>
      </c>
      <c r="S14" s="22" t="s">
        <v>6</v>
      </c>
      <c r="T14" s="23" t="s">
        <v>7</v>
      </c>
    </row>
    <row r="15" spans="2:20" x14ac:dyDescent="0.15">
      <c r="B15" s="484" t="s">
        <v>138</v>
      </c>
      <c r="C15" s="485"/>
      <c r="D15" s="209">
        <f>SUM(E15:F15)</f>
        <v>158</v>
      </c>
      <c r="E15" s="103">
        <f>SUM(G15+I15+K15+M15+O15+Q15+S15)</f>
        <v>96</v>
      </c>
      <c r="F15" s="104">
        <f>SUM(H15+J15+L15+N15+P15+R15+T15)</f>
        <v>62</v>
      </c>
      <c r="G15" s="105">
        <v>0</v>
      </c>
      <c r="H15" s="103">
        <v>0</v>
      </c>
      <c r="I15" s="103">
        <v>7</v>
      </c>
      <c r="J15" s="103">
        <v>4</v>
      </c>
      <c r="K15" s="103">
        <v>21</v>
      </c>
      <c r="L15" s="103">
        <v>13</v>
      </c>
      <c r="M15" s="103">
        <v>30</v>
      </c>
      <c r="N15" s="103">
        <v>10</v>
      </c>
      <c r="O15" s="103">
        <v>18</v>
      </c>
      <c r="P15" s="103">
        <v>11</v>
      </c>
      <c r="Q15" s="103">
        <v>16</v>
      </c>
      <c r="R15" s="103">
        <v>14</v>
      </c>
      <c r="S15" s="103">
        <v>4</v>
      </c>
      <c r="T15" s="104">
        <v>10</v>
      </c>
    </row>
    <row r="16" spans="2:20" x14ac:dyDescent="0.15">
      <c r="B16" s="486" t="s">
        <v>139</v>
      </c>
      <c r="C16" s="487"/>
      <c r="D16" s="208">
        <f t="shared" ref="D16:D23" si="5">SUM(E16:F16)</f>
        <v>8</v>
      </c>
      <c r="E16" s="100">
        <f t="shared" ref="E16:F22" si="6">SUM(G16+I16+K16+M16+O16+Q16+S16)</f>
        <v>2</v>
      </c>
      <c r="F16" s="101">
        <f t="shared" si="6"/>
        <v>6</v>
      </c>
      <c r="G16" s="102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2</v>
      </c>
      <c r="M16" s="100">
        <v>1</v>
      </c>
      <c r="N16" s="100">
        <v>1</v>
      </c>
      <c r="O16" s="100">
        <v>0</v>
      </c>
      <c r="P16" s="100">
        <v>1</v>
      </c>
      <c r="Q16" s="100">
        <v>0</v>
      </c>
      <c r="R16" s="100">
        <v>0</v>
      </c>
      <c r="S16" s="100">
        <v>1</v>
      </c>
      <c r="T16" s="101">
        <v>2</v>
      </c>
    </row>
    <row r="17" spans="2:20" x14ac:dyDescent="0.15">
      <c r="B17" s="486" t="s">
        <v>140</v>
      </c>
      <c r="C17" s="487"/>
      <c r="D17" s="208">
        <f t="shared" si="5"/>
        <v>0</v>
      </c>
      <c r="E17" s="100">
        <f t="shared" si="6"/>
        <v>0</v>
      </c>
      <c r="F17" s="101">
        <f t="shared" si="6"/>
        <v>0</v>
      </c>
      <c r="G17" s="102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1">
        <v>0</v>
      </c>
    </row>
    <row r="18" spans="2:20" x14ac:dyDescent="0.15">
      <c r="B18" s="486" t="s">
        <v>141</v>
      </c>
      <c r="C18" s="487"/>
      <c r="D18" s="208">
        <f t="shared" si="5"/>
        <v>118</v>
      </c>
      <c r="E18" s="100">
        <f t="shared" si="6"/>
        <v>58</v>
      </c>
      <c r="F18" s="101">
        <f t="shared" si="6"/>
        <v>60</v>
      </c>
      <c r="G18" s="102">
        <v>0</v>
      </c>
      <c r="H18" s="100">
        <v>1</v>
      </c>
      <c r="I18" s="100">
        <v>4</v>
      </c>
      <c r="J18" s="100">
        <v>3</v>
      </c>
      <c r="K18" s="100">
        <v>12</v>
      </c>
      <c r="L18" s="100">
        <v>11</v>
      </c>
      <c r="M18" s="100">
        <v>14</v>
      </c>
      <c r="N18" s="100">
        <v>18</v>
      </c>
      <c r="O18" s="100">
        <v>11</v>
      </c>
      <c r="P18" s="100">
        <v>12</v>
      </c>
      <c r="Q18" s="100">
        <v>11</v>
      </c>
      <c r="R18" s="100">
        <v>10</v>
      </c>
      <c r="S18" s="100">
        <v>6</v>
      </c>
      <c r="T18" s="101">
        <v>5</v>
      </c>
    </row>
    <row r="19" spans="2:20" x14ac:dyDescent="0.15">
      <c r="B19" s="486" t="s">
        <v>142</v>
      </c>
      <c r="C19" s="487"/>
      <c r="D19" s="208" t="s">
        <v>146</v>
      </c>
      <c r="E19" s="100" t="s">
        <v>147</v>
      </c>
      <c r="F19" s="101" t="s">
        <v>147</v>
      </c>
      <c r="G19" s="102" t="s">
        <v>146</v>
      </c>
      <c r="H19" s="100" t="s">
        <v>146</v>
      </c>
      <c r="I19" s="100" t="s">
        <v>146</v>
      </c>
      <c r="J19" s="100" t="s">
        <v>146</v>
      </c>
      <c r="K19" s="100" t="s">
        <v>146</v>
      </c>
      <c r="L19" s="100" t="s">
        <v>146</v>
      </c>
      <c r="M19" s="100" t="s">
        <v>146</v>
      </c>
      <c r="N19" s="100" t="s">
        <v>146</v>
      </c>
      <c r="O19" s="100" t="s">
        <v>146</v>
      </c>
      <c r="P19" s="100" t="s">
        <v>146</v>
      </c>
      <c r="Q19" s="100" t="s">
        <v>146</v>
      </c>
      <c r="R19" s="100" t="s">
        <v>146</v>
      </c>
      <c r="S19" s="100" t="s">
        <v>146</v>
      </c>
      <c r="T19" s="101" t="s">
        <v>146</v>
      </c>
    </row>
    <row r="20" spans="2:20" x14ac:dyDescent="0.15">
      <c r="B20" s="486" t="s">
        <v>143</v>
      </c>
      <c r="C20" s="487"/>
      <c r="D20" s="208">
        <f t="shared" si="5"/>
        <v>0</v>
      </c>
      <c r="E20" s="100">
        <f t="shared" si="6"/>
        <v>0</v>
      </c>
      <c r="F20" s="101">
        <f t="shared" si="6"/>
        <v>0</v>
      </c>
      <c r="G20" s="102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1">
        <v>0</v>
      </c>
    </row>
    <row r="21" spans="2:20" x14ac:dyDescent="0.15">
      <c r="B21" s="486" t="s">
        <v>144</v>
      </c>
      <c r="C21" s="487"/>
      <c r="D21" s="208">
        <f t="shared" si="5"/>
        <v>43</v>
      </c>
      <c r="E21" s="100">
        <f t="shared" si="6"/>
        <v>27</v>
      </c>
      <c r="F21" s="101">
        <f t="shared" si="6"/>
        <v>16</v>
      </c>
      <c r="G21" s="102">
        <v>0</v>
      </c>
      <c r="H21" s="100">
        <v>1</v>
      </c>
      <c r="I21" s="100">
        <v>4</v>
      </c>
      <c r="J21" s="100">
        <v>1</v>
      </c>
      <c r="K21" s="100">
        <v>2</v>
      </c>
      <c r="L21" s="100">
        <v>2</v>
      </c>
      <c r="M21" s="100">
        <v>10</v>
      </c>
      <c r="N21" s="100">
        <v>3</v>
      </c>
      <c r="O21" s="100">
        <v>4</v>
      </c>
      <c r="P21" s="100">
        <v>3</v>
      </c>
      <c r="Q21" s="100">
        <v>5</v>
      </c>
      <c r="R21" s="100">
        <v>3</v>
      </c>
      <c r="S21" s="100">
        <v>2</v>
      </c>
      <c r="T21" s="101">
        <v>3</v>
      </c>
    </row>
    <row r="22" spans="2:20" ht="14.25" thickBot="1" x14ac:dyDescent="0.2">
      <c r="B22" s="493" t="s">
        <v>145</v>
      </c>
      <c r="C22" s="494"/>
      <c r="D22" s="211">
        <f t="shared" si="5"/>
        <v>22</v>
      </c>
      <c r="E22" s="212">
        <f t="shared" si="6"/>
        <v>11</v>
      </c>
      <c r="F22" s="213">
        <f t="shared" si="6"/>
        <v>11</v>
      </c>
      <c r="G22" s="272">
        <v>0</v>
      </c>
      <c r="H22" s="212">
        <v>0</v>
      </c>
      <c r="I22" s="212">
        <v>1</v>
      </c>
      <c r="J22" s="212">
        <v>3</v>
      </c>
      <c r="K22" s="212">
        <v>3</v>
      </c>
      <c r="L22" s="212">
        <v>0</v>
      </c>
      <c r="M22" s="212">
        <v>0</v>
      </c>
      <c r="N22" s="212">
        <v>2</v>
      </c>
      <c r="O22" s="212">
        <v>3</v>
      </c>
      <c r="P22" s="212">
        <v>4</v>
      </c>
      <c r="Q22" s="212">
        <v>2</v>
      </c>
      <c r="R22" s="212">
        <v>1</v>
      </c>
      <c r="S22" s="212">
        <v>2</v>
      </c>
      <c r="T22" s="213">
        <v>1</v>
      </c>
    </row>
    <row r="23" spans="2:20" ht="14.25" thickBot="1" x14ac:dyDescent="0.2">
      <c r="B23" s="406" t="s">
        <v>98</v>
      </c>
      <c r="C23" s="407"/>
      <c r="D23" s="314">
        <f t="shared" si="5"/>
        <v>349</v>
      </c>
      <c r="E23" s="366">
        <f>SUM(G23+I23+K23+M23+O23+Q23+S23)</f>
        <v>194</v>
      </c>
      <c r="F23" s="367">
        <f>SUM(H23+J23+L23+N23+P23+R23+T23)</f>
        <v>155</v>
      </c>
      <c r="G23" s="230">
        <f>SUM(G15:G22)</f>
        <v>0</v>
      </c>
      <c r="H23" s="366">
        <f t="shared" ref="H23:T23" si="7">SUM(H15:H22)</f>
        <v>2</v>
      </c>
      <c r="I23" s="366">
        <f t="shared" si="7"/>
        <v>16</v>
      </c>
      <c r="J23" s="366">
        <f t="shared" si="7"/>
        <v>11</v>
      </c>
      <c r="K23" s="366">
        <f t="shared" si="7"/>
        <v>38</v>
      </c>
      <c r="L23" s="366">
        <f t="shared" si="7"/>
        <v>28</v>
      </c>
      <c r="M23" s="366">
        <f t="shared" si="7"/>
        <v>55</v>
      </c>
      <c r="N23" s="366">
        <f t="shared" si="7"/>
        <v>34</v>
      </c>
      <c r="O23" s="366">
        <f t="shared" si="7"/>
        <v>36</v>
      </c>
      <c r="P23" s="366">
        <f t="shared" si="7"/>
        <v>31</v>
      </c>
      <c r="Q23" s="366">
        <f t="shared" si="7"/>
        <v>34</v>
      </c>
      <c r="R23" s="366">
        <f t="shared" si="7"/>
        <v>28</v>
      </c>
      <c r="S23" s="366">
        <f t="shared" si="7"/>
        <v>15</v>
      </c>
      <c r="T23" s="367">
        <f t="shared" si="7"/>
        <v>21</v>
      </c>
    </row>
    <row r="24" spans="2:20" x14ac:dyDescent="0.15">
      <c r="T24" s="321"/>
    </row>
  </sheetData>
  <mergeCells count="31">
    <mergeCell ref="B23:C23"/>
    <mergeCell ref="B17:C17"/>
    <mergeCell ref="B18:C18"/>
    <mergeCell ref="B19:C19"/>
    <mergeCell ref="B20:C20"/>
    <mergeCell ref="B21:C21"/>
    <mergeCell ref="B22:C22"/>
    <mergeCell ref="M13:N13"/>
    <mergeCell ref="O13:P13"/>
    <mergeCell ref="Q13:R13"/>
    <mergeCell ref="S13:T13"/>
    <mergeCell ref="B15:C15"/>
    <mergeCell ref="I13:J13"/>
    <mergeCell ref="K13:L13"/>
    <mergeCell ref="B16:C16"/>
    <mergeCell ref="B10:C10"/>
    <mergeCell ref="B13:C14"/>
    <mergeCell ref="D13:F13"/>
    <mergeCell ref="G13:H13"/>
    <mergeCell ref="O2:P2"/>
    <mergeCell ref="Q2:R2"/>
    <mergeCell ref="S2:T2"/>
    <mergeCell ref="B4:C4"/>
    <mergeCell ref="B5:C5"/>
    <mergeCell ref="K2:L2"/>
    <mergeCell ref="M2:N2"/>
    <mergeCell ref="B6:B9"/>
    <mergeCell ref="B2:C3"/>
    <mergeCell ref="D2:F2"/>
    <mergeCell ref="G2:H2"/>
    <mergeCell ref="I2:J2"/>
  </mergeCells>
  <phoneticPr fontId="1"/>
  <pageMargins left="0" right="0" top="0" bottom="0" header="0.31496062992125984" footer="0.31496062992125984"/>
  <pageSetup paperSize="8" scale="12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zoomScaleNormal="100" zoomScaleSheetLayoutView="70" workbookViewId="0">
      <selection activeCell="I44" sqref="I44"/>
    </sheetView>
  </sheetViews>
  <sheetFormatPr defaultRowHeight="13.5" x14ac:dyDescent="0.15"/>
  <cols>
    <col min="1" max="1" width="2.75" style="163" customWidth="1"/>
    <col min="2" max="2" width="2.75" style="163" bestFit="1" customWidth="1"/>
    <col min="3" max="3" width="17.375" style="163" bestFit="1" customWidth="1"/>
    <col min="4" max="6" width="9" style="163" customWidth="1"/>
    <col min="7" max="20" width="7.25" style="163" customWidth="1"/>
    <col min="21" max="16384" width="9" style="163"/>
  </cols>
  <sheetData>
    <row r="1" spans="2:20" ht="14.25" thickBot="1" x14ac:dyDescent="0.2">
      <c r="B1" s="163" t="s">
        <v>185</v>
      </c>
      <c r="T1" s="343"/>
    </row>
    <row r="2" spans="2:20" ht="13.5" customHeight="1" x14ac:dyDescent="0.15">
      <c r="B2" s="505" t="s">
        <v>99</v>
      </c>
      <c r="C2" s="520"/>
      <c r="D2" s="507" t="s">
        <v>59</v>
      </c>
      <c r="E2" s="508"/>
      <c r="F2" s="509"/>
      <c r="G2" s="508" t="s">
        <v>108</v>
      </c>
      <c r="H2" s="512"/>
      <c r="I2" s="508" t="s">
        <v>109</v>
      </c>
      <c r="J2" s="512"/>
      <c r="K2" s="508" t="s">
        <v>110</v>
      </c>
      <c r="L2" s="512"/>
      <c r="M2" s="508" t="s">
        <v>111</v>
      </c>
      <c r="N2" s="512"/>
      <c r="O2" s="508" t="s">
        <v>112</v>
      </c>
      <c r="P2" s="512"/>
      <c r="Q2" s="508" t="s">
        <v>113</v>
      </c>
      <c r="R2" s="512"/>
      <c r="S2" s="513" t="s">
        <v>114</v>
      </c>
      <c r="T2" s="509"/>
    </row>
    <row r="3" spans="2:20" ht="14.25" thickBot="1" x14ac:dyDescent="0.2">
      <c r="B3" s="506"/>
      <c r="C3" s="528"/>
      <c r="D3" s="361" t="s">
        <v>5</v>
      </c>
      <c r="E3" s="116" t="s">
        <v>6</v>
      </c>
      <c r="F3" s="278" t="s">
        <v>7</v>
      </c>
      <c r="G3" s="362" t="s">
        <v>6</v>
      </c>
      <c r="H3" s="116" t="s">
        <v>7</v>
      </c>
      <c r="I3" s="362" t="s">
        <v>6</v>
      </c>
      <c r="J3" s="116" t="s">
        <v>7</v>
      </c>
      <c r="K3" s="362" t="s">
        <v>6</v>
      </c>
      <c r="L3" s="116" t="s">
        <v>7</v>
      </c>
      <c r="M3" s="362" t="s">
        <v>6</v>
      </c>
      <c r="N3" s="116" t="s">
        <v>7</v>
      </c>
      <c r="O3" s="362" t="s">
        <v>6</v>
      </c>
      <c r="P3" s="116" t="s">
        <v>7</v>
      </c>
      <c r="Q3" s="150" t="s">
        <v>6</v>
      </c>
      <c r="R3" s="118" t="s">
        <v>7</v>
      </c>
      <c r="S3" s="150" t="s">
        <v>6</v>
      </c>
      <c r="T3" s="117" t="s">
        <v>7</v>
      </c>
    </row>
    <row r="4" spans="2:20" ht="13.5" customHeight="1" x14ac:dyDescent="0.15">
      <c r="B4" s="526" t="s">
        <v>115</v>
      </c>
      <c r="C4" s="155" t="s">
        <v>62</v>
      </c>
      <c r="D4" s="164">
        <f>SUM(E4:F4)</f>
        <v>18421</v>
      </c>
      <c r="E4" s="136">
        <f>SUM(G4+I4+K4+M4+O4+Q4+S4)</f>
        <v>11287</v>
      </c>
      <c r="F4" s="137">
        <f>SUM(H4+J4+L4+N4+P4+R4+T4)</f>
        <v>7134</v>
      </c>
      <c r="G4" s="138">
        <v>122</v>
      </c>
      <c r="H4" s="136">
        <v>83</v>
      </c>
      <c r="I4" s="136">
        <v>1574</v>
      </c>
      <c r="J4" s="136">
        <v>1118</v>
      </c>
      <c r="K4" s="136">
        <v>2389</v>
      </c>
      <c r="L4" s="136">
        <v>1625</v>
      </c>
      <c r="M4" s="136">
        <v>2193</v>
      </c>
      <c r="N4" s="136">
        <v>1335</v>
      </c>
      <c r="O4" s="136">
        <v>2061</v>
      </c>
      <c r="P4" s="136">
        <v>1214</v>
      </c>
      <c r="Q4" s="136">
        <v>2009</v>
      </c>
      <c r="R4" s="165">
        <v>1155</v>
      </c>
      <c r="S4" s="136">
        <v>939</v>
      </c>
      <c r="T4" s="137">
        <v>604</v>
      </c>
    </row>
    <row r="5" spans="2:20" x14ac:dyDescent="0.15">
      <c r="B5" s="515"/>
      <c r="C5" s="152" t="s">
        <v>63</v>
      </c>
      <c r="D5" s="159">
        <f>SUM(E5:F5)</f>
        <v>6</v>
      </c>
      <c r="E5" s="140">
        <f t="shared" ref="E5:F34" si="0">SUM(G5+I5+K5+M5+O5+Q5+S5)</f>
        <v>4</v>
      </c>
      <c r="F5" s="141">
        <f t="shared" si="0"/>
        <v>2</v>
      </c>
      <c r="G5" s="142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2</v>
      </c>
      <c r="N5" s="140">
        <v>1</v>
      </c>
      <c r="O5" s="140">
        <v>0</v>
      </c>
      <c r="P5" s="140">
        <v>0</v>
      </c>
      <c r="Q5" s="140">
        <v>1</v>
      </c>
      <c r="R5" s="153">
        <v>0</v>
      </c>
      <c r="S5" s="140">
        <v>1</v>
      </c>
      <c r="T5" s="141">
        <v>1</v>
      </c>
    </row>
    <row r="6" spans="2:20" x14ac:dyDescent="0.15">
      <c r="B6" s="515"/>
      <c r="C6" s="152" t="s">
        <v>64</v>
      </c>
      <c r="D6" s="159">
        <f t="shared" ref="D6:D34" si="1">SUM(E6:F6)</f>
        <v>433</v>
      </c>
      <c r="E6" s="140">
        <f t="shared" si="0"/>
        <v>257</v>
      </c>
      <c r="F6" s="141">
        <f t="shared" si="0"/>
        <v>176</v>
      </c>
      <c r="G6" s="142">
        <v>0</v>
      </c>
      <c r="H6" s="140">
        <v>0</v>
      </c>
      <c r="I6" s="140">
        <v>9</v>
      </c>
      <c r="J6" s="140">
        <v>5</v>
      </c>
      <c r="K6" s="140">
        <v>16</v>
      </c>
      <c r="L6" s="140">
        <v>16</v>
      </c>
      <c r="M6" s="140">
        <v>39</v>
      </c>
      <c r="N6" s="140">
        <v>26</v>
      </c>
      <c r="O6" s="140">
        <v>64</v>
      </c>
      <c r="P6" s="140">
        <v>46</v>
      </c>
      <c r="Q6" s="140">
        <v>69</v>
      </c>
      <c r="R6" s="153">
        <v>45</v>
      </c>
      <c r="S6" s="140">
        <v>60</v>
      </c>
      <c r="T6" s="141">
        <v>38</v>
      </c>
    </row>
    <row r="7" spans="2:20" x14ac:dyDescent="0.15">
      <c r="B7" s="515"/>
      <c r="C7" s="152" t="s">
        <v>65</v>
      </c>
      <c r="D7" s="159">
        <f t="shared" si="1"/>
        <v>248</v>
      </c>
      <c r="E7" s="140">
        <f t="shared" si="0"/>
        <v>132</v>
      </c>
      <c r="F7" s="141">
        <f t="shared" si="0"/>
        <v>116</v>
      </c>
      <c r="G7" s="142">
        <v>0</v>
      </c>
      <c r="H7" s="140">
        <v>0</v>
      </c>
      <c r="I7" s="140">
        <v>9</v>
      </c>
      <c r="J7" s="140">
        <v>10</v>
      </c>
      <c r="K7" s="140">
        <v>25</v>
      </c>
      <c r="L7" s="140">
        <v>12</v>
      </c>
      <c r="M7" s="140">
        <v>21</v>
      </c>
      <c r="N7" s="140">
        <v>25</v>
      </c>
      <c r="O7" s="140">
        <v>27</v>
      </c>
      <c r="P7" s="140">
        <v>27</v>
      </c>
      <c r="Q7" s="140">
        <v>33</v>
      </c>
      <c r="R7" s="153">
        <v>23</v>
      </c>
      <c r="S7" s="140">
        <v>17</v>
      </c>
      <c r="T7" s="141">
        <v>19</v>
      </c>
    </row>
    <row r="8" spans="2:20" x14ac:dyDescent="0.15">
      <c r="B8" s="515"/>
      <c r="C8" s="152" t="s">
        <v>66</v>
      </c>
      <c r="D8" s="159">
        <f t="shared" si="1"/>
        <v>2412</v>
      </c>
      <c r="E8" s="140">
        <f t="shared" si="0"/>
        <v>1486</v>
      </c>
      <c r="F8" s="141">
        <f t="shared" si="0"/>
        <v>926</v>
      </c>
      <c r="G8" s="142">
        <v>1</v>
      </c>
      <c r="H8" s="140">
        <v>2</v>
      </c>
      <c r="I8" s="140">
        <v>53</v>
      </c>
      <c r="J8" s="140">
        <v>46</v>
      </c>
      <c r="K8" s="140">
        <v>132</v>
      </c>
      <c r="L8" s="140">
        <v>84</v>
      </c>
      <c r="M8" s="140">
        <v>235</v>
      </c>
      <c r="N8" s="140">
        <v>154</v>
      </c>
      <c r="O8" s="140">
        <v>357</v>
      </c>
      <c r="P8" s="140">
        <v>193</v>
      </c>
      <c r="Q8" s="140">
        <v>432</v>
      </c>
      <c r="R8" s="153">
        <v>271</v>
      </c>
      <c r="S8" s="140">
        <v>276</v>
      </c>
      <c r="T8" s="141">
        <v>176</v>
      </c>
    </row>
    <row r="9" spans="2:20" x14ac:dyDescent="0.15">
      <c r="B9" s="515"/>
      <c r="C9" s="152" t="s">
        <v>67</v>
      </c>
      <c r="D9" s="159">
        <f t="shared" si="1"/>
        <v>1403</v>
      </c>
      <c r="E9" s="140">
        <f t="shared" si="0"/>
        <v>891</v>
      </c>
      <c r="F9" s="141">
        <f t="shared" si="0"/>
        <v>512</v>
      </c>
      <c r="G9" s="142">
        <v>3</v>
      </c>
      <c r="H9" s="140">
        <v>1</v>
      </c>
      <c r="I9" s="140">
        <v>44</v>
      </c>
      <c r="J9" s="140">
        <v>43</v>
      </c>
      <c r="K9" s="140">
        <v>109</v>
      </c>
      <c r="L9" s="140">
        <v>82</v>
      </c>
      <c r="M9" s="140">
        <v>191</v>
      </c>
      <c r="N9" s="140">
        <v>102</v>
      </c>
      <c r="O9" s="140">
        <v>226</v>
      </c>
      <c r="P9" s="140">
        <v>106</v>
      </c>
      <c r="Q9" s="140">
        <v>240</v>
      </c>
      <c r="R9" s="153">
        <v>113</v>
      </c>
      <c r="S9" s="140">
        <v>78</v>
      </c>
      <c r="T9" s="141">
        <v>65</v>
      </c>
    </row>
    <row r="10" spans="2:20" x14ac:dyDescent="0.15">
      <c r="B10" s="515"/>
      <c r="C10" s="152" t="s">
        <v>68</v>
      </c>
      <c r="D10" s="159">
        <f t="shared" si="1"/>
        <v>404</v>
      </c>
      <c r="E10" s="140">
        <f t="shared" si="0"/>
        <v>254</v>
      </c>
      <c r="F10" s="141">
        <f t="shared" si="0"/>
        <v>150</v>
      </c>
      <c r="G10" s="142">
        <v>3</v>
      </c>
      <c r="H10" s="140">
        <v>0</v>
      </c>
      <c r="I10" s="140">
        <v>38</v>
      </c>
      <c r="J10" s="140">
        <v>23</v>
      </c>
      <c r="K10" s="140">
        <v>49</v>
      </c>
      <c r="L10" s="140">
        <v>34</v>
      </c>
      <c r="M10" s="140">
        <v>52</v>
      </c>
      <c r="N10" s="140">
        <v>22</v>
      </c>
      <c r="O10" s="140">
        <v>45</v>
      </c>
      <c r="P10" s="140">
        <v>33</v>
      </c>
      <c r="Q10" s="140">
        <v>46</v>
      </c>
      <c r="R10" s="153">
        <v>24</v>
      </c>
      <c r="S10" s="140">
        <v>21</v>
      </c>
      <c r="T10" s="141">
        <v>14</v>
      </c>
    </row>
    <row r="11" spans="2:20" x14ac:dyDescent="0.15">
      <c r="B11" s="515"/>
      <c r="C11" s="152" t="s">
        <v>69</v>
      </c>
      <c r="D11" s="159">
        <f t="shared" si="1"/>
        <v>341</v>
      </c>
      <c r="E11" s="140">
        <f t="shared" si="0"/>
        <v>198</v>
      </c>
      <c r="F11" s="141">
        <f t="shared" si="0"/>
        <v>143</v>
      </c>
      <c r="G11" s="142">
        <v>1</v>
      </c>
      <c r="H11" s="140">
        <v>1</v>
      </c>
      <c r="I11" s="140">
        <v>16</v>
      </c>
      <c r="J11" s="140">
        <v>13</v>
      </c>
      <c r="K11" s="140">
        <v>36</v>
      </c>
      <c r="L11" s="140">
        <v>28</v>
      </c>
      <c r="M11" s="140">
        <v>38</v>
      </c>
      <c r="N11" s="140">
        <v>21</v>
      </c>
      <c r="O11" s="140">
        <v>60</v>
      </c>
      <c r="P11" s="140">
        <v>25</v>
      </c>
      <c r="Q11" s="140">
        <v>33</v>
      </c>
      <c r="R11" s="153">
        <v>37</v>
      </c>
      <c r="S11" s="140">
        <v>14</v>
      </c>
      <c r="T11" s="141">
        <v>18</v>
      </c>
    </row>
    <row r="12" spans="2:20" x14ac:dyDescent="0.15">
      <c r="B12" s="515"/>
      <c r="C12" s="152" t="s">
        <v>129</v>
      </c>
      <c r="D12" s="159">
        <f t="shared" si="1"/>
        <v>483</v>
      </c>
      <c r="E12" s="140">
        <f t="shared" si="0"/>
        <v>292</v>
      </c>
      <c r="F12" s="141">
        <f t="shared" si="0"/>
        <v>191</v>
      </c>
      <c r="G12" s="142">
        <v>3</v>
      </c>
      <c r="H12" s="140">
        <v>1</v>
      </c>
      <c r="I12" s="140">
        <v>48</v>
      </c>
      <c r="J12" s="140">
        <v>33</v>
      </c>
      <c r="K12" s="140">
        <v>51</v>
      </c>
      <c r="L12" s="140">
        <v>43</v>
      </c>
      <c r="M12" s="140">
        <v>62</v>
      </c>
      <c r="N12" s="140">
        <v>35</v>
      </c>
      <c r="O12" s="140">
        <v>52</v>
      </c>
      <c r="P12" s="140">
        <v>30</v>
      </c>
      <c r="Q12" s="140">
        <v>57</v>
      </c>
      <c r="R12" s="153">
        <v>30</v>
      </c>
      <c r="S12" s="140">
        <v>19</v>
      </c>
      <c r="T12" s="141">
        <v>19</v>
      </c>
    </row>
    <row r="13" spans="2:20" x14ac:dyDescent="0.15">
      <c r="B13" s="515"/>
      <c r="C13" s="152" t="s">
        <v>70</v>
      </c>
      <c r="D13" s="159">
        <f t="shared" si="1"/>
        <v>126</v>
      </c>
      <c r="E13" s="140">
        <f t="shared" si="0"/>
        <v>73</v>
      </c>
      <c r="F13" s="141">
        <f t="shared" si="0"/>
        <v>53</v>
      </c>
      <c r="G13" s="142">
        <v>0</v>
      </c>
      <c r="H13" s="140">
        <v>0</v>
      </c>
      <c r="I13" s="140">
        <v>4</v>
      </c>
      <c r="J13" s="140">
        <v>5</v>
      </c>
      <c r="K13" s="140">
        <v>16</v>
      </c>
      <c r="L13" s="140">
        <v>11</v>
      </c>
      <c r="M13" s="140">
        <v>11</v>
      </c>
      <c r="N13" s="140">
        <v>10</v>
      </c>
      <c r="O13" s="140">
        <v>17</v>
      </c>
      <c r="P13" s="140">
        <v>10</v>
      </c>
      <c r="Q13" s="140">
        <v>18</v>
      </c>
      <c r="R13" s="153">
        <v>9</v>
      </c>
      <c r="S13" s="140">
        <v>7</v>
      </c>
      <c r="T13" s="141">
        <v>8</v>
      </c>
    </row>
    <row r="14" spans="2:20" x14ac:dyDescent="0.15">
      <c r="B14" s="515"/>
      <c r="C14" s="152" t="s">
        <v>71</v>
      </c>
      <c r="D14" s="159">
        <f t="shared" si="1"/>
        <v>593</v>
      </c>
      <c r="E14" s="140">
        <f t="shared" si="0"/>
        <v>379</v>
      </c>
      <c r="F14" s="141">
        <f t="shared" si="0"/>
        <v>214</v>
      </c>
      <c r="G14" s="142">
        <v>2</v>
      </c>
      <c r="H14" s="140">
        <v>1</v>
      </c>
      <c r="I14" s="140">
        <v>24</v>
      </c>
      <c r="J14" s="140">
        <v>12</v>
      </c>
      <c r="K14" s="140">
        <v>72</v>
      </c>
      <c r="L14" s="140">
        <v>47</v>
      </c>
      <c r="M14" s="140">
        <v>118</v>
      </c>
      <c r="N14" s="140">
        <v>61</v>
      </c>
      <c r="O14" s="140">
        <v>90</v>
      </c>
      <c r="P14" s="140">
        <v>48</v>
      </c>
      <c r="Q14" s="140">
        <v>50</v>
      </c>
      <c r="R14" s="153">
        <v>31</v>
      </c>
      <c r="S14" s="140">
        <v>23</v>
      </c>
      <c r="T14" s="141">
        <v>14</v>
      </c>
    </row>
    <row r="15" spans="2:20" x14ac:dyDescent="0.15">
      <c r="B15" s="515"/>
      <c r="C15" s="152" t="s">
        <v>30</v>
      </c>
      <c r="D15" s="159">
        <f t="shared" si="1"/>
        <v>236</v>
      </c>
      <c r="E15" s="140">
        <f t="shared" si="0"/>
        <v>148</v>
      </c>
      <c r="F15" s="141">
        <f t="shared" si="0"/>
        <v>88</v>
      </c>
      <c r="G15" s="142">
        <v>0</v>
      </c>
      <c r="H15" s="140">
        <v>0</v>
      </c>
      <c r="I15" s="140">
        <v>14</v>
      </c>
      <c r="J15" s="140">
        <v>15</v>
      </c>
      <c r="K15" s="140">
        <v>19</v>
      </c>
      <c r="L15" s="140">
        <v>23</v>
      </c>
      <c r="M15" s="140">
        <v>26</v>
      </c>
      <c r="N15" s="140">
        <v>15</v>
      </c>
      <c r="O15" s="140">
        <v>28</v>
      </c>
      <c r="P15" s="140">
        <v>13</v>
      </c>
      <c r="Q15" s="140">
        <v>43</v>
      </c>
      <c r="R15" s="153">
        <v>15</v>
      </c>
      <c r="S15" s="140">
        <v>18</v>
      </c>
      <c r="T15" s="141">
        <v>7</v>
      </c>
    </row>
    <row r="16" spans="2:20" ht="14.25" thickBot="1" x14ac:dyDescent="0.2">
      <c r="B16" s="516"/>
      <c r="C16" s="154" t="s">
        <v>21</v>
      </c>
      <c r="D16" s="160">
        <f t="shared" si="1"/>
        <v>25106</v>
      </c>
      <c r="E16" s="143">
        <f t="shared" si="0"/>
        <v>15401</v>
      </c>
      <c r="F16" s="144">
        <f t="shared" si="0"/>
        <v>9705</v>
      </c>
      <c r="G16" s="145">
        <f>SUM(G4:G15)</f>
        <v>135</v>
      </c>
      <c r="H16" s="145">
        <f t="shared" ref="H16:T16" si="2">SUM(H4:H15)</f>
        <v>89</v>
      </c>
      <c r="I16" s="145">
        <f t="shared" si="2"/>
        <v>1833</v>
      </c>
      <c r="J16" s="145">
        <f t="shared" si="2"/>
        <v>1323</v>
      </c>
      <c r="K16" s="145">
        <f t="shared" si="2"/>
        <v>2914</v>
      </c>
      <c r="L16" s="145">
        <f t="shared" si="2"/>
        <v>2005</v>
      </c>
      <c r="M16" s="145">
        <f t="shared" si="2"/>
        <v>2988</v>
      </c>
      <c r="N16" s="145">
        <f t="shared" si="2"/>
        <v>1807</v>
      </c>
      <c r="O16" s="145">
        <f t="shared" si="2"/>
        <v>3027</v>
      </c>
      <c r="P16" s="145">
        <f t="shared" si="2"/>
        <v>1745</v>
      </c>
      <c r="Q16" s="145">
        <f t="shared" si="2"/>
        <v>3031</v>
      </c>
      <c r="R16" s="145">
        <f t="shared" si="2"/>
        <v>1753</v>
      </c>
      <c r="S16" s="145">
        <f t="shared" si="2"/>
        <v>1473</v>
      </c>
      <c r="T16" s="317">
        <f t="shared" si="2"/>
        <v>983</v>
      </c>
    </row>
    <row r="17" spans="2:20" ht="13.5" customHeight="1" x14ac:dyDescent="0.15">
      <c r="B17" s="526" t="s">
        <v>116</v>
      </c>
      <c r="C17" s="155" t="s">
        <v>73</v>
      </c>
      <c r="D17" s="164">
        <f t="shared" si="1"/>
        <v>12302</v>
      </c>
      <c r="E17" s="136">
        <f t="shared" si="0"/>
        <v>7404</v>
      </c>
      <c r="F17" s="137">
        <f t="shared" si="0"/>
        <v>4898</v>
      </c>
      <c r="G17" s="148">
        <v>7</v>
      </c>
      <c r="H17" s="146">
        <v>8</v>
      </c>
      <c r="I17" s="146">
        <v>318</v>
      </c>
      <c r="J17" s="146">
        <v>221</v>
      </c>
      <c r="K17" s="146">
        <v>724</v>
      </c>
      <c r="L17" s="146">
        <v>462</v>
      </c>
      <c r="M17" s="146">
        <v>1213</v>
      </c>
      <c r="N17" s="146">
        <v>757</v>
      </c>
      <c r="O17" s="146">
        <v>1738</v>
      </c>
      <c r="P17" s="146">
        <v>1060</v>
      </c>
      <c r="Q17" s="146">
        <v>2087</v>
      </c>
      <c r="R17" s="156">
        <v>1495</v>
      </c>
      <c r="S17" s="146">
        <v>1317</v>
      </c>
      <c r="T17" s="147">
        <v>895</v>
      </c>
    </row>
    <row r="18" spans="2:20" x14ac:dyDescent="0.15">
      <c r="B18" s="515"/>
      <c r="C18" s="152" t="s">
        <v>130</v>
      </c>
      <c r="D18" s="159">
        <f t="shared" si="1"/>
        <v>187</v>
      </c>
      <c r="E18" s="140">
        <f t="shared" si="0"/>
        <v>129</v>
      </c>
      <c r="F18" s="141">
        <f t="shared" si="0"/>
        <v>58</v>
      </c>
      <c r="G18" s="142">
        <v>0</v>
      </c>
      <c r="H18" s="140">
        <v>0</v>
      </c>
      <c r="I18" s="140">
        <v>3</v>
      </c>
      <c r="J18" s="140">
        <v>0</v>
      </c>
      <c r="K18" s="140">
        <v>11</v>
      </c>
      <c r="L18" s="140">
        <v>4</v>
      </c>
      <c r="M18" s="140">
        <v>25</v>
      </c>
      <c r="N18" s="140">
        <v>8</v>
      </c>
      <c r="O18" s="140">
        <v>37</v>
      </c>
      <c r="P18" s="140">
        <v>12</v>
      </c>
      <c r="Q18" s="140">
        <v>36</v>
      </c>
      <c r="R18" s="153">
        <v>18</v>
      </c>
      <c r="S18" s="140">
        <v>17</v>
      </c>
      <c r="T18" s="141">
        <v>16</v>
      </c>
    </row>
    <row r="19" spans="2:20" x14ac:dyDescent="0.15">
      <c r="B19" s="515"/>
      <c r="C19" s="152" t="s">
        <v>74</v>
      </c>
      <c r="D19" s="159">
        <f t="shared" si="1"/>
        <v>11</v>
      </c>
      <c r="E19" s="140">
        <f t="shared" si="0"/>
        <v>5</v>
      </c>
      <c r="F19" s="141">
        <f t="shared" si="0"/>
        <v>6</v>
      </c>
      <c r="G19" s="142">
        <v>0</v>
      </c>
      <c r="H19" s="140">
        <v>0</v>
      </c>
      <c r="I19" s="140">
        <v>0</v>
      </c>
      <c r="J19" s="140">
        <v>1</v>
      </c>
      <c r="K19" s="140">
        <v>1</v>
      </c>
      <c r="L19" s="140">
        <v>2</v>
      </c>
      <c r="M19" s="140">
        <v>1</v>
      </c>
      <c r="N19" s="140">
        <v>1</v>
      </c>
      <c r="O19" s="140">
        <v>0</v>
      </c>
      <c r="P19" s="140">
        <v>1</v>
      </c>
      <c r="Q19" s="140">
        <v>1</v>
      </c>
      <c r="R19" s="153">
        <v>0</v>
      </c>
      <c r="S19" s="140">
        <v>2</v>
      </c>
      <c r="T19" s="141">
        <v>1</v>
      </c>
    </row>
    <row r="20" spans="2:20" x14ac:dyDescent="0.15">
      <c r="B20" s="515"/>
      <c r="C20" s="152" t="s">
        <v>75</v>
      </c>
      <c r="D20" s="159">
        <f t="shared" si="1"/>
        <v>127</v>
      </c>
      <c r="E20" s="140">
        <f t="shared" si="0"/>
        <v>79</v>
      </c>
      <c r="F20" s="141">
        <f t="shared" si="0"/>
        <v>48</v>
      </c>
      <c r="G20" s="142">
        <v>0</v>
      </c>
      <c r="H20" s="140">
        <v>0</v>
      </c>
      <c r="I20" s="140">
        <v>12</v>
      </c>
      <c r="J20" s="140">
        <v>9</v>
      </c>
      <c r="K20" s="140">
        <v>8</v>
      </c>
      <c r="L20" s="140">
        <v>6</v>
      </c>
      <c r="M20" s="140">
        <v>16</v>
      </c>
      <c r="N20" s="140">
        <v>10</v>
      </c>
      <c r="O20" s="140">
        <v>15</v>
      </c>
      <c r="P20" s="140">
        <v>8</v>
      </c>
      <c r="Q20" s="140">
        <v>19</v>
      </c>
      <c r="R20" s="153">
        <v>11</v>
      </c>
      <c r="S20" s="140">
        <v>9</v>
      </c>
      <c r="T20" s="141">
        <v>4</v>
      </c>
    </row>
    <row r="21" spans="2:20" x14ac:dyDescent="0.15">
      <c r="B21" s="515"/>
      <c r="C21" s="152" t="s">
        <v>76</v>
      </c>
      <c r="D21" s="159">
        <f t="shared" si="1"/>
        <v>36</v>
      </c>
      <c r="E21" s="140">
        <f t="shared" si="0"/>
        <v>27</v>
      </c>
      <c r="F21" s="141">
        <f t="shared" si="0"/>
        <v>9</v>
      </c>
      <c r="G21" s="142">
        <v>0</v>
      </c>
      <c r="H21" s="140">
        <v>0</v>
      </c>
      <c r="I21" s="140">
        <v>1</v>
      </c>
      <c r="J21" s="140">
        <v>2</v>
      </c>
      <c r="K21" s="140">
        <v>3</v>
      </c>
      <c r="L21" s="140">
        <v>2</v>
      </c>
      <c r="M21" s="140">
        <v>4</v>
      </c>
      <c r="N21" s="140">
        <v>1</v>
      </c>
      <c r="O21" s="140">
        <v>8</v>
      </c>
      <c r="P21" s="140">
        <v>0</v>
      </c>
      <c r="Q21" s="140">
        <v>10</v>
      </c>
      <c r="R21" s="153">
        <v>2</v>
      </c>
      <c r="S21" s="140">
        <v>1</v>
      </c>
      <c r="T21" s="141">
        <v>2</v>
      </c>
    </row>
    <row r="22" spans="2:20" x14ac:dyDescent="0.15">
      <c r="B22" s="515"/>
      <c r="C22" s="152" t="s">
        <v>77</v>
      </c>
      <c r="D22" s="159">
        <f t="shared" si="1"/>
        <v>23</v>
      </c>
      <c r="E22" s="140">
        <f t="shared" si="0"/>
        <v>16</v>
      </c>
      <c r="F22" s="141">
        <f t="shared" si="0"/>
        <v>7</v>
      </c>
      <c r="G22" s="142">
        <v>0</v>
      </c>
      <c r="H22" s="140">
        <v>0</v>
      </c>
      <c r="I22" s="140">
        <v>0</v>
      </c>
      <c r="J22" s="140">
        <v>1</v>
      </c>
      <c r="K22" s="140">
        <v>2</v>
      </c>
      <c r="L22" s="140">
        <v>0</v>
      </c>
      <c r="M22" s="140">
        <v>2</v>
      </c>
      <c r="N22" s="140">
        <v>0</v>
      </c>
      <c r="O22" s="140">
        <v>4</v>
      </c>
      <c r="P22" s="140">
        <v>0</v>
      </c>
      <c r="Q22" s="140">
        <v>5</v>
      </c>
      <c r="R22" s="153">
        <v>6</v>
      </c>
      <c r="S22" s="140">
        <v>3</v>
      </c>
      <c r="T22" s="141">
        <v>0</v>
      </c>
    </row>
    <row r="23" spans="2:20" x14ac:dyDescent="0.15">
      <c r="B23" s="515"/>
      <c r="C23" s="152" t="s">
        <v>30</v>
      </c>
      <c r="D23" s="159">
        <f t="shared" si="1"/>
        <v>222</v>
      </c>
      <c r="E23" s="140">
        <f t="shared" si="0"/>
        <v>135</v>
      </c>
      <c r="F23" s="141">
        <f t="shared" si="0"/>
        <v>87</v>
      </c>
      <c r="G23" s="142">
        <v>0</v>
      </c>
      <c r="H23" s="140">
        <v>0</v>
      </c>
      <c r="I23" s="140">
        <v>11</v>
      </c>
      <c r="J23" s="140">
        <v>10</v>
      </c>
      <c r="K23" s="140">
        <v>18</v>
      </c>
      <c r="L23" s="140">
        <v>13</v>
      </c>
      <c r="M23" s="140">
        <v>22</v>
      </c>
      <c r="N23" s="140">
        <v>17</v>
      </c>
      <c r="O23" s="140">
        <v>32</v>
      </c>
      <c r="P23" s="140">
        <v>17</v>
      </c>
      <c r="Q23" s="140">
        <v>42</v>
      </c>
      <c r="R23" s="153">
        <v>16</v>
      </c>
      <c r="S23" s="140">
        <v>10</v>
      </c>
      <c r="T23" s="141">
        <v>14</v>
      </c>
    </row>
    <row r="24" spans="2:20" ht="14.25" thickBot="1" x14ac:dyDescent="0.2">
      <c r="B24" s="527"/>
      <c r="C24" s="157" t="s">
        <v>21</v>
      </c>
      <c r="D24" s="160">
        <f t="shared" si="1"/>
        <v>12908</v>
      </c>
      <c r="E24" s="143">
        <f t="shared" si="0"/>
        <v>7795</v>
      </c>
      <c r="F24" s="144">
        <f t="shared" si="0"/>
        <v>5113</v>
      </c>
      <c r="G24" s="145">
        <f>SUM(G17:G23)</f>
        <v>7</v>
      </c>
      <c r="H24" s="145">
        <f t="shared" ref="H24:T24" si="3">SUM(H17:H23)</f>
        <v>8</v>
      </c>
      <c r="I24" s="145">
        <f t="shared" si="3"/>
        <v>345</v>
      </c>
      <c r="J24" s="145">
        <f t="shared" si="3"/>
        <v>244</v>
      </c>
      <c r="K24" s="145">
        <f t="shared" si="3"/>
        <v>767</v>
      </c>
      <c r="L24" s="145">
        <f t="shared" si="3"/>
        <v>489</v>
      </c>
      <c r="M24" s="145">
        <f t="shared" si="3"/>
        <v>1283</v>
      </c>
      <c r="N24" s="145">
        <f t="shared" si="3"/>
        <v>794</v>
      </c>
      <c r="O24" s="145">
        <f t="shared" si="3"/>
        <v>1834</v>
      </c>
      <c r="P24" s="145">
        <f t="shared" si="3"/>
        <v>1098</v>
      </c>
      <c r="Q24" s="145">
        <f t="shared" si="3"/>
        <v>2200</v>
      </c>
      <c r="R24" s="145">
        <f t="shared" si="3"/>
        <v>1548</v>
      </c>
      <c r="S24" s="145">
        <f t="shared" si="3"/>
        <v>1359</v>
      </c>
      <c r="T24" s="317">
        <f t="shared" si="3"/>
        <v>932</v>
      </c>
    </row>
    <row r="25" spans="2:20" ht="13.5" customHeight="1" x14ac:dyDescent="0.15">
      <c r="B25" s="517" t="s">
        <v>117</v>
      </c>
      <c r="C25" s="151" t="s">
        <v>79</v>
      </c>
      <c r="D25" s="164">
        <f t="shared" si="1"/>
        <v>916</v>
      </c>
      <c r="E25" s="136">
        <f t="shared" si="0"/>
        <v>487</v>
      </c>
      <c r="F25" s="137">
        <f t="shared" si="0"/>
        <v>429</v>
      </c>
      <c r="G25" s="148">
        <v>1</v>
      </c>
      <c r="H25" s="146">
        <v>3</v>
      </c>
      <c r="I25" s="146">
        <v>62</v>
      </c>
      <c r="J25" s="146">
        <v>44</v>
      </c>
      <c r="K25" s="146">
        <v>105</v>
      </c>
      <c r="L25" s="146">
        <v>89</v>
      </c>
      <c r="M25" s="146">
        <v>132</v>
      </c>
      <c r="N25" s="146">
        <v>93</v>
      </c>
      <c r="O25" s="146">
        <v>88</v>
      </c>
      <c r="P25" s="146">
        <v>78</v>
      </c>
      <c r="Q25" s="146">
        <v>73</v>
      </c>
      <c r="R25" s="156">
        <v>78</v>
      </c>
      <c r="S25" s="146">
        <v>26</v>
      </c>
      <c r="T25" s="147">
        <v>44</v>
      </c>
    </row>
    <row r="26" spans="2:20" x14ac:dyDescent="0.15">
      <c r="B26" s="518"/>
      <c r="C26" s="152" t="s">
        <v>80</v>
      </c>
      <c r="D26" s="159">
        <f t="shared" si="1"/>
        <v>1465</v>
      </c>
      <c r="E26" s="140">
        <f t="shared" si="0"/>
        <v>862</v>
      </c>
      <c r="F26" s="141">
        <f t="shared" si="0"/>
        <v>603</v>
      </c>
      <c r="G26" s="142">
        <v>3</v>
      </c>
      <c r="H26" s="140">
        <v>1</v>
      </c>
      <c r="I26" s="140">
        <v>50</v>
      </c>
      <c r="J26" s="140">
        <v>49</v>
      </c>
      <c r="K26" s="140">
        <v>120</v>
      </c>
      <c r="L26" s="140">
        <v>97</v>
      </c>
      <c r="M26" s="140">
        <v>165</v>
      </c>
      <c r="N26" s="140">
        <v>105</v>
      </c>
      <c r="O26" s="140">
        <v>194</v>
      </c>
      <c r="P26" s="140">
        <v>130</v>
      </c>
      <c r="Q26" s="140">
        <v>216</v>
      </c>
      <c r="R26" s="153">
        <v>140</v>
      </c>
      <c r="S26" s="140">
        <v>114</v>
      </c>
      <c r="T26" s="141">
        <v>81</v>
      </c>
    </row>
    <row r="27" spans="2:20" x14ac:dyDescent="0.15">
      <c r="B27" s="518"/>
      <c r="C27" s="158" t="s">
        <v>81</v>
      </c>
      <c r="D27" s="159">
        <f t="shared" si="1"/>
        <v>128</v>
      </c>
      <c r="E27" s="140">
        <f t="shared" si="0"/>
        <v>72</v>
      </c>
      <c r="F27" s="141">
        <f t="shared" si="0"/>
        <v>56</v>
      </c>
      <c r="G27" s="142">
        <v>0</v>
      </c>
      <c r="H27" s="140">
        <v>0</v>
      </c>
      <c r="I27" s="140">
        <v>5</v>
      </c>
      <c r="J27" s="140">
        <v>0</v>
      </c>
      <c r="K27" s="140">
        <v>4</v>
      </c>
      <c r="L27" s="140">
        <v>5</v>
      </c>
      <c r="M27" s="140">
        <v>11</v>
      </c>
      <c r="N27" s="140">
        <v>4</v>
      </c>
      <c r="O27" s="140">
        <v>16</v>
      </c>
      <c r="P27" s="140">
        <v>12</v>
      </c>
      <c r="Q27" s="140">
        <v>16</v>
      </c>
      <c r="R27" s="153">
        <v>14</v>
      </c>
      <c r="S27" s="140">
        <v>20</v>
      </c>
      <c r="T27" s="141">
        <v>21</v>
      </c>
    </row>
    <row r="28" spans="2:20" x14ac:dyDescent="0.15">
      <c r="B28" s="518"/>
      <c r="C28" s="152" t="s">
        <v>131</v>
      </c>
      <c r="D28" s="159">
        <f t="shared" si="1"/>
        <v>35</v>
      </c>
      <c r="E28" s="140">
        <f t="shared" si="0"/>
        <v>18</v>
      </c>
      <c r="F28" s="141">
        <f t="shared" si="0"/>
        <v>17</v>
      </c>
      <c r="G28" s="142">
        <v>0</v>
      </c>
      <c r="H28" s="140">
        <v>0</v>
      </c>
      <c r="I28" s="140">
        <v>1</v>
      </c>
      <c r="J28" s="140">
        <v>0</v>
      </c>
      <c r="K28" s="140">
        <v>0</v>
      </c>
      <c r="L28" s="140">
        <v>2</v>
      </c>
      <c r="M28" s="140">
        <v>1</v>
      </c>
      <c r="N28" s="140">
        <v>5</v>
      </c>
      <c r="O28" s="140">
        <v>2</v>
      </c>
      <c r="P28" s="140">
        <v>3</v>
      </c>
      <c r="Q28" s="140">
        <v>6</v>
      </c>
      <c r="R28" s="153">
        <v>3</v>
      </c>
      <c r="S28" s="140">
        <v>8</v>
      </c>
      <c r="T28" s="141">
        <v>4</v>
      </c>
    </row>
    <row r="29" spans="2:20" x14ac:dyDescent="0.15">
      <c r="B29" s="518"/>
      <c r="C29" s="152" t="s">
        <v>82</v>
      </c>
      <c r="D29" s="159">
        <f t="shared" si="1"/>
        <v>84</v>
      </c>
      <c r="E29" s="140">
        <f t="shared" si="0"/>
        <v>54</v>
      </c>
      <c r="F29" s="141">
        <f t="shared" si="0"/>
        <v>30</v>
      </c>
      <c r="G29" s="142">
        <v>0</v>
      </c>
      <c r="H29" s="140">
        <v>0</v>
      </c>
      <c r="I29" s="140">
        <v>2</v>
      </c>
      <c r="J29" s="140">
        <v>1</v>
      </c>
      <c r="K29" s="140">
        <v>7</v>
      </c>
      <c r="L29" s="140">
        <v>2</v>
      </c>
      <c r="M29" s="140">
        <v>7</v>
      </c>
      <c r="N29" s="140">
        <v>5</v>
      </c>
      <c r="O29" s="140">
        <v>12</v>
      </c>
      <c r="P29" s="140">
        <v>6</v>
      </c>
      <c r="Q29" s="140">
        <v>16</v>
      </c>
      <c r="R29" s="153">
        <v>10</v>
      </c>
      <c r="S29" s="140">
        <v>10</v>
      </c>
      <c r="T29" s="141">
        <v>6</v>
      </c>
    </row>
    <row r="30" spans="2:20" x14ac:dyDescent="0.15">
      <c r="B30" s="518"/>
      <c r="C30" s="152" t="s">
        <v>83</v>
      </c>
      <c r="D30" s="159">
        <f t="shared" si="1"/>
        <v>13</v>
      </c>
      <c r="E30" s="140">
        <f t="shared" si="0"/>
        <v>5</v>
      </c>
      <c r="F30" s="141">
        <f t="shared" si="0"/>
        <v>8</v>
      </c>
      <c r="G30" s="142">
        <v>0</v>
      </c>
      <c r="H30" s="140">
        <v>0</v>
      </c>
      <c r="I30" s="140">
        <v>0</v>
      </c>
      <c r="J30" s="140">
        <v>0</v>
      </c>
      <c r="K30" s="140">
        <v>1</v>
      </c>
      <c r="L30" s="140">
        <v>1</v>
      </c>
      <c r="M30" s="140">
        <v>0</v>
      </c>
      <c r="N30" s="140">
        <v>0</v>
      </c>
      <c r="O30" s="140">
        <v>1</v>
      </c>
      <c r="P30" s="140">
        <v>3</v>
      </c>
      <c r="Q30" s="140">
        <v>1</v>
      </c>
      <c r="R30" s="153">
        <v>1</v>
      </c>
      <c r="S30" s="140">
        <v>2</v>
      </c>
      <c r="T30" s="141">
        <v>3</v>
      </c>
    </row>
    <row r="31" spans="2:20" x14ac:dyDescent="0.15">
      <c r="B31" s="518"/>
      <c r="C31" s="152" t="s">
        <v>84</v>
      </c>
      <c r="D31" s="159">
        <f t="shared" si="1"/>
        <v>37</v>
      </c>
      <c r="E31" s="140">
        <f t="shared" si="0"/>
        <v>20</v>
      </c>
      <c r="F31" s="141">
        <f t="shared" si="0"/>
        <v>17</v>
      </c>
      <c r="G31" s="142">
        <v>0</v>
      </c>
      <c r="H31" s="140">
        <v>0</v>
      </c>
      <c r="I31" s="140">
        <v>1</v>
      </c>
      <c r="J31" s="140">
        <v>0</v>
      </c>
      <c r="K31" s="140">
        <v>2</v>
      </c>
      <c r="L31" s="140">
        <v>2</v>
      </c>
      <c r="M31" s="140">
        <v>4</v>
      </c>
      <c r="N31" s="140">
        <v>4</v>
      </c>
      <c r="O31" s="140">
        <v>5</v>
      </c>
      <c r="P31" s="140">
        <v>4</v>
      </c>
      <c r="Q31" s="140">
        <v>3</v>
      </c>
      <c r="R31" s="153">
        <v>5</v>
      </c>
      <c r="S31" s="140">
        <v>5</v>
      </c>
      <c r="T31" s="141">
        <v>2</v>
      </c>
    </row>
    <row r="32" spans="2:20" x14ac:dyDescent="0.15">
      <c r="B32" s="518"/>
      <c r="C32" s="152" t="s">
        <v>30</v>
      </c>
      <c r="D32" s="159">
        <f t="shared" si="1"/>
        <v>296</v>
      </c>
      <c r="E32" s="140">
        <f t="shared" si="0"/>
        <v>181</v>
      </c>
      <c r="F32" s="141">
        <f t="shared" si="0"/>
        <v>115</v>
      </c>
      <c r="G32" s="142">
        <v>0</v>
      </c>
      <c r="H32" s="140">
        <v>1</v>
      </c>
      <c r="I32" s="140">
        <v>16</v>
      </c>
      <c r="J32" s="140">
        <v>7</v>
      </c>
      <c r="K32" s="140">
        <v>21</v>
      </c>
      <c r="L32" s="140">
        <v>14</v>
      </c>
      <c r="M32" s="140">
        <v>33</v>
      </c>
      <c r="N32" s="140">
        <v>14</v>
      </c>
      <c r="O32" s="140">
        <v>36</v>
      </c>
      <c r="P32" s="140">
        <v>24</v>
      </c>
      <c r="Q32" s="140">
        <v>41</v>
      </c>
      <c r="R32" s="153">
        <v>35</v>
      </c>
      <c r="S32" s="140">
        <v>34</v>
      </c>
      <c r="T32" s="141">
        <v>20</v>
      </c>
    </row>
    <row r="33" spans="2:20" ht="14.25" thickBot="1" x14ac:dyDescent="0.2">
      <c r="B33" s="519"/>
      <c r="C33" s="154" t="s">
        <v>21</v>
      </c>
      <c r="D33" s="160">
        <f t="shared" si="1"/>
        <v>2974</v>
      </c>
      <c r="E33" s="143">
        <f t="shared" si="0"/>
        <v>1699</v>
      </c>
      <c r="F33" s="144">
        <f t="shared" si="0"/>
        <v>1275</v>
      </c>
      <c r="G33" s="145">
        <f>SUM(G25:G32)</f>
        <v>4</v>
      </c>
      <c r="H33" s="145">
        <f t="shared" ref="H33:T33" si="4">SUM(H25:H32)</f>
        <v>5</v>
      </c>
      <c r="I33" s="145">
        <f t="shared" si="4"/>
        <v>137</v>
      </c>
      <c r="J33" s="145">
        <f t="shared" si="4"/>
        <v>101</v>
      </c>
      <c r="K33" s="145">
        <f t="shared" si="4"/>
        <v>260</v>
      </c>
      <c r="L33" s="145">
        <f t="shared" si="4"/>
        <v>212</v>
      </c>
      <c r="M33" s="145">
        <f t="shared" si="4"/>
        <v>353</v>
      </c>
      <c r="N33" s="145">
        <f t="shared" si="4"/>
        <v>230</v>
      </c>
      <c r="O33" s="145">
        <f t="shared" si="4"/>
        <v>354</v>
      </c>
      <c r="P33" s="145">
        <f t="shared" si="4"/>
        <v>260</v>
      </c>
      <c r="Q33" s="145">
        <f t="shared" si="4"/>
        <v>372</v>
      </c>
      <c r="R33" s="145">
        <f t="shared" si="4"/>
        <v>286</v>
      </c>
      <c r="S33" s="145">
        <f t="shared" si="4"/>
        <v>219</v>
      </c>
      <c r="T33" s="317">
        <f t="shared" si="4"/>
        <v>181</v>
      </c>
    </row>
    <row r="34" spans="2:20" ht="14.25" thickBot="1" x14ac:dyDescent="0.2">
      <c r="B34" s="524" t="s">
        <v>85</v>
      </c>
      <c r="C34" s="525"/>
      <c r="D34" s="166">
        <f t="shared" si="1"/>
        <v>40988</v>
      </c>
      <c r="E34" s="139">
        <f t="shared" si="0"/>
        <v>24895</v>
      </c>
      <c r="F34" s="161">
        <f t="shared" si="0"/>
        <v>16093</v>
      </c>
      <c r="G34" s="162">
        <f>SUM(G16+G24+G33)</f>
        <v>146</v>
      </c>
      <c r="H34" s="162">
        <f t="shared" ref="H34:T34" si="5">SUM(H16+H24+H33)</f>
        <v>102</v>
      </c>
      <c r="I34" s="162">
        <f t="shared" si="5"/>
        <v>2315</v>
      </c>
      <c r="J34" s="162">
        <f t="shared" si="5"/>
        <v>1668</v>
      </c>
      <c r="K34" s="162">
        <f t="shared" si="5"/>
        <v>3941</v>
      </c>
      <c r="L34" s="162">
        <f t="shared" si="5"/>
        <v>2706</v>
      </c>
      <c r="M34" s="162">
        <f t="shared" si="5"/>
        <v>4624</v>
      </c>
      <c r="N34" s="162">
        <f t="shared" si="5"/>
        <v>2831</v>
      </c>
      <c r="O34" s="162">
        <f t="shared" si="5"/>
        <v>5215</v>
      </c>
      <c r="P34" s="162">
        <f t="shared" si="5"/>
        <v>3103</v>
      </c>
      <c r="Q34" s="162">
        <f t="shared" si="5"/>
        <v>5603</v>
      </c>
      <c r="R34" s="162">
        <f t="shared" si="5"/>
        <v>3587</v>
      </c>
      <c r="S34" s="162">
        <f t="shared" si="5"/>
        <v>3051</v>
      </c>
      <c r="T34" s="274">
        <f t="shared" si="5"/>
        <v>2096</v>
      </c>
    </row>
    <row r="35" spans="2:20" x14ac:dyDescent="0.15">
      <c r="T35" s="321"/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8" scale="13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zoomScaleNormal="100" zoomScaleSheetLayoutView="70" workbookViewId="0">
      <selection activeCell="I44" sqref="I44"/>
    </sheetView>
  </sheetViews>
  <sheetFormatPr defaultRowHeight="13.5" x14ac:dyDescent="0.15"/>
  <cols>
    <col min="1" max="1" width="2.625" style="163" customWidth="1"/>
    <col min="2" max="2" width="19.375" style="163" bestFit="1" customWidth="1"/>
    <col min="3" max="5" width="8" style="163" customWidth="1"/>
    <col min="6" max="19" width="7.625" style="163" customWidth="1"/>
    <col min="20" max="16384" width="9" style="163"/>
  </cols>
  <sheetData>
    <row r="1" spans="2:19" ht="14.25" thickBot="1" x14ac:dyDescent="0.2">
      <c r="B1" s="163" t="s">
        <v>186</v>
      </c>
      <c r="S1" s="343"/>
    </row>
    <row r="2" spans="2:19" x14ac:dyDescent="0.15">
      <c r="B2" s="529" t="s">
        <v>118</v>
      </c>
      <c r="C2" s="508" t="s">
        <v>59</v>
      </c>
      <c r="D2" s="508"/>
      <c r="E2" s="509"/>
      <c r="F2" s="512" t="s">
        <v>108</v>
      </c>
      <c r="G2" s="503"/>
      <c r="H2" s="503" t="s">
        <v>109</v>
      </c>
      <c r="I2" s="503"/>
      <c r="J2" s="503" t="s">
        <v>110</v>
      </c>
      <c r="K2" s="503"/>
      <c r="L2" s="503" t="s">
        <v>111</v>
      </c>
      <c r="M2" s="503"/>
      <c r="N2" s="503" t="s">
        <v>112</v>
      </c>
      <c r="O2" s="503"/>
      <c r="P2" s="503" t="s">
        <v>113</v>
      </c>
      <c r="Q2" s="503"/>
      <c r="R2" s="503" t="s">
        <v>114</v>
      </c>
      <c r="S2" s="504"/>
    </row>
    <row r="3" spans="2:19" ht="14.25" thickBot="1" x14ac:dyDescent="0.2">
      <c r="B3" s="530"/>
      <c r="C3" s="135" t="s">
        <v>5</v>
      </c>
      <c r="D3" s="116" t="s">
        <v>6</v>
      </c>
      <c r="E3" s="117" t="s">
        <v>7</v>
      </c>
      <c r="F3" s="363" t="s">
        <v>6</v>
      </c>
      <c r="G3" s="116" t="s">
        <v>7</v>
      </c>
      <c r="H3" s="363" t="s">
        <v>6</v>
      </c>
      <c r="I3" s="116" t="s">
        <v>7</v>
      </c>
      <c r="J3" s="363" t="s">
        <v>6</v>
      </c>
      <c r="K3" s="116" t="s">
        <v>7</v>
      </c>
      <c r="L3" s="363" t="s">
        <v>6</v>
      </c>
      <c r="M3" s="116" t="s">
        <v>7</v>
      </c>
      <c r="N3" s="363" t="s">
        <v>6</v>
      </c>
      <c r="O3" s="116" t="s">
        <v>7</v>
      </c>
      <c r="P3" s="118" t="s">
        <v>6</v>
      </c>
      <c r="Q3" s="118" t="s">
        <v>7</v>
      </c>
      <c r="R3" s="118" t="s">
        <v>6</v>
      </c>
      <c r="S3" s="117" t="s">
        <v>7</v>
      </c>
    </row>
    <row r="4" spans="2:19" x14ac:dyDescent="0.15">
      <c r="B4" s="291" t="s">
        <v>86</v>
      </c>
      <c r="C4" s="290">
        <f>SUM(D4:E4)</f>
        <v>700</v>
      </c>
      <c r="D4" s="279">
        <f>SUM(F4+H4+J4+L4+N4+P4+R4)</f>
        <v>287</v>
      </c>
      <c r="E4" s="280">
        <f>SUM(G4+I4+K4+M4+O4+Q4+S4)</f>
        <v>413</v>
      </c>
      <c r="F4" s="122">
        <v>0</v>
      </c>
      <c r="G4" s="120">
        <v>0</v>
      </c>
      <c r="H4" s="120">
        <v>2</v>
      </c>
      <c r="I4" s="120">
        <v>1</v>
      </c>
      <c r="J4" s="120">
        <v>11</v>
      </c>
      <c r="K4" s="120">
        <v>13</v>
      </c>
      <c r="L4" s="120">
        <v>32</v>
      </c>
      <c r="M4" s="120">
        <v>38</v>
      </c>
      <c r="N4" s="120">
        <v>80</v>
      </c>
      <c r="O4" s="120">
        <v>118</v>
      </c>
      <c r="P4" s="120">
        <v>109</v>
      </c>
      <c r="Q4" s="123">
        <v>158</v>
      </c>
      <c r="R4" s="120">
        <v>53</v>
      </c>
      <c r="S4" s="121">
        <v>85</v>
      </c>
    </row>
    <row r="5" spans="2:19" x14ac:dyDescent="0.15">
      <c r="B5" s="292" t="s">
        <v>87</v>
      </c>
      <c r="C5" s="290">
        <f t="shared" ref="C5:C16" si="0">SUM(D5:E5)</f>
        <v>267</v>
      </c>
      <c r="D5" s="279">
        <f t="shared" ref="D5:E16" si="1">SUM(F5+H5+J5+L5+N5+P5+R5)</f>
        <v>115</v>
      </c>
      <c r="E5" s="280">
        <f t="shared" si="1"/>
        <v>152</v>
      </c>
      <c r="F5" s="127">
        <v>0</v>
      </c>
      <c r="G5" s="125">
        <v>0</v>
      </c>
      <c r="H5" s="125">
        <v>7</v>
      </c>
      <c r="I5" s="125">
        <v>4</v>
      </c>
      <c r="J5" s="125">
        <v>12</v>
      </c>
      <c r="K5" s="125">
        <v>13</v>
      </c>
      <c r="L5" s="125">
        <v>13</v>
      </c>
      <c r="M5" s="125">
        <v>18</v>
      </c>
      <c r="N5" s="125">
        <v>29</v>
      </c>
      <c r="O5" s="125">
        <v>51</v>
      </c>
      <c r="P5" s="125">
        <v>30</v>
      </c>
      <c r="Q5" s="128">
        <v>42</v>
      </c>
      <c r="R5" s="125">
        <v>24</v>
      </c>
      <c r="S5" s="126">
        <v>24</v>
      </c>
    </row>
    <row r="6" spans="2:19" x14ac:dyDescent="0.15">
      <c r="B6" s="292" t="s">
        <v>88</v>
      </c>
      <c r="C6" s="290">
        <f t="shared" si="0"/>
        <v>14</v>
      </c>
      <c r="D6" s="279">
        <f t="shared" si="1"/>
        <v>9</v>
      </c>
      <c r="E6" s="280">
        <f t="shared" si="1"/>
        <v>5</v>
      </c>
      <c r="F6" s="127">
        <v>0</v>
      </c>
      <c r="G6" s="125">
        <v>0</v>
      </c>
      <c r="H6" s="125">
        <v>0</v>
      </c>
      <c r="I6" s="125">
        <v>0</v>
      </c>
      <c r="J6" s="125">
        <v>0</v>
      </c>
      <c r="K6" s="125">
        <v>2</v>
      </c>
      <c r="L6" s="125">
        <v>3</v>
      </c>
      <c r="M6" s="125">
        <v>0</v>
      </c>
      <c r="N6" s="125">
        <v>2</v>
      </c>
      <c r="O6" s="125">
        <v>0</v>
      </c>
      <c r="P6" s="125">
        <v>3</v>
      </c>
      <c r="Q6" s="128">
        <v>2</v>
      </c>
      <c r="R6" s="125">
        <v>1</v>
      </c>
      <c r="S6" s="126">
        <v>1</v>
      </c>
    </row>
    <row r="7" spans="2:19" x14ac:dyDescent="0.15">
      <c r="B7" s="292" t="s">
        <v>89</v>
      </c>
      <c r="C7" s="290">
        <f t="shared" si="0"/>
        <v>6</v>
      </c>
      <c r="D7" s="279">
        <f t="shared" si="1"/>
        <v>6</v>
      </c>
      <c r="E7" s="280">
        <f t="shared" si="1"/>
        <v>0</v>
      </c>
      <c r="F7" s="127">
        <v>0</v>
      </c>
      <c r="G7" s="125">
        <v>0</v>
      </c>
      <c r="H7" s="125">
        <v>0</v>
      </c>
      <c r="I7" s="125">
        <v>0</v>
      </c>
      <c r="J7" s="125">
        <v>1</v>
      </c>
      <c r="K7" s="125">
        <v>0</v>
      </c>
      <c r="L7" s="125">
        <v>1</v>
      </c>
      <c r="M7" s="125">
        <v>0</v>
      </c>
      <c r="N7" s="125">
        <v>2</v>
      </c>
      <c r="O7" s="125">
        <v>0</v>
      </c>
      <c r="P7" s="125">
        <v>1</v>
      </c>
      <c r="Q7" s="128">
        <v>0</v>
      </c>
      <c r="R7" s="125">
        <v>1</v>
      </c>
      <c r="S7" s="126">
        <v>0</v>
      </c>
    </row>
    <row r="8" spans="2:19" x14ac:dyDescent="0.15">
      <c r="B8" s="292" t="s">
        <v>90</v>
      </c>
      <c r="C8" s="290">
        <f t="shared" si="0"/>
        <v>954</v>
      </c>
      <c r="D8" s="279">
        <f t="shared" si="1"/>
        <v>605</v>
      </c>
      <c r="E8" s="280">
        <f t="shared" si="1"/>
        <v>349</v>
      </c>
      <c r="F8" s="127">
        <v>1</v>
      </c>
      <c r="G8" s="125">
        <v>1</v>
      </c>
      <c r="H8" s="125">
        <v>31</v>
      </c>
      <c r="I8" s="125">
        <v>29</v>
      </c>
      <c r="J8" s="125">
        <v>71</v>
      </c>
      <c r="K8" s="125">
        <v>48</v>
      </c>
      <c r="L8" s="125">
        <v>119</v>
      </c>
      <c r="M8" s="125">
        <v>76</v>
      </c>
      <c r="N8" s="125">
        <v>165</v>
      </c>
      <c r="O8" s="125">
        <v>84</v>
      </c>
      <c r="P8" s="125">
        <v>150</v>
      </c>
      <c r="Q8" s="128">
        <v>77</v>
      </c>
      <c r="R8" s="125">
        <v>68</v>
      </c>
      <c r="S8" s="126">
        <v>34</v>
      </c>
    </row>
    <row r="9" spans="2:19" x14ac:dyDescent="0.15">
      <c r="B9" s="292" t="s">
        <v>91</v>
      </c>
      <c r="C9" s="290">
        <f t="shared" si="0"/>
        <v>334</v>
      </c>
      <c r="D9" s="279">
        <f t="shared" si="1"/>
        <v>202</v>
      </c>
      <c r="E9" s="280">
        <f t="shared" si="1"/>
        <v>132</v>
      </c>
      <c r="F9" s="127">
        <v>0</v>
      </c>
      <c r="G9" s="125">
        <v>0</v>
      </c>
      <c r="H9" s="125">
        <v>7</v>
      </c>
      <c r="I9" s="125">
        <v>4</v>
      </c>
      <c r="J9" s="125">
        <v>29</v>
      </c>
      <c r="K9" s="125">
        <v>22</v>
      </c>
      <c r="L9" s="125">
        <v>53</v>
      </c>
      <c r="M9" s="125">
        <v>28</v>
      </c>
      <c r="N9" s="125">
        <v>40</v>
      </c>
      <c r="O9" s="125">
        <v>28</v>
      </c>
      <c r="P9" s="125">
        <v>48</v>
      </c>
      <c r="Q9" s="128">
        <v>34</v>
      </c>
      <c r="R9" s="125">
        <v>25</v>
      </c>
      <c r="S9" s="126">
        <v>16</v>
      </c>
    </row>
    <row r="10" spans="2:19" x14ac:dyDescent="0.15">
      <c r="B10" s="292" t="s">
        <v>92</v>
      </c>
      <c r="C10" s="290">
        <f t="shared" si="0"/>
        <v>476</v>
      </c>
      <c r="D10" s="279">
        <f t="shared" si="1"/>
        <v>219</v>
      </c>
      <c r="E10" s="280">
        <f t="shared" si="1"/>
        <v>257</v>
      </c>
      <c r="F10" s="127">
        <v>0</v>
      </c>
      <c r="G10" s="125">
        <v>0</v>
      </c>
      <c r="H10" s="125">
        <v>2</v>
      </c>
      <c r="I10" s="125">
        <v>2</v>
      </c>
      <c r="J10" s="125">
        <v>8</v>
      </c>
      <c r="K10" s="125">
        <v>11</v>
      </c>
      <c r="L10" s="125">
        <v>31</v>
      </c>
      <c r="M10" s="125">
        <v>34</v>
      </c>
      <c r="N10" s="125">
        <v>64</v>
      </c>
      <c r="O10" s="125">
        <v>84</v>
      </c>
      <c r="P10" s="125">
        <v>79</v>
      </c>
      <c r="Q10" s="128">
        <v>99</v>
      </c>
      <c r="R10" s="125">
        <v>35</v>
      </c>
      <c r="S10" s="126">
        <v>27</v>
      </c>
    </row>
    <row r="11" spans="2:19" x14ac:dyDescent="0.15">
      <c r="B11" s="292" t="s">
        <v>93</v>
      </c>
      <c r="C11" s="290">
        <f t="shared" si="0"/>
        <v>123</v>
      </c>
      <c r="D11" s="279">
        <f t="shared" si="1"/>
        <v>57</v>
      </c>
      <c r="E11" s="280">
        <f t="shared" si="1"/>
        <v>66</v>
      </c>
      <c r="F11" s="127">
        <v>0</v>
      </c>
      <c r="G11" s="125">
        <v>0</v>
      </c>
      <c r="H11" s="125">
        <v>0</v>
      </c>
      <c r="I11" s="125">
        <v>0</v>
      </c>
      <c r="J11" s="125">
        <v>2</v>
      </c>
      <c r="K11" s="125">
        <v>3</v>
      </c>
      <c r="L11" s="125">
        <v>9</v>
      </c>
      <c r="M11" s="125">
        <v>10</v>
      </c>
      <c r="N11" s="125">
        <v>12</v>
      </c>
      <c r="O11" s="125">
        <v>14</v>
      </c>
      <c r="P11" s="125">
        <v>21</v>
      </c>
      <c r="Q11" s="128">
        <v>29</v>
      </c>
      <c r="R11" s="125">
        <v>13</v>
      </c>
      <c r="S11" s="126">
        <v>10</v>
      </c>
    </row>
    <row r="12" spans="2:19" x14ac:dyDescent="0.15">
      <c r="B12" s="292" t="s">
        <v>94</v>
      </c>
      <c r="C12" s="290">
        <f t="shared" si="0"/>
        <v>10</v>
      </c>
      <c r="D12" s="279">
        <f t="shared" si="1"/>
        <v>7</v>
      </c>
      <c r="E12" s="280">
        <f t="shared" si="1"/>
        <v>3</v>
      </c>
      <c r="F12" s="127">
        <v>0</v>
      </c>
      <c r="G12" s="125">
        <v>0</v>
      </c>
      <c r="H12" s="125">
        <v>1</v>
      </c>
      <c r="I12" s="125">
        <v>0</v>
      </c>
      <c r="J12" s="125">
        <v>2</v>
      </c>
      <c r="K12" s="125">
        <v>1</v>
      </c>
      <c r="L12" s="125">
        <v>0</v>
      </c>
      <c r="M12" s="125">
        <v>1</v>
      </c>
      <c r="N12" s="125">
        <v>3</v>
      </c>
      <c r="O12" s="125">
        <v>1</v>
      </c>
      <c r="P12" s="125">
        <v>0</v>
      </c>
      <c r="Q12" s="128">
        <v>0</v>
      </c>
      <c r="R12" s="125">
        <v>1</v>
      </c>
      <c r="S12" s="126">
        <v>0</v>
      </c>
    </row>
    <row r="13" spans="2:19" x14ac:dyDescent="0.15">
      <c r="B13" s="292" t="s">
        <v>95</v>
      </c>
      <c r="C13" s="290">
        <f t="shared" si="0"/>
        <v>63</v>
      </c>
      <c r="D13" s="279">
        <f t="shared" si="1"/>
        <v>21</v>
      </c>
      <c r="E13" s="280">
        <f t="shared" si="1"/>
        <v>42</v>
      </c>
      <c r="F13" s="127">
        <v>0</v>
      </c>
      <c r="G13" s="125">
        <v>0</v>
      </c>
      <c r="H13" s="125">
        <v>0</v>
      </c>
      <c r="I13" s="125">
        <v>0</v>
      </c>
      <c r="J13" s="125">
        <v>1</v>
      </c>
      <c r="K13" s="125">
        <v>0</v>
      </c>
      <c r="L13" s="125">
        <v>5</v>
      </c>
      <c r="M13" s="125">
        <v>5</v>
      </c>
      <c r="N13" s="125">
        <v>7</v>
      </c>
      <c r="O13" s="125">
        <v>12</v>
      </c>
      <c r="P13" s="125">
        <v>5</v>
      </c>
      <c r="Q13" s="128">
        <v>16</v>
      </c>
      <c r="R13" s="125">
        <v>3</v>
      </c>
      <c r="S13" s="126">
        <v>9</v>
      </c>
    </row>
    <row r="14" spans="2:19" x14ac:dyDescent="0.15">
      <c r="B14" s="292" t="s">
        <v>96</v>
      </c>
      <c r="C14" s="290">
        <f t="shared" si="0"/>
        <v>774</v>
      </c>
      <c r="D14" s="279">
        <f t="shared" si="1"/>
        <v>472</v>
      </c>
      <c r="E14" s="280">
        <f t="shared" si="1"/>
        <v>302</v>
      </c>
      <c r="F14" s="127">
        <v>1</v>
      </c>
      <c r="G14" s="125">
        <v>2</v>
      </c>
      <c r="H14" s="125">
        <v>35</v>
      </c>
      <c r="I14" s="125">
        <v>34</v>
      </c>
      <c r="J14" s="125">
        <v>90</v>
      </c>
      <c r="K14" s="125">
        <v>61</v>
      </c>
      <c r="L14" s="125">
        <v>105</v>
      </c>
      <c r="M14" s="125">
        <v>73</v>
      </c>
      <c r="N14" s="125">
        <v>99</v>
      </c>
      <c r="O14" s="125">
        <v>59</v>
      </c>
      <c r="P14" s="125">
        <v>84</v>
      </c>
      <c r="Q14" s="128">
        <v>55</v>
      </c>
      <c r="R14" s="125">
        <v>58</v>
      </c>
      <c r="S14" s="126">
        <v>18</v>
      </c>
    </row>
    <row r="15" spans="2:19" x14ac:dyDescent="0.15">
      <c r="B15" s="292" t="s">
        <v>168</v>
      </c>
      <c r="C15" s="290">
        <f t="shared" si="0"/>
        <v>736</v>
      </c>
      <c r="D15" s="279">
        <f t="shared" si="1"/>
        <v>476</v>
      </c>
      <c r="E15" s="280">
        <f t="shared" si="1"/>
        <v>260</v>
      </c>
      <c r="F15" s="127">
        <v>0</v>
      </c>
      <c r="G15" s="125">
        <v>2</v>
      </c>
      <c r="H15" s="125">
        <v>17</v>
      </c>
      <c r="I15" s="125">
        <v>16</v>
      </c>
      <c r="J15" s="125">
        <v>46</v>
      </c>
      <c r="K15" s="125">
        <v>37</v>
      </c>
      <c r="L15" s="125">
        <v>94</v>
      </c>
      <c r="M15" s="125">
        <v>47</v>
      </c>
      <c r="N15" s="125">
        <v>132</v>
      </c>
      <c r="O15" s="125">
        <v>69</v>
      </c>
      <c r="P15" s="125">
        <v>128</v>
      </c>
      <c r="Q15" s="128">
        <v>58</v>
      </c>
      <c r="R15" s="125">
        <v>59</v>
      </c>
      <c r="S15" s="126">
        <v>31</v>
      </c>
    </row>
    <row r="16" spans="2:19" ht="14.25" thickBot="1" x14ac:dyDescent="0.2">
      <c r="B16" s="293" t="s">
        <v>97</v>
      </c>
      <c r="C16" s="290">
        <f t="shared" si="0"/>
        <v>2284</v>
      </c>
      <c r="D16" s="279">
        <f t="shared" si="1"/>
        <v>1376</v>
      </c>
      <c r="E16" s="280">
        <f t="shared" si="1"/>
        <v>908</v>
      </c>
      <c r="F16" s="132">
        <v>2</v>
      </c>
      <c r="G16" s="130">
        <v>1</v>
      </c>
      <c r="H16" s="130">
        <v>58</v>
      </c>
      <c r="I16" s="130">
        <v>52</v>
      </c>
      <c r="J16" s="130">
        <v>140</v>
      </c>
      <c r="K16" s="130">
        <v>79</v>
      </c>
      <c r="L16" s="130">
        <v>215</v>
      </c>
      <c r="M16" s="130">
        <v>146</v>
      </c>
      <c r="N16" s="130">
        <v>326</v>
      </c>
      <c r="O16" s="130">
        <v>180</v>
      </c>
      <c r="P16" s="130">
        <v>406</v>
      </c>
      <c r="Q16" s="133">
        <v>277</v>
      </c>
      <c r="R16" s="130">
        <v>229</v>
      </c>
      <c r="S16" s="131">
        <v>173</v>
      </c>
    </row>
    <row r="17" spans="2:19" ht="14.25" thickBot="1" x14ac:dyDescent="0.2">
      <c r="B17" s="294" t="s">
        <v>98</v>
      </c>
      <c r="C17" s="222">
        <f>SUM(C4:C16)</f>
        <v>6741</v>
      </c>
      <c r="D17" s="222">
        <f t="shared" ref="D17:S17" si="2">SUM(D4:D16)</f>
        <v>3852</v>
      </c>
      <c r="E17" s="222">
        <f t="shared" si="2"/>
        <v>2889</v>
      </c>
      <c r="F17" s="222">
        <f t="shared" si="2"/>
        <v>4</v>
      </c>
      <c r="G17" s="222">
        <f t="shared" si="2"/>
        <v>6</v>
      </c>
      <c r="H17" s="222">
        <f t="shared" si="2"/>
        <v>160</v>
      </c>
      <c r="I17" s="222">
        <f t="shared" si="2"/>
        <v>142</v>
      </c>
      <c r="J17" s="222">
        <f t="shared" si="2"/>
        <v>413</v>
      </c>
      <c r="K17" s="222">
        <f t="shared" si="2"/>
        <v>290</v>
      </c>
      <c r="L17" s="222">
        <f t="shared" si="2"/>
        <v>680</v>
      </c>
      <c r="M17" s="222">
        <f t="shared" si="2"/>
        <v>476</v>
      </c>
      <c r="N17" s="222">
        <f t="shared" si="2"/>
        <v>961</v>
      </c>
      <c r="O17" s="222">
        <f t="shared" si="2"/>
        <v>700</v>
      </c>
      <c r="P17" s="222">
        <f t="shared" si="2"/>
        <v>1064</v>
      </c>
      <c r="Q17" s="222">
        <f t="shared" si="2"/>
        <v>847</v>
      </c>
      <c r="R17" s="222">
        <f t="shared" si="2"/>
        <v>570</v>
      </c>
      <c r="S17" s="221">
        <f t="shared" si="2"/>
        <v>428</v>
      </c>
    </row>
    <row r="18" spans="2:19" x14ac:dyDescent="0.15">
      <c r="S18" s="321"/>
    </row>
  </sheetData>
  <mergeCells count="9">
    <mergeCell ref="N2:O2"/>
    <mergeCell ref="P2:Q2"/>
    <mergeCell ref="R2:S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8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T34"/>
  <sheetViews>
    <sheetView topLeftCell="A25" zoomScaleNormal="100" zoomScaleSheetLayoutView="80" workbookViewId="0">
      <selection activeCell="I44" sqref="I44"/>
    </sheetView>
  </sheetViews>
  <sheetFormatPr defaultRowHeight="13.5" x14ac:dyDescent="0.15"/>
  <cols>
    <col min="1" max="1" width="1.875" style="163" customWidth="1"/>
    <col min="2" max="2" width="2.875" style="163" bestFit="1" customWidth="1"/>
    <col min="3" max="3" width="17.5" style="163" customWidth="1"/>
    <col min="4" max="6" width="9" style="163"/>
    <col min="7" max="18" width="7.875" style="163" customWidth="1"/>
    <col min="19" max="16384" width="9" style="163"/>
  </cols>
  <sheetData>
    <row r="1" spans="2:18" ht="14.25" thickBot="1" x14ac:dyDescent="0.2">
      <c r="B1" s="163" t="s">
        <v>170</v>
      </c>
      <c r="R1" s="343"/>
    </row>
    <row r="2" spans="2:18" ht="13.5" customHeight="1" x14ac:dyDescent="0.15">
      <c r="B2" s="414" t="s">
        <v>118</v>
      </c>
      <c r="C2" s="415"/>
      <c r="D2" s="418" t="s">
        <v>119</v>
      </c>
      <c r="E2" s="419"/>
      <c r="F2" s="420"/>
      <c r="G2" s="419" t="s">
        <v>123</v>
      </c>
      <c r="H2" s="421"/>
      <c r="I2" s="422" t="s">
        <v>124</v>
      </c>
      <c r="J2" s="421"/>
      <c r="K2" s="422" t="s">
        <v>125</v>
      </c>
      <c r="L2" s="421"/>
      <c r="M2" s="422" t="s">
        <v>126</v>
      </c>
      <c r="N2" s="421"/>
      <c r="O2" s="422" t="s">
        <v>127</v>
      </c>
      <c r="P2" s="421"/>
      <c r="Q2" s="422" t="s">
        <v>128</v>
      </c>
      <c r="R2" s="420"/>
    </row>
    <row r="3" spans="2:18" ht="14.25" thickBot="1" x14ac:dyDescent="0.2">
      <c r="B3" s="416"/>
      <c r="C3" s="417"/>
      <c r="D3" s="341" t="s">
        <v>5</v>
      </c>
      <c r="E3" s="25" t="s">
        <v>6</v>
      </c>
      <c r="F3" s="26" t="s">
        <v>7</v>
      </c>
      <c r="G3" s="342" t="s">
        <v>6</v>
      </c>
      <c r="H3" s="25" t="s">
        <v>7</v>
      </c>
      <c r="I3" s="342" t="s">
        <v>6</v>
      </c>
      <c r="J3" s="25" t="s">
        <v>7</v>
      </c>
      <c r="K3" s="342" t="s">
        <v>6</v>
      </c>
      <c r="L3" s="25" t="s">
        <v>7</v>
      </c>
      <c r="M3" s="342" t="s">
        <v>6</v>
      </c>
      <c r="N3" s="25" t="s">
        <v>7</v>
      </c>
      <c r="O3" s="342" t="s">
        <v>6</v>
      </c>
      <c r="P3" s="25" t="s">
        <v>7</v>
      </c>
      <c r="Q3" s="27" t="s">
        <v>6</v>
      </c>
      <c r="R3" s="28" t="s">
        <v>7</v>
      </c>
    </row>
    <row r="4" spans="2:18" ht="13.5" customHeight="1" x14ac:dyDescent="0.15">
      <c r="B4" s="423" t="s">
        <v>61</v>
      </c>
      <c r="C4" s="29" t="s">
        <v>62</v>
      </c>
      <c r="D4" s="178">
        <f>SUM(E4:F4)</f>
        <v>51334</v>
      </c>
      <c r="E4" s="39">
        <f>SUM(G4+I4+K4+M4+O4+Q4)</f>
        <v>33731</v>
      </c>
      <c r="F4" s="31">
        <f>SUM(H4+J4+L4+N4+P4+R4)</f>
        <v>17603</v>
      </c>
      <c r="G4" s="32">
        <v>5950</v>
      </c>
      <c r="H4" s="30">
        <v>3456</v>
      </c>
      <c r="I4" s="30">
        <v>6013</v>
      </c>
      <c r="J4" s="30">
        <v>3379</v>
      </c>
      <c r="K4" s="30">
        <v>5422</v>
      </c>
      <c r="L4" s="30">
        <v>2945</v>
      </c>
      <c r="M4" s="30">
        <v>5658</v>
      </c>
      <c r="N4" s="30">
        <v>2962</v>
      </c>
      <c r="O4" s="30">
        <v>5382</v>
      </c>
      <c r="P4" s="30">
        <v>2508</v>
      </c>
      <c r="Q4" s="30">
        <v>5306</v>
      </c>
      <c r="R4" s="31">
        <v>2353</v>
      </c>
    </row>
    <row r="5" spans="2:18" x14ac:dyDescent="0.15">
      <c r="B5" s="424"/>
      <c r="C5" s="33" t="s">
        <v>63</v>
      </c>
      <c r="D5" s="179">
        <f>SUM(E5:F5)</f>
        <v>4146</v>
      </c>
      <c r="E5" s="34">
        <f t="shared" ref="E5:F20" si="0">SUM(G5+I5+K5+M5+O5+Q5)</f>
        <v>2455</v>
      </c>
      <c r="F5" s="35">
        <f t="shared" si="0"/>
        <v>1691</v>
      </c>
      <c r="G5" s="36">
        <v>57</v>
      </c>
      <c r="H5" s="34">
        <v>40</v>
      </c>
      <c r="I5" s="34">
        <v>103</v>
      </c>
      <c r="J5" s="34">
        <v>48</v>
      </c>
      <c r="K5" s="34">
        <v>207</v>
      </c>
      <c r="L5" s="34">
        <v>136</v>
      </c>
      <c r="M5" s="34">
        <v>455</v>
      </c>
      <c r="N5" s="34">
        <v>305</v>
      </c>
      <c r="O5" s="34">
        <v>681</v>
      </c>
      <c r="P5" s="34">
        <v>501</v>
      </c>
      <c r="Q5" s="34">
        <v>952</v>
      </c>
      <c r="R5" s="35">
        <v>661</v>
      </c>
    </row>
    <row r="6" spans="2:18" x14ac:dyDescent="0.15">
      <c r="B6" s="424"/>
      <c r="C6" s="33" t="s">
        <v>64</v>
      </c>
      <c r="D6" s="179">
        <f t="shared" ref="D6:D15" si="1">SUM(E6:F6)</f>
        <v>67062</v>
      </c>
      <c r="E6" s="34">
        <f t="shared" si="0"/>
        <v>35406</v>
      </c>
      <c r="F6" s="35">
        <f t="shared" si="0"/>
        <v>31656</v>
      </c>
      <c r="G6" s="36">
        <v>2235</v>
      </c>
      <c r="H6" s="34">
        <v>1876</v>
      </c>
      <c r="I6" s="34">
        <v>3267</v>
      </c>
      <c r="J6" s="34">
        <v>2682</v>
      </c>
      <c r="K6" s="34">
        <v>4719</v>
      </c>
      <c r="L6" s="34">
        <v>4096</v>
      </c>
      <c r="M6" s="34">
        <v>6502</v>
      </c>
      <c r="N6" s="34">
        <v>5855</v>
      </c>
      <c r="O6" s="34">
        <v>8350</v>
      </c>
      <c r="P6" s="34">
        <v>7688</v>
      </c>
      <c r="Q6" s="34">
        <v>10333</v>
      </c>
      <c r="R6" s="35">
        <v>9459</v>
      </c>
    </row>
    <row r="7" spans="2:18" x14ac:dyDescent="0.15">
      <c r="B7" s="424"/>
      <c r="C7" s="33" t="s">
        <v>65</v>
      </c>
      <c r="D7" s="179">
        <f t="shared" si="1"/>
        <v>1234</v>
      </c>
      <c r="E7" s="34">
        <f t="shared" si="0"/>
        <v>689</v>
      </c>
      <c r="F7" s="35">
        <f t="shared" si="0"/>
        <v>545</v>
      </c>
      <c r="G7" s="36">
        <v>64</v>
      </c>
      <c r="H7" s="34">
        <v>43</v>
      </c>
      <c r="I7" s="34">
        <v>84</v>
      </c>
      <c r="J7" s="34">
        <v>68</v>
      </c>
      <c r="K7" s="34">
        <v>83</v>
      </c>
      <c r="L7" s="34">
        <v>67</v>
      </c>
      <c r="M7" s="34">
        <v>132</v>
      </c>
      <c r="N7" s="34">
        <v>107</v>
      </c>
      <c r="O7" s="34">
        <v>147</v>
      </c>
      <c r="P7" s="34">
        <v>115</v>
      </c>
      <c r="Q7" s="34">
        <v>179</v>
      </c>
      <c r="R7" s="35">
        <v>145</v>
      </c>
    </row>
    <row r="8" spans="2:18" x14ac:dyDescent="0.15">
      <c r="B8" s="424"/>
      <c r="C8" s="33" t="s">
        <v>66</v>
      </c>
      <c r="D8" s="179">
        <f t="shared" si="1"/>
        <v>244</v>
      </c>
      <c r="E8" s="34">
        <f t="shared" si="0"/>
        <v>170</v>
      </c>
      <c r="F8" s="35">
        <f t="shared" si="0"/>
        <v>74</v>
      </c>
      <c r="G8" s="36">
        <v>46</v>
      </c>
      <c r="H8" s="34">
        <v>16</v>
      </c>
      <c r="I8" s="34">
        <v>42</v>
      </c>
      <c r="J8" s="34">
        <v>12</v>
      </c>
      <c r="K8" s="34">
        <v>28</v>
      </c>
      <c r="L8" s="34">
        <v>13</v>
      </c>
      <c r="M8" s="34">
        <v>13</v>
      </c>
      <c r="N8" s="34">
        <v>15</v>
      </c>
      <c r="O8" s="34">
        <v>25</v>
      </c>
      <c r="P8" s="34">
        <v>7</v>
      </c>
      <c r="Q8" s="34">
        <v>16</v>
      </c>
      <c r="R8" s="35">
        <v>11</v>
      </c>
    </row>
    <row r="9" spans="2:18" x14ac:dyDescent="0.15">
      <c r="B9" s="424"/>
      <c r="C9" s="33" t="s">
        <v>67</v>
      </c>
      <c r="D9" s="179">
        <f t="shared" si="1"/>
        <v>15588</v>
      </c>
      <c r="E9" s="34">
        <f t="shared" si="0"/>
        <v>10499</v>
      </c>
      <c r="F9" s="35">
        <f t="shared" si="0"/>
        <v>5089</v>
      </c>
      <c r="G9" s="36">
        <v>1642</v>
      </c>
      <c r="H9" s="34">
        <v>884</v>
      </c>
      <c r="I9" s="34">
        <v>1718</v>
      </c>
      <c r="J9" s="34">
        <v>882</v>
      </c>
      <c r="K9" s="34">
        <v>1705</v>
      </c>
      <c r="L9" s="34">
        <v>841</v>
      </c>
      <c r="M9" s="34">
        <v>1652</v>
      </c>
      <c r="N9" s="34">
        <v>781</v>
      </c>
      <c r="O9" s="34">
        <v>1766</v>
      </c>
      <c r="P9" s="34">
        <v>846</v>
      </c>
      <c r="Q9" s="34">
        <v>2016</v>
      </c>
      <c r="R9" s="35">
        <v>855</v>
      </c>
    </row>
    <row r="10" spans="2:18" x14ac:dyDescent="0.15">
      <c r="B10" s="424"/>
      <c r="C10" s="33" t="s">
        <v>68</v>
      </c>
      <c r="D10" s="179">
        <f t="shared" si="1"/>
        <v>6259</v>
      </c>
      <c r="E10" s="34">
        <f t="shared" si="0"/>
        <v>3875</v>
      </c>
      <c r="F10" s="35">
        <f t="shared" si="0"/>
        <v>2384</v>
      </c>
      <c r="G10" s="36">
        <v>713</v>
      </c>
      <c r="H10" s="34">
        <v>539</v>
      </c>
      <c r="I10" s="34">
        <v>746</v>
      </c>
      <c r="J10" s="34">
        <v>434</v>
      </c>
      <c r="K10" s="34">
        <v>691</v>
      </c>
      <c r="L10" s="34">
        <v>363</v>
      </c>
      <c r="M10" s="34">
        <v>610</v>
      </c>
      <c r="N10" s="34">
        <v>360</v>
      </c>
      <c r="O10" s="34">
        <v>531</v>
      </c>
      <c r="P10" s="34">
        <v>376</v>
      </c>
      <c r="Q10" s="34">
        <v>584</v>
      </c>
      <c r="R10" s="35">
        <v>312</v>
      </c>
    </row>
    <row r="11" spans="2:18" x14ac:dyDescent="0.15">
      <c r="B11" s="424"/>
      <c r="C11" s="33" t="s">
        <v>69</v>
      </c>
      <c r="D11" s="179">
        <f t="shared" si="1"/>
        <v>15297</v>
      </c>
      <c r="E11" s="34">
        <f t="shared" si="0"/>
        <v>8745</v>
      </c>
      <c r="F11" s="35">
        <f t="shared" si="0"/>
        <v>6552</v>
      </c>
      <c r="G11" s="36">
        <v>545</v>
      </c>
      <c r="H11" s="34">
        <v>430</v>
      </c>
      <c r="I11" s="34">
        <v>990</v>
      </c>
      <c r="J11" s="34">
        <v>632</v>
      </c>
      <c r="K11" s="34">
        <v>1541</v>
      </c>
      <c r="L11" s="34">
        <v>895</v>
      </c>
      <c r="M11" s="34">
        <v>1715</v>
      </c>
      <c r="N11" s="34">
        <v>1253</v>
      </c>
      <c r="O11" s="34">
        <v>1990</v>
      </c>
      <c r="P11" s="34">
        <v>1654</v>
      </c>
      <c r="Q11" s="34">
        <v>1964</v>
      </c>
      <c r="R11" s="35">
        <v>1688</v>
      </c>
    </row>
    <row r="12" spans="2:18" x14ac:dyDescent="0.15">
      <c r="B12" s="424"/>
      <c r="C12" s="33" t="s">
        <v>161</v>
      </c>
      <c r="D12" s="179">
        <f t="shared" si="1"/>
        <v>318</v>
      </c>
      <c r="E12" s="34">
        <f t="shared" si="0"/>
        <v>201</v>
      </c>
      <c r="F12" s="35">
        <f t="shared" si="0"/>
        <v>117</v>
      </c>
      <c r="G12" s="36">
        <v>43</v>
      </c>
      <c r="H12" s="34">
        <v>34</v>
      </c>
      <c r="I12" s="34">
        <v>41</v>
      </c>
      <c r="J12" s="34">
        <v>19</v>
      </c>
      <c r="K12" s="34">
        <v>31</v>
      </c>
      <c r="L12" s="34">
        <v>16</v>
      </c>
      <c r="M12" s="34">
        <v>29</v>
      </c>
      <c r="N12" s="34">
        <v>19</v>
      </c>
      <c r="O12" s="34">
        <v>30</v>
      </c>
      <c r="P12" s="34">
        <v>13</v>
      </c>
      <c r="Q12" s="34">
        <v>27</v>
      </c>
      <c r="R12" s="35">
        <v>16</v>
      </c>
    </row>
    <row r="13" spans="2:18" x14ac:dyDescent="0.15">
      <c r="B13" s="424"/>
      <c r="C13" s="33" t="s">
        <v>70</v>
      </c>
      <c r="D13" s="179">
        <f t="shared" si="1"/>
        <v>213</v>
      </c>
      <c r="E13" s="34">
        <f t="shared" si="0"/>
        <v>103</v>
      </c>
      <c r="F13" s="35">
        <f t="shared" si="0"/>
        <v>110</v>
      </c>
      <c r="G13" s="36">
        <v>5</v>
      </c>
      <c r="H13" s="34">
        <v>4</v>
      </c>
      <c r="I13" s="34">
        <v>10</v>
      </c>
      <c r="J13" s="34">
        <v>7</v>
      </c>
      <c r="K13" s="34">
        <v>16</v>
      </c>
      <c r="L13" s="34">
        <v>21</v>
      </c>
      <c r="M13" s="34">
        <v>21</v>
      </c>
      <c r="N13" s="34">
        <v>31</v>
      </c>
      <c r="O13" s="34">
        <v>27</v>
      </c>
      <c r="P13" s="34">
        <v>28</v>
      </c>
      <c r="Q13" s="34">
        <v>24</v>
      </c>
      <c r="R13" s="35">
        <v>19</v>
      </c>
    </row>
    <row r="14" spans="2:18" x14ac:dyDescent="0.15">
      <c r="B14" s="424"/>
      <c r="C14" s="33" t="s">
        <v>71</v>
      </c>
      <c r="D14" s="179">
        <f t="shared" si="1"/>
        <v>1792</v>
      </c>
      <c r="E14" s="34">
        <f t="shared" si="0"/>
        <v>1122</v>
      </c>
      <c r="F14" s="35">
        <f t="shared" si="0"/>
        <v>670</v>
      </c>
      <c r="G14" s="36">
        <v>220</v>
      </c>
      <c r="H14" s="34">
        <v>123</v>
      </c>
      <c r="I14" s="34">
        <v>171</v>
      </c>
      <c r="J14" s="34">
        <v>99</v>
      </c>
      <c r="K14" s="34">
        <v>182</v>
      </c>
      <c r="L14" s="34">
        <v>111</v>
      </c>
      <c r="M14" s="34">
        <v>159</v>
      </c>
      <c r="N14" s="34">
        <v>109</v>
      </c>
      <c r="O14" s="34">
        <v>195</v>
      </c>
      <c r="P14" s="34">
        <v>127</v>
      </c>
      <c r="Q14" s="34">
        <v>195</v>
      </c>
      <c r="R14" s="35">
        <v>101</v>
      </c>
    </row>
    <row r="15" spans="2:18" x14ac:dyDescent="0.15">
      <c r="B15" s="424"/>
      <c r="C15" s="33" t="s">
        <v>30</v>
      </c>
      <c r="D15" s="179">
        <f t="shared" si="1"/>
        <v>1252</v>
      </c>
      <c r="E15" s="34">
        <f t="shared" si="0"/>
        <v>760</v>
      </c>
      <c r="F15" s="35">
        <f t="shared" si="0"/>
        <v>492</v>
      </c>
      <c r="G15" s="36">
        <v>102</v>
      </c>
      <c r="H15" s="34">
        <v>56</v>
      </c>
      <c r="I15" s="34">
        <v>93</v>
      </c>
      <c r="J15" s="34">
        <v>59</v>
      </c>
      <c r="K15" s="34">
        <v>112</v>
      </c>
      <c r="L15" s="34">
        <v>77</v>
      </c>
      <c r="M15" s="34">
        <v>133</v>
      </c>
      <c r="N15" s="34">
        <v>90</v>
      </c>
      <c r="O15" s="34">
        <v>148</v>
      </c>
      <c r="P15" s="34">
        <v>99</v>
      </c>
      <c r="Q15" s="34">
        <v>172</v>
      </c>
      <c r="R15" s="35">
        <v>111</v>
      </c>
    </row>
    <row r="16" spans="2:18" ht="14.25" thickBot="1" x14ac:dyDescent="0.2">
      <c r="B16" s="425"/>
      <c r="C16" s="37" t="s">
        <v>21</v>
      </c>
      <c r="D16" s="180">
        <f>SUM(E16:F16)</f>
        <v>164739</v>
      </c>
      <c r="E16" s="181">
        <f t="shared" si="0"/>
        <v>97756</v>
      </c>
      <c r="F16" s="182">
        <f t="shared" si="0"/>
        <v>66983</v>
      </c>
      <c r="G16" s="183">
        <f>SUM(G4:G15)</f>
        <v>11622</v>
      </c>
      <c r="H16" s="181">
        <f>SUM(H4:H15)</f>
        <v>7501</v>
      </c>
      <c r="I16" s="181">
        <f t="shared" ref="I16:R16" si="2">SUM(I4:I15)</f>
        <v>13278</v>
      </c>
      <c r="J16" s="181">
        <f t="shared" si="2"/>
        <v>8321</v>
      </c>
      <c r="K16" s="181">
        <f t="shared" si="2"/>
        <v>14737</v>
      </c>
      <c r="L16" s="181">
        <f t="shared" si="2"/>
        <v>9581</v>
      </c>
      <c r="M16" s="181">
        <f t="shared" si="2"/>
        <v>17079</v>
      </c>
      <c r="N16" s="181">
        <f t="shared" si="2"/>
        <v>11887</v>
      </c>
      <c r="O16" s="181">
        <f t="shared" si="2"/>
        <v>19272</v>
      </c>
      <c r="P16" s="181">
        <f t="shared" si="2"/>
        <v>13962</v>
      </c>
      <c r="Q16" s="181">
        <f t="shared" si="2"/>
        <v>21768</v>
      </c>
      <c r="R16" s="182">
        <f t="shared" si="2"/>
        <v>15731</v>
      </c>
    </row>
    <row r="17" spans="2:20" ht="13.5" customHeight="1" x14ac:dyDescent="0.15">
      <c r="B17" s="423" t="s">
        <v>72</v>
      </c>
      <c r="C17" s="38" t="s">
        <v>73</v>
      </c>
      <c r="D17" s="184">
        <f t="shared" ref="D17:D34" si="3">SUM(E17:F17)</f>
        <v>127865</v>
      </c>
      <c r="E17" s="39">
        <f t="shared" si="0"/>
        <v>82978</v>
      </c>
      <c r="F17" s="40">
        <f t="shared" si="0"/>
        <v>44887</v>
      </c>
      <c r="G17" s="41">
        <v>9210</v>
      </c>
      <c r="H17" s="39">
        <v>5694</v>
      </c>
      <c r="I17" s="39">
        <v>11302</v>
      </c>
      <c r="J17" s="39">
        <v>6175</v>
      </c>
      <c r="K17" s="39">
        <v>13231</v>
      </c>
      <c r="L17" s="39">
        <v>7052</v>
      </c>
      <c r="M17" s="39">
        <v>15493</v>
      </c>
      <c r="N17" s="39">
        <v>8365</v>
      </c>
      <c r="O17" s="39">
        <v>16097</v>
      </c>
      <c r="P17" s="39">
        <v>8461</v>
      </c>
      <c r="Q17" s="39">
        <v>17645</v>
      </c>
      <c r="R17" s="40">
        <v>9140</v>
      </c>
    </row>
    <row r="18" spans="2:20" x14ac:dyDescent="0.15">
      <c r="B18" s="424"/>
      <c r="C18" s="33" t="s">
        <v>130</v>
      </c>
      <c r="D18" s="179">
        <f t="shared" si="3"/>
        <v>2445</v>
      </c>
      <c r="E18" s="34">
        <f t="shared" si="0"/>
        <v>1438</v>
      </c>
      <c r="F18" s="35">
        <f>SUM(H18+J18+L18+N18+P18+R18)</f>
        <v>1007</v>
      </c>
      <c r="G18" s="36">
        <v>123</v>
      </c>
      <c r="H18" s="34">
        <v>62</v>
      </c>
      <c r="I18" s="34">
        <v>132</v>
      </c>
      <c r="J18" s="34">
        <v>87</v>
      </c>
      <c r="K18" s="34">
        <v>162</v>
      </c>
      <c r="L18" s="34">
        <v>116</v>
      </c>
      <c r="M18" s="34">
        <v>186</v>
      </c>
      <c r="N18" s="34">
        <v>167</v>
      </c>
      <c r="O18" s="34">
        <v>323</v>
      </c>
      <c r="P18" s="34">
        <v>251</v>
      </c>
      <c r="Q18" s="34">
        <v>512</v>
      </c>
      <c r="R18" s="35">
        <v>324</v>
      </c>
    </row>
    <row r="19" spans="2:20" x14ac:dyDescent="0.15">
      <c r="B19" s="424"/>
      <c r="C19" s="33" t="s">
        <v>74</v>
      </c>
      <c r="D19" s="179">
        <f t="shared" si="3"/>
        <v>256</v>
      </c>
      <c r="E19" s="34">
        <f t="shared" si="0"/>
        <v>191</v>
      </c>
      <c r="F19" s="35">
        <f t="shared" si="0"/>
        <v>65</v>
      </c>
      <c r="G19" s="36">
        <v>44</v>
      </c>
      <c r="H19" s="34">
        <v>7</v>
      </c>
      <c r="I19" s="34">
        <v>28</v>
      </c>
      <c r="J19" s="34">
        <v>11</v>
      </c>
      <c r="K19" s="34">
        <v>31</v>
      </c>
      <c r="L19" s="34">
        <v>11</v>
      </c>
      <c r="M19" s="34">
        <v>22</v>
      </c>
      <c r="N19" s="34">
        <v>12</v>
      </c>
      <c r="O19" s="34">
        <v>36</v>
      </c>
      <c r="P19" s="34">
        <v>12</v>
      </c>
      <c r="Q19" s="34">
        <v>30</v>
      </c>
      <c r="R19" s="35">
        <v>12</v>
      </c>
    </row>
    <row r="20" spans="2:20" x14ac:dyDescent="0.15">
      <c r="B20" s="424"/>
      <c r="C20" s="33" t="s">
        <v>75</v>
      </c>
      <c r="D20" s="179">
        <f t="shared" si="3"/>
        <v>229</v>
      </c>
      <c r="E20" s="34">
        <f t="shared" si="0"/>
        <v>152</v>
      </c>
      <c r="F20" s="35">
        <f t="shared" si="0"/>
        <v>77</v>
      </c>
      <c r="G20" s="36">
        <v>35</v>
      </c>
      <c r="H20" s="34">
        <v>15</v>
      </c>
      <c r="I20" s="34">
        <v>26</v>
      </c>
      <c r="J20" s="34">
        <v>12</v>
      </c>
      <c r="K20" s="34">
        <v>22</v>
      </c>
      <c r="L20" s="34">
        <v>9</v>
      </c>
      <c r="M20" s="34">
        <v>19</v>
      </c>
      <c r="N20" s="34">
        <v>15</v>
      </c>
      <c r="O20" s="34">
        <v>22</v>
      </c>
      <c r="P20" s="34">
        <v>17</v>
      </c>
      <c r="Q20" s="34">
        <v>28</v>
      </c>
      <c r="R20" s="35">
        <v>9</v>
      </c>
    </row>
    <row r="21" spans="2:20" x14ac:dyDescent="0.15">
      <c r="B21" s="424"/>
      <c r="C21" s="33" t="s">
        <v>76</v>
      </c>
      <c r="D21" s="179">
        <f t="shared" si="3"/>
        <v>210</v>
      </c>
      <c r="E21" s="34">
        <f t="shared" ref="E21:F34" si="4">SUM(G21+I21+K21+M21+O21+Q21)</f>
        <v>146</v>
      </c>
      <c r="F21" s="35">
        <f t="shared" si="4"/>
        <v>64</v>
      </c>
      <c r="G21" s="36">
        <v>35</v>
      </c>
      <c r="H21" s="34">
        <v>12</v>
      </c>
      <c r="I21" s="34">
        <v>27</v>
      </c>
      <c r="J21" s="34">
        <v>13</v>
      </c>
      <c r="K21" s="34">
        <v>16</v>
      </c>
      <c r="L21" s="34">
        <v>7</v>
      </c>
      <c r="M21" s="34">
        <v>24</v>
      </c>
      <c r="N21" s="34">
        <v>11</v>
      </c>
      <c r="O21" s="34">
        <v>17</v>
      </c>
      <c r="P21" s="34">
        <v>11</v>
      </c>
      <c r="Q21" s="34">
        <v>27</v>
      </c>
      <c r="R21" s="35">
        <v>10</v>
      </c>
    </row>
    <row r="22" spans="2:20" x14ac:dyDescent="0.15">
      <c r="B22" s="424"/>
      <c r="C22" s="33" t="s">
        <v>77</v>
      </c>
      <c r="D22" s="179">
        <f t="shared" si="3"/>
        <v>258</v>
      </c>
      <c r="E22" s="34">
        <f t="shared" si="4"/>
        <v>154</v>
      </c>
      <c r="F22" s="35">
        <f t="shared" si="4"/>
        <v>104</v>
      </c>
      <c r="G22" s="36">
        <v>14</v>
      </c>
      <c r="H22" s="34">
        <v>12</v>
      </c>
      <c r="I22" s="34">
        <v>37</v>
      </c>
      <c r="J22" s="34">
        <v>19</v>
      </c>
      <c r="K22" s="34">
        <v>25</v>
      </c>
      <c r="L22" s="34">
        <v>27</v>
      </c>
      <c r="M22" s="34">
        <v>15</v>
      </c>
      <c r="N22" s="34">
        <v>16</v>
      </c>
      <c r="O22" s="34">
        <v>51</v>
      </c>
      <c r="P22" s="34">
        <v>25</v>
      </c>
      <c r="Q22" s="34">
        <v>12</v>
      </c>
      <c r="R22" s="35">
        <v>5</v>
      </c>
    </row>
    <row r="23" spans="2:20" x14ac:dyDescent="0.15">
      <c r="B23" s="424"/>
      <c r="C23" s="33" t="s">
        <v>30</v>
      </c>
      <c r="D23" s="179">
        <f t="shared" si="3"/>
        <v>1782</v>
      </c>
      <c r="E23" s="34">
        <f t="shared" si="4"/>
        <v>1081</v>
      </c>
      <c r="F23" s="35">
        <f t="shared" si="4"/>
        <v>701</v>
      </c>
      <c r="G23" s="36">
        <v>234</v>
      </c>
      <c r="H23" s="34">
        <v>138</v>
      </c>
      <c r="I23" s="34">
        <v>187</v>
      </c>
      <c r="J23" s="34">
        <v>119</v>
      </c>
      <c r="K23" s="34">
        <v>185</v>
      </c>
      <c r="L23" s="34">
        <v>140</v>
      </c>
      <c r="M23" s="34">
        <v>172</v>
      </c>
      <c r="N23" s="34">
        <v>98</v>
      </c>
      <c r="O23" s="34">
        <v>180</v>
      </c>
      <c r="P23" s="34">
        <v>107</v>
      </c>
      <c r="Q23" s="34">
        <v>123</v>
      </c>
      <c r="R23" s="35">
        <v>99</v>
      </c>
    </row>
    <row r="24" spans="2:20" ht="14.25" thickBot="1" x14ac:dyDescent="0.2">
      <c r="B24" s="425"/>
      <c r="C24" s="42" t="s">
        <v>21</v>
      </c>
      <c r="D24" s="180">
        <f t="shared" si="3"/>
        <v>133045</v>
      </c>
      <c r="E24" s="181">
        <f t="shared" si="4"/>
        <v>86140</v>
      </c>
      <c r="F24" s="182">
        <f t="shared" si="4"/>
        <v>46905</v>
      </c>
      <c r="G24" s="183">
        <f>SUM(G17:G23)</f>
        <v>9695</v>
      </c>
      <c r="H24" s="181">
        <f>SUM(H17:H23)</f>
        <v>5940</v>
      </c>
      <c r="I24" s="181">
        <f t="shared" ref="I24:R24" si="5">SUM(I17:I23)</f>
        <v>11739</v>
      </c>
      <c r="J24" s="181">
        <f t="shared" si="5"/>
        <v>6436</v>
      </c>
      <c r="K24" s="181">
        <f t="shared" si="5"/>
        <v>13672</v>
      </c>
      <c r="L24" s="181">
        <f t="shared" si="5"/>
        <v>7362</v>
      </c>
      <c r="M24" s="181">
        <f t="shared" si="5"/>
        <v>15931</v>
      </c>
      <c r="N24" s="181">
        <f t="shared" si="5"/>
        <v>8684</v>
      </c>
      <c r="O24" s="181">
        <f t="shared" si="5"/>
        <v>16726</v>
      </c>
      <c r="P24" s="181">
        <f t="shared" si="5"/>
        <v>8884</v>
      </c>
      <c r="Q24" s="181">
        <f t="shared" si="5"/>
        <v>18377</v>
      </c>
      <c r="R24" s="182">
        <f t="shared" si="5"/>
        <v>9599</v>
      </c>
      <c r="T24" s="167"/>
    </row>
    <row r="25" spans="2:20" ht="13.5" customHeight="1" x14ac:dyDescent="0.15">
      <c r="B25" s="423" t="s">
        <v>78</v>
      </c>
      <c r="C25" s="29" t="s">
        <v>79</v>
      </c>
      <c r="D25" s="184">
        <f t="shared" si="3"/>
        <v>26180</v>
      </c>
      <c r="E25" s="39">
        <f t="shared" si="4"/>
        <v>13758</v>
      </c>
      <c r="F25" s="40">
        <f t="shared" si="4"/>
        <v>12422</v>
      </c>
      <c r="G25" s="41">
        <v>3984</v>
      </c>
      <c r="H25" s="39">
        <v>4101</v>
      </c>
      <c r="I25" s="39">
        <v>2836</v>
      </c>
      <c r="J25" s="39">
        <v>2583</v>
      </c>
      <c r="K25" s="39">
        <v>2296</v>
      </c>
      <c r="L25" s="39">
        <v>2013</v>
      </c>
      <c r="M25" s="39">
        <v>1835</v>
      </c>
      <c r="N25" s="39">
        <v>1531</v>
      </c>
      <c r="O25" s="39">
        <v>1506</v>
      </c>
      <c r="P25" s="39">
        <v>1204</v>
      </c>
      <c r="Q25" s="39">
        <v>1301</v>
      </c>
      <c r="R25" s="40">
        <v>990</v>
      </c>
    </row>
    <row r="26" spans="2:20" x14ac:dyDescent="0.15">
      <c r="B26" s="424"/>
      <c r="C26" s="33" t="s">
        <v>80</v>
      </c>
      <c r="D26" s="179">
        <f t="shared" si="3"/>
        <v>1798</v>
      </c>
      <c r="E26" s="34">
        <f t="shared" si="4"/>
        <v>1063</v>
      </c>
      <c r="F26" s="35">
        <f t="shared" si="4"/>
        <v>735</v>
      </c>
      <c r="G26" s="36">
        <v>202</v>
      </c>
      <c r="H26" s="34">
        <v>147</v>
      </c>
      <c r="I26" s="34">
        <v>175</v>
      </c>
      <c r="J26" s="34">
        <v>123</v>
      </c>
      <c r="K26" s="34">
        <v>162</v>
      </c>
      <c r="L26" s="34">
        <v>101</v>
      </c>
      <c r="M26" s="34">
        <v>162</v>
      </c>
      <c r="N26" s="34">
        <v>122</v>
      </c>
      <c r="O26" s="34">
        <v>175</v>
      </c>
      <c r="P26" s="34">
        <v>109</v>
      </c>
      <c r="Q26" s="34">
        <v>187</v>
      </c>
      <c r="R26" s="35">
        <v>133</v>
      </c>
    </row>
    <row r="27" spans="2:20" x14ac:dyDescent="0.15">
      <c r="B27" s="424"/>
      <c r="C27" s="43" t="s">
        <v>81</v>
      </c>
      <c r="D27" s="179">
        <f t="shared" si="3"/>
        <v>1244</v>
      </c>
      <c r="E27" s="34">
        <f t="shared" si="4"/>
        <v>739</v>
      </c>
      <c r="F27" s="35">
        <f t="shared" si="4"/>
        <v>505</v>
      </c>
      <c r="G27" s="36">
        <v>14</v>
      </c>
      <c r="H27" s="34">
        <v>11</v>
      </c>
      <c r="I27" s="34">
        <v>19</v>
      </c>
      <c r="J27" s="34">
        <v>25</v>
      </c>
      <c r="K27" s="34">
        <v>36</v>
      </c>
      <c r="L27" s="34">
        <v>30</v>
      </c>
      <c r="M27" s="34">
        <v>73</v>
      </c>
      <c r="N27" s="34">
        <v>46</v>
      </c>
      <c r="O27" s="34">
        <v>188</v>
      </c>
      <c r="P27" s="34">
        <v>114</v>
      </c>
      <c r="Q27" s="34">
        <v>409</v>
      </c>
      <c r="R27" s="35">
        <v>279</v>
      </c>
    </row>
    <row r="28" spans="2:20" x14ac:dyDescent="0.15">
      <c r="B28" s="424"/>
      <c r="C28" s="33" t="s">
        <v>162</v>
      </c>
      <c r="D28" s="179">
        <f t="shared" si="3"/>
        <v>482</v>
      </c>
      <c r="E28" s="34">
        <f t="shared" si="4"/>
        <v>236</v>
      </c>
      <c r="F28" s="35">
        <f t="shared" si="4"/>
        <v>246</v>
      </c>
      <c r="G28" s="36">
        <v>3</v>
      </c>
      <c r="H28" s="34"/>
      <c r="I28" s="34">
        <v>9</v>
      </c>
      <c r="J28" s="34">
        <v>6</v>
      </c>
      <c r="K28" s="34">
        <v>13</v>
      </c>
      <c r="L28" s="34">
        <v>7</v>
      </c>
      <c r="M28" s="34">
        <v>31</v>
      </c>
      <c r="N28" s="34">
        <v>20</v>
      </c>
      <c r="O28" s="34">
        <v>73</v>
      </c>
      <c r="P28" s="34">
        <v>80</v>
      </c>
      <c r="Q28" s="34">
        <v>107</v>
      </c>
      <c r="R28" s="35">
        <v>133</v>
      </c>
    </row>
    <row r="29" spans="2:20" x14ac:dyDescent="0.15">
      <c r="B29" s="424"/>
      <c r="C29" s="33" t="s">
        <v>82</v>
      </c>
      <c r="D29" s="179">
        <f t="shared" si="3"/>
        <v>1570</v>
      </c>
      <c r="E29" s="34">
        <f t="shared" si="4"/>
        <v>826</v>
      </c>
      <c r="F29" s="35">
        <f t="shared" si="4"/>
        <v>744</v>
      </c>
      <c r="G29" s="36">
        <v>17</v>
      </c>
      <c r="H29" s="34">
        <v>11</v>
      </c>
      <c r="I29" s="34">
        <v>19</v>
      </c>
      <c r="J29" s="34">
        <v>23</v>
      </c>
      <c r="K29" s="34">
        <v>44</v>
      </c>
      <c r="L29" s="34">
        <v>30</v>
      </c>
      <c r="M29" s="34">
        <v>115</v>
      </c>
      <c r="N29" s="34">
        <v>84</v>
      </c>
      <c r="O29" s="34">
        <v>411</v>
      </c>
      <c r="P29" s="34">
        <v>435</v>
      </c>
      <c r="Q29" s="34">
        <v>220</v>
      </c>
      <c r="R29" s="35">
        <v>161</v>
      </c>
    </row>
    <row r="30" spans="2:20" x14ac:dyDescent="0.15">
      <c r="B30" s="424"/>
      <c r="C30" s="33" t="s">
        <v>83</v>
      </c>
      <c r="D30" s="179">
        <f t="shared" si="3"/>
        <v>169</v>
      </c>
      <c r="E30" s="34">
        <f t="shared" si="4"/>
        <v>106</v>
      </c>
      <c r="F30" s="35">
        <f t="shared" si="4"/>
        <v>63</v>
      </c>
      <c r="G30" s="36">
        <v>2</v>
      </c>
      <c r="H30" s="34">
        <v>2</v>
      </c>
      <c r="I30" s="34">
        <v>6</v>
      </c>
      <c r="J30" s="34">
        <v>2</v>
      </c>
      <c r="K30" s="34">
        <v>3</v>
      </c>
      <c r="L30" s="34">
        <v>4</v>
      </c>
      <c r="M30" s="34">
        <v>12</v>
      </c>
      <c r="N30" s="34">
        <v>11</v>
      </c>
      <c r="O30" s="34">
        <v>56</v>
      </c>
      <c r="P30" s="34">
        <v>30</v>
      </c>
      <c r="Q30" s="34">
        <v>27</v>
      </c>
      <c r="R30" s="35">
        <v>14</v>
      </c>
    </row>
    <row r="31" spans="2:20" x14ac:dyDescent="0.15">
      <c r="B31" s="424"/>
      <c r="C31" s="33" t="s">
        <v>84</v>
      </c>
      <c r="D31" s="179">
        <f t="shared" si="3"/>
        <v>143</v>
      </c>
      <c r="E31" s="34">
        <f t="shared" si="4"/>
        <v>77</v>
      </c>
      <c r="F31" s="35">
        <f t="shared" si="4"/>
        <v>66</v>
      </c>
      <c r="G31" s="36">
        <v>5</v>
      </c>
      <c r="H31" s="34">
        <v>5</v>
      </c>
      <c r="I31" s="34">
        <v>7</v>
      </c>
      <c r="J31" s="34">
        <v>2</v>
      </c>
      <c r="K31" s="34">
        <v>8</v>
      </c>
      <c r="L31" s="34">
        <v>8</v>
      </c>
      <c r="M31" s="34">
        <v>19</v>
      </c>
      <c r="N31" s="34">
        <v>12</v>
      </c>
      <c r="O31" s="34">
        <v>30</v>
      </c>
      <c r="P31" s="34">
        <v>27</v>
      </c>
      <c r="Q31" s="34">
        <v>8</v>
      </c>
      <c r="R31" s="35">
        <v>12</v>
      </c>
    </row>
    <row r="32" spans="2:20" x14ac:dyDescent="0.15">
      <c r="B32" s="424"/>
      <c r="C32" s="33" t="s">
        <v>30</v>
      </c>
      <c r="D32" s="179">
        <f t="shared" si="3"/>
        <v>3767</v>
      </c>
      <c r="E32" s="34">
        <f t="shared" si="4"/>
        <v>2175</v>
      </c>
      <c r="F32" s="35">
        <f t="shared" si="4"/>
        <v>1592</v>
      </c>
      <c r="G32" s="36">
        <v>100</v>
      </c>
      <c r="H32" s="34">
        <v>79</v>
      </c>
      <c r="I32" s="34">
        <v>97</v>
      </c>
      <c r="J32" s="34">
        <v>84</v>
      </c>
      <c r="K32" s="34">
        <v>148</v>
      </c>
      <c r="L32" s="34">
        <v>109</v>
      </c>
      <c r="M32" s="34">
        <v>207</v>
      </c>
      <c r="N32" s="34">
        <v>148</v>
      </c>
      <c r="O32" s="34">
        <v>923</v>
      </c>
      <c r="P32" s="34">
        <v>609</v>
      </c>
      <c r="Q32" s="34">
        <v>700</v>
      </c>
      <c r="R32" s="35">
        <v>563</v>
      </c>
    </row>
    <row r="33" spans="2:18" ht="14.25" thickBot="1" x14ac:dyDescent="0.2">
      <c r="B33" s="425"/>
      <c r="C33" s="37" t="s">
        <v>21</v>
      </c>
      <c r="D33" s="180">
        <f t="shared" si="3"/>
        <v>35353</v>
      </c>
      <c r="E33" s="181">
        <f t="shared" si="4"/>
        <v>18980</v>
      </c>
      <c r="F33" s="182">
        <f t="shared" si="4"/>
        <v>16373</v>
      </c>
      <c r="G33" s="183">
        <f>SUM(G25:G32)</f>
        <v>4327</v>
      </c>
      <c r="H33" s="183">
        <f t="shared" ref="H33:R33" si="6">SUM(H25:H32)</f>
        <v>4356</v>
      </c>
      <c r="I33" s="183">
        <f t="shared" si="6"/>
        <v>3168</v>
      </c>
      <c r="J33" s="183">
        <f t="shared" si="6"/>
        <v>2848</v>
      </c>
      <c r="K33" s="183">
        <f t="shared" si="6"/>
        <v>2710</v>
      </c>
      <c r="L33" s="183">
        <f t="shared" si="6"/>
        <v>2302</v>
      </c>
      <c r="M33" s="183">
        <f t="shared" si="6"/>
        <v>2454</v>
      </c>
      <c r="N33" s="183">
        <f t="shared" si="6"/>
        <v>1974</v>
      </c>
      <c r="O33" s="183">
        <f t="shared" si="6"/>
        <v>3362</v>
      </c>
      <c r="P33" s="183">
        <f t="shared" si="6"/>
        <v>2608</v>
      </c>
      <c r="Q33" s="183">
        <f t="shared" si="6"/>
        <v>2959</v>
      </c>
      <c r="R33" s="269">
        <f t="shared" si="6"/>
        <v>2285</v>
      </c>
    </row>
    <row r="34" spans="2:18" ht="14.25" thickBot="1" x14ac:dyDescent="0.2">
      <c r="B34" s="412" t="s">
        <v>85</v>
      </c>
      <c r="C34" s="413"/>
      <c r="D34" s="245">
        <f t="shared" si="3"/>
        <v>333137</v>
      </c>
      <c r="E34" s="246">
        <f>SUM(G34+I34+K34+M34+O34+Q34)</f>
        <v>202876</v>
      </c>
      <c r="F34" s="247">
        <f t="shared" si="4"/>
        <v>130261</v>
      </c>
      <c r="G34" s="188">
        <f>SUM(G16+G24+G33)</f>
        <v>25644</v>
      </c>
      <c r="H34" s="188">
        <f t="shared" ref="H34:R34" si="7">SUM(H16+H24+H33)</f>
        <v>17797</v>
      </c>
      <c r="I34" s="188">
        <f t="shared" si="7"/>
        <v>28185</v>
      </c>
      <c r="J34" s="188">
        <f t="shared" si="7"/>
        <v>17605</v>
      </c>
      <c r="K34" s="188">
        <f t="shared" si="7"/>
        <v>31119</v>
      </c>
      <c r="L34" s="188">
        <f t="shared" si="7"/>
        <v>19245</v>
      </c>
      <c r="M34" s="188">
        <f t="shared" si="7"/>
        <v>35464</v>
      </c>
      <c r="N34" s="188">
        <f t="shared" si="7"/>
        <v>22545</v>
      </c>
      <c r="O34" s="188">
        <f t="shared" si="7"/>
        <v>39360</v>
      </c>
      <c r="P34" s="188">
        <f t="shared" si="7"/>
        <v>25454</v>
      </c>
      <c r="Q34" s="188">
        <f t="shared" si="7"/>
        <v>43104</v>
      </c>
      <c r="R34" s="270">
        <f t="shared" si="7"/>
        <v>27615</v>
      </c>
    </row>
  </sheetData>
  <mergeCells count="12">
    <mergeCell ref="O2:P2"/>
    <mergeCell ref="Q2:R2"/>
    <mergeCell ref="B4:B16"/>
    <mergeCell ref="B17:B24"/>
    <mergeCell ref="B25:B33"/>
    <mergeCell ref="K2:L2"/>
    <mergeCell ref="M2:N2"/>
    <mergeCell ref="B34:C34"/>
    <mergeCell ref="B2:C3"/>
    <mergeCell ref="D2:F2"/>
    <mergeCell ref="G2:H2"/>
    <mergeCell ref="I2:J2"/>
  </mergeCells>
  <phoneticPr fontId="1"/>
  <pageMargins left="0" right="0" top="0" bottom="0" header="0.31496062992125984" footer="0.31496062992125984"/>
  <pageSetup paperSize="8" scale="1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17"/>
  <sheetViews>
    <sheetView zoomScaleNormal="100" zoomScaleSheetLayoutView="98" workbookViewId="0">
      <selection activeCell="I44" sqref="I44"/>
    </sheetView>
  </sheetViews>
  <sheetFormatPr defaultRowHeight="13.5" x14ac:dyDescent="0.15"/>
  <cols>
    <col min="1" max="1" width="2.25" style="163" customWidth="1"/>
    <col min="2" max="2" width="20.75" style="163" bestFit="1" customWidth="1"/>
    <col min="3" max="5" width="9" style="163"/>
    <col min="6" max="17" width="7" style="163" customWidth="1"/>
    <col min="18" max="16384" width="9" style="163"/>
  </cols>
  <sheetData>
    <row r="1" spans="2:17" ht="14.25" thickBot="1" x14ac:dyDescent="0.2">
      <c r="B1" s="163" t="s">
        <v>171</v>
      </c>
      <c r="Q1" s="343"/>
    </row>
    <row r="2" spans="2:17" x14ac:dyDescent="0.15">
      <c r="B2" s="414" t="s">
        <v>118</v>
      </c>
      <c r="C2" s="418" t="s">
        <v>59</v>
      </c>
      <c r="D2" s="419"/>
      <c r="E2" s="420"/>
      <c r="F2" s="419" t="s">
        <v>123</v>
      </c>
      <c r="G2" s="421"/>
      <c r="H2" s="422" t="s">
        <v>124</v>
      </c>
      <c r="I2" s="421"/>
      <c r="J2" s="422" t="s">
        <v>125</v>
      </c>
      <c r="K2" s="421"/>
      <c r="L2" s="422" t="s">
        <v>126</v>
      </c>
      <c r="M2" s="421"/>
      <c r="N2" s="422" t="s">
        <v>127</v>
      </c>
      <c r="O2" s="421"/>
      <c r="P2" s="422" t="s">
        <v>128</v>
      </c>
      <c r="Q2" s="420"/>
    </row>
    <row r="3" spans="2:17" ht="14.25" thickBot="1" x14ac:dyDescent="0.2">
      <c r="B3" s="426"/>
      <c r="C3" s="44" t="s">
        <v>5</v>
      </c>
      <c r="D3" s="25" t="s">
        <v>6</v>
      </c>
      <c r="E3" s="28" t="s">
        <v>7</v>
      </c>
      <c r="F3" s="45" t="s">
        <v>6</v>
      </c>
      <c r="G3" s="25" t="s">
        <v>7</v>
      </c>
      <c r="H3" s="45" t="s">
        <v>6</v>
      </c>
      <c r="I3" s="25" t="s">
        <v>7</v>
      </c>
      <c r="J3" s="45" t="s">
        <v>6</v>
      </c>
      <c r="K3" s="25" t="s">
        <v>7</v>
      </c>
      <c r="L3" s="45" t="s">
        <v>6</v>
      </c>
      <c r="M3" s="25" t="s">
        <v>7</v>
      </c>
      <c r="N3" s="45" t="s">
        <v>6</v>
      </c>
      <c r="O3" s="25" t="s">
        <v>7</v>
      </c>
      <c r="P3" s="46" t="s">
        <v>6</v>
      </c>
      <c r="Q3" s="28" t="s">
        <v>7</v>
      </c>
    </row>
    <row r="4" spans="2:17" x14ac:dyDescent="0.15">
      <c r="B4" s="47" t="s">
        <v>86</v>
      </c>
      <c r="C4" s="189">
        <f>SUM(D4:E4)</f>
        <v>6882</v>
      </c>
      <c r="D4" s="48">
        <f>SUM(F4+H4+J4+L4+N4+P4)</f>
        <v>3319</v>
      </c>
      <c r="E4" s="49">
        <f>SUM(G4+I4+K4+M4+O4+Q4)</f>
        <v>3563</v>
      </c>
      <c r="F4" s="50">
        <v>559</v>
      </c>
      <c r="G4" s="48">
        <v>626</v>
      </c>
      <c r="H4" s="48">
        <v>673</v>
      </c>
      <c r="I4" s="48">
        <v>782</v>
      </c>
      <c r="J4" s="48">
        <v>625</v>
      </c>
      <c r="K4" s="48">
        <v>810</v>
      </c>
      <c r="L4" s="48">
        <v>643</v>
      </c>
      <c r="M4" s="48">
        <v>721</v>
      </c>
      <c r="N4" s="48">
        <v>445</v>
      </c>
      <c r="O4" s="48">
        <v>402</v>
      </c>
      <c r="P4" s="48">
        <v>374</v>
      </c>
      <c r="Q4" s="49">
        <v>222</v>
      </c>
    </row>
    <row r="5" spans="2:17" x14ac:dyDescent="0.15">
      <c r="B5" s="51" t="s">
        <v>87</v>
      </c>
      <c r="C5" s="190">
        <f>SUM(D5:E5)</f>
        <v>2063</v>
      </c>
      <c r="D5" s="52">
        <f t="shared" ref="D5:E17" si="0">SUM(F5+H5+J5+L5+N5+P5)</f>
        <v>1175</v>
      </c>
      <c r="E5" s="53">
        <f t="shared" si="0"/>
        <v>888</v>
      </c>
      <c r="F5" s="54">
        <v>226</v>
      </c>
      <c r="G5" s="52">
        <v>192</v>
      </c>
      <c r="H5" s="52">
        <v>229</v>
      </c>
      <c r="I5" s="52">
        <v>186</v>
      </c>
      <c r="J5" s="52">
        <v>222</v>
      </c>
      <c r="K5" s="52">
        <v>182</v>
      </c>
      <c r="L5" s="52">
        <v>198</v>
      </c>
      <c r="M5" s="52">
        <v>140</v>
      </c>
      <c r="N5" s="52">
        <v>175</v>
      </c>
      <c r="O5" s="52">
        <v>119</v>
      </c>
      <c r="P5" s="52">
        <v>125</v>
      </c>
      <c r="Q5" s="53">
        <v>69</v>
      </c>
    </row>
    <row r="6" spans="2:17" x14ac:dyDescent="0.15">
      <c r="B6" s="51" t="s">
        <v>88</v>
      </c>
      <c r="C6" s="190">
        <f t="shared" ref="C6:C17" si="1">SUM(D6:E6)</f>
        <v>334</v>
      </c>
      <c r="D6" s="52">
        <f t="shared" si="0"/>
        <v>192</v>
      </c>
      <c r="E6" s="53">
        <f t="shared" si="0"/>
        <v>142</v>
      </c>
      <c r="F6" s="54">
        <v>73</v>
      </c>
      <c r="G6" s="52">
        <v>50</v>
      </c>
      <c r="H6" s="52">
        <v>41</v>
      </c>
      <c r="I6" s="52">
        <v>34</v>
      </c>
      <c r="J6" s="52">
        <v>25</v>
      </c>
      <c r="K6" s="52">
        <v>27</v>
      </c>
      <c r="L6" s="52">
        <v>21</v>
      </c>
      <c r="M6" s="52">
        <v>18</v>
      </c>
      <c r="N6" s="52">
        <v>19</v>
      </c>
      <c r="O6" s="52">
        <v>8</v>
      </c>
      <c r="P6" s="52">
        <v>13</v>
      </c>
      <c r="Q6" s="53">
        <v>5</v>
      </c>
    </row>
    <row r="7" spans="2:17" x14ac:dyDescent="0.15">
      <c r="B7" s="51" t="s">
        <v>89</v>
      </c>
      <c r="C7" s="190">
        <f t="shared" si="1"/>
        <v>25</v>
      </c>
      <c r="D7" s="52">
        <f t="shared" si="0"/>
        <v>12</v>
      </c>
      <c r="E7" s="53">
        <f t="shared" si="0"/>
        <v>13</v>
      </c>
      <c r="F7" s="54">
        <v>1</v>
      </c>
      <c r="G7" s="52">
        <v>2</v>
      </c>
      <c r="H7" s="52">
        <v>1</v>
      </c>
      <c r="I7" s="52">
        <v>4</v>
      </c>
      <c r="J7" s="52">
        <v>4</v>
      </c>
      <c r="K7" s="52">
        <v>4</v>
      </c>
      <c r="L7" s="52">
        <v>2</v>
      </c>
      <c r="M7" s="52">
        <v>1</v>
      </c>
      <c r="N7" s="52">
        <v>2</v>
      </c>
      <c r="O7" s="52">
        <v>1</v>
      </c>
      <c r="P7" s="52">
        <v>2</v>
      </c>
      <c r="Q7" s="53">
        <v>1</v>
      </c>
    </row>
    <row r="8" spans="2:17" x14ac:dyDescent="0.15">
      <c r="B8" s="51" t="s">
        <v>90</v>
      </c>
      <c r="C8" s="190">
        <f t="shared" si="1"/>
        <v>1699</v>
      </c>
      <c r="D8" s="52">
        <f t="shared" si="0"/>
        <v>1192</v>
      </c>
      <c r="E8" s="53">
        <f t="shared" si="0"/>
        <v>507</v>
      </c>
      <c r="F8" s="54">
        <v>359</v>
      </c>
      <c r="G8" s="52">
        <v>129</v>
      </c>
      <c r="H8" s="52">
        <v>308</v>
      </c>
      <c r="I8" s="52">
        <v>113</v>
      </c>
      <c r="J8" s="52">
        <v>204</v>
      </c>
      <c r="K8" s="52">
        <v>98</v>
      </c>
      <c r="L8" s="52">
        <v>143</v>
      </c>
      <c r="M8" s="52">
        <v>75</v>
      </c>
      <c r="N8" s="52">
        <v>105</v>
      </c>
      <c r="O8" s="52">
        <v>57</v>
      </c>
      <c r="P8" s="52">
        <v>73</v>
      </c>
      <c r="Q8" s="53">
        <v>35</v>
      </c>
    </row>
    <row r="9" spans="2:17" x14ac:dyDescent="0.15">
      <c r="B9" s="51" t="s">
        <v>91</v>
      </c>
      <c r="C9" s="190">
        <f t="shared" si="1"/>
        <v>1936</v>
      </c>
      <c r="D9" s="52">
        <f t="shared" si="0"/>
        <v>1300</v>
      </c>
      <c r="E9" s="53">
        <f t="shared" si="0"/>
        <v>636</v>
      </c>
      <c r="F9" s="54">
        <v>340</v>
      </c>
      <c r="G9" s="52">
        <v>141</v>
      </c>
      <c r="H9" s="52">
        <v>279</v>
      </c>
      <c r="I9" s="52">
        <v>130</v>
      </c>
      <c r="J9" s="52">
        <v>219</v>
      </c>
      <c r="K9" s="52">
        <v>122</v>
      </c>
      <c r="L9" s="52">
        <v>174</v>
      </c>
      <c r="M9" s="52">
        <v>109</v>
      </c>
      <c r="N9" s="52">
        <v>158</v>
      </c>
      <c r="O9" s="52">
        <v>82</v>
      </c>
      <c r="P9" s="52">
        <v>130</v>
      </c>
      <c r="Q9" s="53">
        <v>52</v>
      </c>
    </row>
    <row r="10" spans="2:17" x14ac:dyDescent="0.15">
      <c r="B10" s="51" t="s">
        <v>92</v>
      </c>
      <c r="C10" s="190">
        <f t="shared" si="1"/>
        <v>2616</v>
      </c>
      <c r="D10" s="52">
        <f t="shared" si="0"/>
        <v>1559</v>
      </c>
      <c r="E10" s="53">
        <f t="shared" si="0"/>
        <v>1057</v>
      </c>
      <c r="F10" s="54">
        <v>446</v>
      </c>
      <c r="G10" s="52">
        <v>358</v>
      </c>
      <c r="H10" s="52">
        <v>362</v>
      </c>
      <c r="I10" s="52">
        <v>277</v>
      </c>
      <c r="J10" s="52">
        <v>255</v>
      </c>
      <c r="K10" s="52">
        <v>203</v>
      </c>
      <c r="L10" s="52">
        <v>222</v>
      </c>
      <c r="M10" s="52">
        <v>113</v>
      </c>
      <c r="N10" s="52">
        <v>139</v>
      </c>
      <c r="O10" s="52">
        <v>64</v>
      </c>
      <c r="P10" s="52">
        <v>135</v>
      </c>
      <c r="Q10" s="53">
        <v>42</v>
      </c>
    </row>
    <row r="11" spans="2:17" x14ac:dyDescent="0.15">
      <c r="B11" s="51" t="s">
        <v>93</v>
      </c>
      <c r="C11" s="190">
        <f t="shared" si="1"/>
        <v>673</v>
      </c>
      <c r="D11" s="52">
        <f t="shared" si="0"/>
        <v>354</v>
      </c>
      <c r="E11" s="53">
        <f t="shared" si="0"/>
        <v>319</v>
      </c>
      <c r="F11" s="54">
        <v>73</v>
      </c>
      <c r="G11" s="52">
        <v>48</v>
      </c>
      <c r="H11" s="52">
        <v>76</v>
      </c>
      <c r="I11" s="52">
        <v>78</v>
      </c>
      <c r="J11" s="52">
        <v>65</v>
      </c>
      <c r="K11" s="52">
        <v>77</v>
      </c>
      <c r="L11" s="52">
        <v>53</v>
      </c>
      <c r="M11" s="52">
        <v>52</v>
      </c>
      <c r="N11" s="52">
        <v>45</v>
      </c>
      <c r="O11" s="52">
        <v>33</v>
      </c>
      <c r="P11" s="52">
        <v>42</v>
      </c>
      <c r="Q11" s="53">
        <v>31</v>
      </c>
    </row>
    <row r="12" spans="2:17" x14ac:dyDescent="0.15">
      <c r="B12" s="51" t="s">
        <v>94</v>
      </c>
      <c r="C12" s="190">
        <f t="shared" si="1"/>
        <v>24</v>
      </c>
      <c r="D12" s="52">
        <f t="shared" si="0"/>
        <v>11</v>
      </c>
      <c r="E12" s="53">
        <f t="shared" si="0"/>
        <v>13</v>
      </c>
      <c r="F12" s="54">
        <v>2</v>
      </c>
      <c r="G12" s="52">
        <v>1</v>
      </c>
      <c r="H12" s="52">
        <v>3</v>
      </c>
      <c r="I12" s="52">
        <v>5</v>
      </c>
      <c r="J12" s="52">
        <v>2</v>
      </c>
      <c r="K12" s="52">
        <v>4</v>
      </c>
      <c r="L12" s="52">
        <v>2</v>
      </c>
      <c r="M12" s="52">
        <v>2</v>
      </c>
      <c r="N12" s="52">
        <v>1</v>
      </c>
      <c r="O12" s="52">
        <v>0</v>
      </c>
      <c r="P12" s="52">
        <v>1</v>
      </c>
      <c r="Q12" s="53">
        <v>1</v>
      </c>
    </row>
    <row r="13" spans="2:17" x14ac:dyDescent="0.15">
      <c r="B13" s="51" t="s">
        <v>95</v>
      </c>
      <c r="C13" s="190">
        <f t="shared" si="1"/>
        <v>1288</v>
      </c>
      <c r="D13" s="52">
        <f t="shared" si="0"/>
        <v>566</v>
      </c>
      <c r="E13" s="53">
        <f t="shared" si="0"/>
        <v>722</v>
      </c>
      <c r="F13" s="54">
        <v>111</v>
      </c>
      <c r="G13" s="52">
        <v>171</v>
      </c>
      <c r="H13" s="52">
        <v>120</v>
      </c>
      <c r="I13" s="52">
        <v>161</v>
      </c>
      <c r="J13" s="52">
        <v>101</v>
      </c>
      <c r="K13" s="52">
        <v>126</v>
      </c>
      <c r="L13" s="52">
        <v>110</v>
      </c>
      <c r="M13" s="52">
        <v>145</v>
      </c>
      <c r="N13" s="52">
        <v>71</v>
      </c>
      <c r="O13" s="52">
        <v>68</v>
      </c>
      <c r="P13" s="52">
        <v>53</v>
      </c>
      <c r="Q13" s="53">
        <v>51</v>
      </c>
    </row>
    <row r="14" spans="2:17" x14ac:dyDescent="0.15">
      <c r="B14" s="51" t="s">
        <v>96</v>
      </c>
      <c r="C14" s="190">
        <f t="shared" si="1"/>
        <v>993</v>
      </c>
      <c r="D14" s="52">
        <f t="shared" si="0"/>
        <v>581</v>
      </c>
      <c r="E14" s="53">
        <f t="shared" si="0"/>
        <v>412</v>
      </c>
      <c r="F14" s="54">
        <v>44</v>
      </c>
      <c r="G14" s="52">
        <v>13</v>
      </c>
      <c r="H14" s="52">
        <v>43</v>
      </c>
      <c r="I14" s="52">
        <v>23</v>
      </c>
      <c r="J14" s="52">
        <v>89</v>
      </c>
      <c r="K14" s="52">
        <v>51</v>
      </c>
      <c r="L14" s="52">
        <v>74</v>
      </c>
      <c r="M14" s="52">
        <v>41</v>
      </c>
      <c r="N14" s="52">
        <v>164</v>
      </c>
      <c r="O14" s="52">
        <v>144</v>
      </c>
      <c r="P14" s="52">
        <v>167</v>
      </c>
      <c r="Q14" s="53">
        <v>140</v>
      </c>
    </row>
    <row r="15" spans="2:17" x14ac:dyDescent="0.15">
      <c r="B15" s="51" t="s">
        <v>168</v>
      </c>
      <c r="C15" s="190">
        <f t="shared" si="1"/>
        <v>1723</v>
      </c>
      <c r="D15" s="52">
        <f t="shared" si="0"/>
        <v>1125</v>
      </c>
      <c r="E15" s="53">
        <f t="shared" si="0"/>
        <v>598</v>
      </c>
      <c r="F15" s="54">
        <v>291</v>
      </c>
      <c r="G15" s="52">
        <v>148</v>
      </c>
      <c r="H15" s="52">
        <v>241</v>
      </c>
      <c r="I15" s="52">
        <v>131</v>
      </c>
      <c r="J15" s="52">
        <v>185</v>
      </c>
      <c r="K15" s="52">
        <v>117</v>
      </c>
      <c r="L15" s="52">
        <v>168</v>
      </c>
      <c r="M15" s="52">
        <v>101</v>
      </c>
      <c r="N15" s="52">
        <v>135</v>
      </c>
      <c r="O15" s="52">
        <v>58</v>
      </c>
      <c r="P15" s="52">
        <v>105</v>
      </c>
      <c r="Q15" s="53">
        <v>43</v>
      </c>
    </row>
    <row r="16" spans="2:17" ht="14.25" thickBot="1" x14ac:dyDescent="0.2">
      <c r="B16" s="55" t="s">
        <v>97</v>
      </c>
      <c r="C16" s="248">
        <f t="shared" si="1"/>
        <v>3864</v>
      </c>
      <c r="D16" s="250">
        <f t="shared" si="0"/>
        <v>2333</v>
      </c>
      <c r="E16" s="251">
        <f t="shared" si="0"/>
        <v>1531</v>
      </c>
      <c r="F16" s="58">
        <v>301</v>
      </c>
      <c r="G16" s="56">
        <v>189</v>
      </c>
      <c r="H16" s="56">
        <v>295</v>
      </c>
      <c r="I16" s="56">
        <v>203</v>
      </c>
      <c r="J16" s="56">
        <v>365</v>
      </c>
      <c r="K16" s="56">
        <v>253</v>
      </c>
      <c r="L16" s="56">
        <v>375</v>
      </c>
      <c r="M16" s="56">
        <v>276</v>
      </c>
      <c r="N16" s="56">
        <v>432</v>
      </c>
      <c r="O16" s="56">
        <v>278</v>
      </c>
      <c r="P16" s="56">
        <v>565</v>
      </c>
      <c r="Q16" s="57">
        <v>332</v>
      </c>
    </row>
    <row r="17" spans="2:17" ht="14.25" thickBot="1" x14ac:dyDescent="0.2">
      <c r="B17" s="59" t="s">
        <v>98</v>
      </c>
      <c r="C17" s="249">
        <f t="shared" si="1"/>
        <v>24120</v>
      </c>
      <c r="D17" s="252">
        <f t="shared" si="0"/>
        <v>13719</v>
      </c>
      <c r="E17" s="253">
        <f t="shared" si="0"/>
        <v>10401</v>
      </c>
      <c r="F17" s="191">
        <f>SUM(F4:F16)</f>
        <v>2826</v>
      </c>
      <c r="G17" s="191">
        <f t="shared" ref="G17:Q17" si="2">SUM(G4:G16)</f>
        <v>2068</v>
      </c>
      <c r="H17" s="191">
        <f t="shared" si="2"/>
        <v>2671</v>
      </c>
      <c r="I17" s="191">
        <f t="shared" si="2"/>
        <v>2127</v>
      </c>
      <c r="J17" s="191">
        <f t="shared" si="2"/>
        <v>2361</v>
      </c>
      <c r="K17" s="191">
        <f t="shared" si="2"/>
        <v>2074</v>
      </c>
      <c r="L17" s="191">
        <f t="shared" si="2"/>
        <v>2185</v>
      </c>
      <c r="M17" s="191">
        <f t="shared" si="2"/>
        <v>1794</v>
      </c>
      <c r="N17" s="191">
        <f t="shared" si="2"/>
        <v>1891</v>
      </c>
      <c r="O17" s="191">
        <f t="shared" si="2"/>
        <v>1314</v>
      </c>
      <c r="P17" s="191">
        <f t="shared" si="2"/>
        <v>1785</v>
      </c>
      <c r="Q17" s="326">
        <f t="shared" si="2"/>
        <v>1024</v>
      </c>
    </row>
  </sheetData>
  <mergeCells count="8">
    <mergeCell ref="N2:O2"/>
    <mergeCell ref="P2:Q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8" scale="1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O71"/>
  <sheetViews>
    <sheetView zoomScaleNormal="100" zoomScaleSheetLayoutView="90" workbookViewId="0">
      <selection activeCell="I44" sqref="I44"/>
    </sheetView>
  </sheetViews>
  <sheetFormatPr defaultRowHeight="13.5" x14ac:dyDescent="0.15"/>
  <cols>
    <col min="1" max="1" width="2.25" style="163" customWidth="1"/>
    <col min="2" max="2" width="2.5" style="163" bestFit="1" customWidth="1"/>
    <col min="3" max="3" width="21.125" style="163" bestFit="1" customWidth="1"/>
    <col min="4" max="6" width="9" style="163"/>
    <col min="7" max="12" width="7.875" style="163" customWidth="1"/>
    <col min="13" max="16384" width="9" style="163"/>
  </cols>
  <sheetData>
    <row r="1" spans="2:12" ht="14.25" thickBot="1" x14ac:dyDescent="0.2">
      <c r="B1" s="163" t="s">
        <v>172</v>
      </c>
      <c r="L1" s="343"/>
    </row>
    <row r="2" spans="2:12" ht="13.5" customHeight="1" x14ac:dyDescent="0.15">
      <c r="B2" s="434" t="s">
        <v>149</v>
      </c>
      <c r="C2" s="435"/>
      <c r="D2" s="434" t="s">
        <v>119</v>
      </c>
      <c r="E2" s="427"/>
      <c r="F2" s="428"/>
      <c r="G2" s="434" t="s">
        <v>120</v>
      </c>
      <c r="H2" s="427"/>
      <c r="I2" s="427" t="s">
        <v>0</v>
      </c>
      <c r="J2" s="427"/>
      <c r="K2" s="427" t="s">
        <v>1</v>
      </c>
      <c r="L2" s="428"/>
    </row>
    <row r="3" spans="2:12" ht="14.25" thickBot="1" x14ac:dyDescent="0.2">
      <c r="B3" s="436"/>
      <c r="C3" s="437"/>
      <c r="D3" s="80" t="s">
        <v>5</v>
      </c>
      <c r="E3" s="60" t="s">
        <v>6</v>
      </c>
      <c r="F3" s="61" t="s">
        <v>7</v>
      </c>
      <c r="G3" s="346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1" t="s">
        <v>7</v>
      </c>
    </row>
    <row r="4" spans="2:12" ht="13.5" customHeight="1" x14ac:dyDescent="0.15">
      <c r="B4" s="429" t="s">
        <v>8</v>
      </c>
      <c r="C4" s="63" t="s">
        <v>9</v>
      </c>
      <c r="D4" s="194">
        <f>SUM(E4:F4)</f>
        <v>78723</v>
      </c>
      <c r="E4" s="64">
        <f>SUM(G4+I4+K4)</f>
        <v>40046</v>
      </c>
      <c r="F4" s="65">
        <f>SUM(H4+J4+L4)</f>
        <v>38677</v>
      </c>
      <c r="G4" s="308">
        <v>11717</v>
      </c>
      <c r="H4" s="64">
        <v>11836</v>
      </c>
      <c r="I4" s="64">
        <v>14090</v>
      </c>
      <c r="J4" s="64">
        <v>13901</v>
      </c>
      <c r="K4" s="64">
        <v>14239</v>
      </c>
      <c r="L4" s="65">
        <v>12940</v>
      </c>
    </row>
    <row r="5" spans="2:12" x14ac:dyDescent="0.15">
      <c r="B5" s="430"/>
      <c r="C5" s="66" t="s">
        <v>10</v>
      </c>
      <c r="D5" s="192">
        <f t="shared" ref="D5" si="0">SUM(E5:F5)</f>
        <v>815</v>
      </c>
      <c r="E5" s="74">
        <f t="shared" ref="E5" si="1">SUM(G5+I5+K5)</f>
        <v>477</v>
      </c>
      <c r="F5" s="75">
        <f t="shared" ref="F5" si="2">SUM(H5+J5+L5)</f>
        <v>338</v>
      </c>
      <c r="G5" s="192">
        <v>192</v>
      </c>
      <c r="H5" s="67">
        <v>122</v>
      </c>
      <c r="I5" s="67">
        <v>158</v>
      </c>
      <c r="J5" s="67">
        <v>145</v>
      </c>
      <c r="K5" s="67">
        <v>127</v>
      </c>
      <c r="L5" s="68">
        <v>71</v>
      </c>
    </row>
    <row r="6" spans="2:12" x14ac:dyDescent="0.15">
      <c r="B6" s="430"/>
      <c r="C6" s="66" t="s">
        <v>11</v>
      </c>
      <c r="D6" s="192">
        <f t="shared" ref="D6:D57" si="3">SUM(E6:F6)</f>
        <v>994</v>
      </c>
      <c r="E6" s="74">
        <f t="shared" ref="E6:F57" si="4">SUM(G6+I6+K6)</f>
        <v>558</v>
      </c>
      <c r="F6" s="75">
        <f t="shared" si="4"/>
        <v>436</v>
      </c>
      <c r="G6" s="192">
        <v>209</v>
      </c>
      <c r="H6" s="67">
        <v>159</v>
      </c>
      <c r="I6" s="67">
        <v>265</v>
      </c>
      <c r="J6" s="67">
        <v>218</v>
      </c>
      <c r="K6" s="67">
        <v>84</v>
      </c>
      <c r="L6" s="68">
        <v>59</v>
      </c>
    </row>
    <row r="7" spans="2:12" x14ac:dyDescent="0.15">
      <c r="B7" s="430"/>
      <c r="C7" s="66" t="s">
        <v>12</v>
      </c>
      <c r="D7" s="192">
        <f t="shared" si="3"/>
        <v>1214</v>
      </c>
      <c r="E7" s="74">
        <f t="shared" si="4"/>
        <v>659</v>
      </c>
      <c r="F7" s="75">
        <f t="shared" si="4"/>
        <v>555</v>
      </c>
      <c r="G7" s="192">
        <v>289</v>
      </c>
      <c r="H7" s="67">
        <v>241</v>
      </c>
      <c r="I7" s="67">
        <v>287</v>
      </c>
      <c r="J7" s="67">
        <v>238</v>
      </c>
      <c r="K7" s="67">
        <v>83</v>
      </c>
      <c r="L7" s="68">
        <v>76</v>
      </c>
    </row>
    <row r="8" spans="2:12" x14ac:dyDescent="0.15">
      <c r="B8" s="430"/>
      <c r="C8" s="66" t="s">
        <v>163</v>
      </c>
      <c r="D8" s="192" t="s">
        <v>148</v>
      </c>
      <c r="E8" s="74" t="s">
        <v>147</v>
      </c>
      <c r="F8" s="75" t="s">
        <v>147</v>
      </c>
      <c r="G8" s="192" t="s">
        <v>147</v>
      </c>
      <c r="H8" s="67" t="s">
        <v>147</v>
      </c>
      <c r="I8" s="67" t="s">
        <v>147</v>
      </c>
      <c r="J8" s="67" t="s">
        <v>147</v>
      </c>
      <c r="K8" s="67" t="s">
        <v>147</v>
      </c>
      <c r="L8" s="68" t="s">
        <v>147</v>
      </c>
    </row>
    <row r="9" spans="2:12" x14ac:dyDescent="0.15">
      <c r="B9" s="430"/>
      <c r="C9" s="66" t="s">
        <v>164</v>
      </c>
      <c r="D9" s="192" t="s">
        <v>148</v>
      </c>
      <c r="E9" s="74" t="s">
        <v>147</v>
      </c>
      <c r="F9" s="75" t="s">
        <v>147</v>
      </c>
      <c r="G9" s="192" t="s">
        <v>147</v>
      </c>
      <c r="H9" s="67" t="s">
        <v>147</v>
      </c>
      <c r="I9" s="67" t="s">
        <v>147</v>
      </c>
      <c r="J9" s="67" t="s">
        <v>147</v>
      </c>
      <c r="K9" s="67" t="s">
        <v>147</v>
      </c>
      <c r="L9" s="68" t="s">
        <v>147</v>
      </c>
    </row>
    <row r="10" spans="2:12" x14ac:dyDescent="0.15">
      <c r="B10" s="430"/>
      <c r="C10" s="66" t="s">
        <v>15</v>
      </c>
      <c r="D10" s="192">
        <f t="shared" si="3"/>
        <v>91</v>
      </c>
      <c r="E10" s="74">
        <f t="shared" si="4"/>
        <v>57</v>
      </c>
      <c r="F10" s="75">
        <f t="shared" si="4"/>
        <v>34</v>
      </c>
      <c r="G10" s="192">
        <v>25</v>
      </c>
      <c r="H10" s="67">
        <v>13</v>
      </c>
      <c r="I10" s="67">
        <v>12</v>
      </c>
      <c r="J10" s="67">
        <v>9</v>
      </c>
      <c r="K10" s="67">
        <v>20</v>
      </c>
      <c r="L10" s="68">
        <v>12</v>
      </c>
    </row>
    <row r="11" spans="2:12" x14ac:dyDescent="0.15">
      <c r="B11" s="430"/>
      <c r="C11" s="66" t="s">
        <v>16</v>
      </c>
      <c r="D11" s="192">
        <f t="shared" si="3"/>
        <v>0</v>
      </c>
      <c r="E11" s="74">
        <f t="shared" si="4"/>
        <v>0</v>
      </c>
      <c r="F11" s="75">
        <f t="shared" si="4"/>
        <v>0</v>
      </c>
      <c r="G11" s="192">
        <v>0</v>
      </c>
      <c r="H11" s="67">
        <v>0</v>
      </c>
      <c r="I11" s="67">
        <v>0</v>
      </c>
      <c r="J11" s="67">
        <v>0</v>
      </c>
      <c r="K11" s="67">
        <v>0</v>
      </c>
      <c r="L11" s="68">
        <v>0</v>
      </c>
    </row>
    <row r="12" spans="2:12" x14ac:dyDescent="0.15">
      <c r="B12" s="430"/>
      <c r="C12" s="66" t="s">
        <v>17</v>
      </c>
      <c r="D12" s="192">
        <f t="shared" si="3"/>
        <v>991</v>
      </c>
      <c r="E12" s="74">
        <f t="shared" si="4"/>
        <v>590</v>
      </c>
      <c r="F12" s="75">
        <f t="shared" si="4"/>
        <v>401</v>
      </c>
      <c r="G12" s="192">
        <v>190</v>
      </c>
      <c r="H12" s="67">
        <v>134</v>
      </c>
      <c r="I12" s="67">
        <v>230</v>
      </c>
      <c r="J12" s="67">
        <v>152</v>
      </c>
      <c r="K12" s="67">
        <v>170</v>
      </c>
      <c r="L12" s="68">
        <v>115</v>
      </c>
    </row>
    <row r="13" spans="2:12" x14ac:dyDescent="0.15">
      <c r="B13" s="430"/>
      <c r="C13" s="66" t="s">
        <v>18</v>
      </c>
      <c r="D13" s="192">
        <f t="shared" si="3"/>
        <v>43</v>
      </c>
      <c r="E13" s="74">
        <f t="shared" si="4"/>
        <v>30</v>
      </c>
      <c r="F13" s="75">
        <f t="shared" si="4"/>
        <v>13</v>
      </c>
      <c r="G13" s="192">
        <v>15</v>
      </c>
      <c r="H13" s="67">
        <v>5</v>
      </c>
      <c r="I13" s="67">
        <v>9</v>
      </c>
      <c r="J13" s="67">
        <v>7</v>
      </c>
      <c r="K13" s="67">
        <v>6</v>
      </c>
      <c r="L13" s="68">
        <v>1</v>
      </c>
    </row>
    <row r="14" spans="2:12" x14ac:dyDescent="0.15">
      <c r="B14" s="430"/>
      <c r="C14" s="66" t="s">
        <v>19</v>
      </c>
      <c r="D14" s="192">
        <f t="shared" si="3"/>
        <v>1621</v>
      </c>
      <c r="E14" s="74">
        <f t="shared" si="4"/>
        <v>1041</v>
      </c>
      <c r="F14" s="75">
        <f t="shared" si="4"/>
        <v>580</v>
      </c>
      <c r="G14" s="192">
        <v>458</v>
      </c>
      <c r="H14" s="67">
        <v>224</v>
      </c>
      <c r="I14" s="67">
        <v>361</v>
      </c>
      <c r="J14" s="67">
        <v>211</v>
      </c>
      <c r="K14" s="67">
        <v>222</v>
      </c>
      <c r="L14" s="68">
        <v>145</v>
      </c>
    </row>
    <row r="15" spans="2:12" x14ac:dyDescent="0.15">
      <c r="B15" s="430"/>
      <c r="C15" s="66" t="s">
        <v>20</v>
      </c>
      <c r="D15" s="192" t="s">
        <v>148</v>
      </c>
      <c r="E15" s="74" t="s">
        <v>147</v>
      </c>
      <c r="F15" s="75" t="s">
        <v>147</v>
      </c>
      <c r="G15" s="192" t="s">
        <v>147</v>
      </c>
      <c r="H15" s="67" t="s">
        <v>147</v>
      </c>
      <c r="I15" s="67" t="s">
        <v>147</v>
      </c>
      <c r="J15" s="67" t="s">
        <v>147</v>
      </c>
      <c r="K15" s="67" t="s">
        <v>147</v>
      </c>
      <c r="L15" s="68" t="s">
        <v>147</v>
      </c>
    </row>
    <row r="16" spans="2:12" ht="14.25" thickBot="1" x14ac:dyDescent="0.2">
      <c r="B16" s="431"/>
      <c r="C16" s="70" t="s">
        <v>21</v>
      </c>
      <c r="D16" s="193">
        <f t="shared" si="3"/>
        <v>84492</v>
      </c>
      <c r="E16" s="71">
        <f t="shared" si="4"/>
        <v>43458</v>
      </c>
      <c r="F16" s="72">
        <f t="shared" si="4"/>
        <v>41034</v>
      </c>
      <c r="G16" s="193">
        <f>SUM(G4:G15)</f>
        <v>13095</v>
      </c>
      <c r="H16" s="73">
        <f t="shared" ref="H16:L16" si="5">SUM(H4:H15)</f>
        <v>12734</v>
      </c>
      <c r="I16" s="73">
        <f t="shared" si="5"/>
        <v>15412</v>
      </c>
      <c r="J16" s="73">
        <f t="shared" si="5"/>
        <v>14881</v>
      </c>
      <c r="K16" s="73">
        <f t="shared" si="5"/>
        <v>14951</v>
      </c>
      <c r="L16" s="309">
        <f t="shared" si="5"/>
        <v>13419</v>
      </c>
    </row>
    <row r="17" spans="2:12" ht="13.5" customHeight="1" x14ac:dyDescent="0.15">
      <c r="B17" s="438" t="s">
        <v>22</v>
      </c>
      <c r="C17" s="63" t="s">
        <v>23</v>
      </c>
      <c r="D17" s="194">
        <f>SUM(E17:F17)</f>
        <v>2295</v>
      </c>
      <c r="E17" s="74">
        <f t="shared" si="4"/>
        <v>1326</v>
      </c>
      <c r="F17" s="75">
        <f t="shared" si="4"/>
        <v>969</v>
      </c>
      <c r="G17" s="194">
        <v>442</v>
      </c>
      <c r="H17" s="74">
        <v>313</v>
      </c>
      <c r="I17" s="74">
        <v>442</v>
      </c>
      <c r="J17" s="74">
        <v>331</v>
      </c>
      <c r="K17" s="74">
        <v>442</v>
      </c>
      <c r="L17" s="75">
        <v>325</v>
      </c>
    </row>
    <row r="18" spans="2:12" x14ac:dyDescent="0.15">
      <c r="B18" s="439"/>
      <c r="C18" s="66" t="s">
        <v>24</v>
      </c>
      <c r="D18" s="192">
        <f>SUM(E18:F18)</f>
        <v>1038</v>
      </c>
      <c r="E18" s="74">
        <f t="shared" si="4"/>
        <v>658</v>
      </c>
      <c r="F18" s="75">
        <f t="shared" si="4"/>
        <v>380</v>
      </c>
      <c r="G18" s="192">
        <v>259</v>
      </c>
      <c r="H18" s="67">
        <v>162</v>
      </c>
      <c r="I18" s="67">
        <v>237</v>
      </c>
      <c r="J18" s="67">
        <v>133</v>
      </c>
      <c r="K18" s="67">
        <v>162</v>
      </c>
      <c r="L18" s="68">
        <v>85</v>
      </c>
    </row>
    <row r="19" spans="2:12" x14ac:dyDescent="0.15">
      <c r="B19" s="439"/>
      <c r="C19" s="66" t="s">
        <v>25</v>
      </c>
      <c r="D19" s="192">
        <f>SUM(E19:F19)</f>
        <v>2497</v>
      </c>
      <c r="E19" s="74">
        <f t="shared" si="4"/>
        <v>1618</v>
      </c>
      <c r="F19" s="75">
        <f t="shared" si="4"/>
        <v>879</v>
      </c>
      <c r="G19" s="192">
        <v>724</v>
      </c>
      <c r="H19" s="67">
        <v>370</v>
      </c>
      <c r="I19" s="67">
        <v>521</v>
      </c>
      <c r="J19" s="67">
        <v>304</v>
      </c>
      <c r="K19" s="67">
        <v>373</v>
      </c>
      <c r="L19" s="68">
        <v>205</v>
      </c>
    </row>
    <row r="20" spans="2:12" x14ac:dyDescent="0.15">
      <c r="B20" s="439"/>
      <c r="C20" s="66" t="s">
        <v>26</v>
      </c>
      <c r="D20" s="192">
        <f t="shared" si="3"/>
        <v>513</v>
      </c>
      <c r="E20" s="74">
        <f t="shared" si="4"/>
        <v>273</v>
      </c>
      <c r="F20" s="75">
        <f t="shared" si="4"/>
        <v>240</v>
      </c>
      <c r="G20" s="192">
        <v>84</v>
      </c>
      <c r="H20" s="67">
        <v>72</v>
      </c>
      <c r="I20" s="67">
        <v>104</v>
      </c>
      <c r="J20" s="67">
        <v>77</v>
      </c>
      <c r="K20" s="67">
        <v>85</v>
      </c>
      <c r="L20" s="68">
        <v>91</v>
      </c>
    </row>
    <row r="21" spans="2:12" x14ac:dyDescent="0.15">
      <c r="B21" s="439"/>
      <c r="C21" s="66" t="s">
        <v>27</v>
      </c>
      <c r="D21" s="192">
        <f t="shared" si="3"/>
        <v>373</v>
      </c>
      <c r="E21" s="74">
        <f t="shared" si="4"/>
        <v>202</v>
      </c>
      <c r="F21" s="75">
        <f t="shared" si="4"/>
        <v>171</v>
      </c>
      <c r="G21" s="192">
        <v>58</v>
      </c>
      <c r="H21" s="67">
        <v>35</v>
      </c>
      <c r="I21" s="67">
        <v>68</v>
      </c>
      <c r="J21" s="67">
        <v>66</v>
      </c>
      <c r="K21" s="67">
        <v>76</v>
      </c>
      <c r="L21" s="68">
        <v>70</v>
      </c>
    </row>
    <row r="22" spans="2:12" x14ac:dyDescent="0.15">
      <c r="B22" s="439"/>
      <c r="C22" s="66" t="s">
        <v>28</v>
      </c>
      <c r="D22" s="192" t="s">
        <v>148</v>
      </c>
      <c r="E22" s="74" t="s">
        <v>147</v>
      </c>
      <c r="F22" s="75" t="s">
        <v>147</v>
      </c>
      <c r="G22" s="192" t="s">
        <v>147</v>
      </c>
      <c r="H22" s="67" t="s">
        <v>147</v>
      </c>
      <c r="I22" s="67" t="s">
        <v>147</v>
      </c>
      <c r="J22" s="67" t="s">
        <v>147</v>
      </c>
      <c r="K22" s="67" t="s">
        <v>147</v>
      </c>
      <c r="L22" s="68" t="s">
        <v>147</v>
      </c>
    </row>
    <row r="23" spans="2:12" x14ac:dyDescent="0.15">
      <c r="B23" s="439"/>
      <c r="C23" s="66" t="s">
        <v>29</v>
      </c>
      <c r="D23" s="192" t="s">
        <v>148</v>
      </c>
      <c r="E23" s="74" t="s">
        <v>147</v>
      </c>
      <c r="F23" s="75" t="s">
        <v>147</v>
      </c>
      <c r="G23" s="192" t="s">
        <v>147</v>
      </c>
      <c r="H23" s="67" t="s">
        <v>147</v>
      </c>
      <c r="I23" s="67" t="s">
        <v>147</v>
      </c>
      <c r="J23" s="67" t="s">
        <v>147</v>
      </c>
      <c r="K23" s="67" t="s">
        <v>147</v>
      </c>
      <c r="L23" s="68" t="s">
        <v>147</v>
      </c>
    </row>
    <row r="24" spans="2:12" x14ac:dyDescent="0.15">
      <c r="B24" s="439"/>
      <c r="C24" s="66" t="s">
        <v>30</v>
      </c>
      <c r="D24" s="192">
        <f t="shared" si="3"/>
        <v>402</v>
      </c>
      <c r="E24" s="74">
        <f t="shared" si="4"/>
        <v>217</v>
      </c>
      <c r="F24" s="75">
        <f>SUM(H24+J24+L24)</f>
        <v>185</v>
      </c>
      <c r="G24" s="192">
        <v>77</v>
      </c>
      <c r="H24" s="67">
        <v>63</v>
      </c>
      <c r="I24" s="67">
        <v>75</v>
      </c>
      <c r="J24" s="67">
        <v>59</v>
      </c>
      <c r="K24" s="67">
        <v>65</v>
      </c>
      <c r="L24" s="68">
        <v>63</v>
      </c>
    </row>
    <row r="25" spans="2:12" ht="14.25" thickBot="1" x14ac:dyDescent="0.2">
      <c r="B25" s="440"/>
      <c r="C25" s="70" t="s">
        <v>21</v>
      </c>
      <c r="D25" s="193">
        <f t="shared" si="3"/>
        <v>7118</v>
      </c>
      <c r="E25" s="71">
        <f t="shared" si="4"/>
        <v>4294</v>
      </c>
      <c r="F25" s="72">
        <f t="shared" si="4"/>
        <v>2824</v>
      </c>
      <c r="G25" s="193">
        <f>SUM(G17:G24)</f>
        <v>1644</v>
      </c>
      <c r="H25" s="73">
        <f t="shared" ref="H25:L25" si="6">SUM(H17:H24)</f>
        <v>1015</v>
      </c>
      <c r="I25" s="73">
        <f t="shared" si="6"/>
        <v>1447</v>
      </c>
      <c r="J25" s="73">
        <f t="shared" si="6"/>
        <v>970</v>
      </c>
      <c r="K25" s="73">
        <f t="shared" si="6"/>
        <v>1203</v>
      </c>
      <c r="L25" s="309">
        <f t="shared" si="6"/>
        <v>839</v>
      </c>
    </row>
    <row r="26" spans="2:12" ht="13.5" customHeight="1" x14ac:dyDescent="0.15">
      <c r="B26" s="429" t="s">
        <v>31</v>
      </c>
      <c r="C26" s="63" t="s">
        <v>32</v>
      </c>
      <c r="D26" s="194">
        <f t="shared" si="3"/>
        <v>70</v>
      </c>
      <c r="E26" s="74">
        <f t="shared" si="4"/>
        <v>44</v>
      </c>
      <c r="F26" s="75">
        <f t="shared" si="4"/>
        <v>26</v>
      </c>
      <c r="G26" s="194">
        <v>23</v>
      </c>
      <c r="H26" s="74">
        <v>10</v>
      </c>
      <c r="I26" s="74">
        <v>7</v>
      </c>
      <c r="J26" s="74">
        <v>9</v>
      </c>
      <c r="K26" s="74">
        <v>14</v>
      </c>
      <c r="L26" s="75">
        <v>7</v>
      </c>
    </row>
    <row r="27" spans="2:12" x14ac:dyDescent="0.15">
      <c r="B27" s="430"/>
      <c r="C27" s="66" t="s">
        <v>33</v>
      </c>
      <c r="D27" s="192">
        <f t="shared" si="3"/>
        <v>228</v>
      </c>
      <c r="E27" s="74">
        <f t="shared" si="4"/>
        <v>136</v>
      </c>
      <c r="F27" s="75">
        <f t="shared" si="4"/>
        <v>92</v>
      </c>
      <c r="G27" s="192">
        <v>32</v>
      </c>
      <c r="H27" s="67">
        <v>20</v>
      </c>
      <c r="I27" s="67">
        <v>57</v>
      </c>
      <c r="J27" s="67">
        <v>46</v>
      </c>
      <c r="K27" s="67">
        <v>47</v>
      </c>
      <c r="L27" s="68">
        <v>26</v>
      </c>
    </row>
    <row r="28" spans="2:12" x14ac:dyDescent="0.15">
      <c r="B28" s="430"/>
      <c r="C28" s="66" t="s">
        <v>34</v>
      </c>
      <c r="D28" s="192">
        <f t="shared" si="3"/>
        <v>414</v>
      </c>
      <c r="E28" s="74">
        <f t="shared" si="4"/>
        <v>241</v>
      </c>
      <c r="F28" s="75">
        <f t="shared" si="4"/>
        <v>173</v>
      </c>
      <c r="G28" s="192">
        <v>81</v>
      </c>
      <c r="H28" s="67">
        <v>53</v>
      </c>
      <c r="I28" s="67">
        <v>89</v>
      </c>
      <c r="J28" s="67">
        <v>57</v>
      </c>
      <c r="K28" s="67">
        <v>71</v>
      </c>
      <c r="L28" s="68">
        <v>63</v>
      </c>
    </row>
    <row r="29" spans="2:12" x14ac:dyDescent="0.15">
      <c r="B29" s="430"/>
      <c r="C29" s="66" t="s">
        <v>35</v>
      </c>
      <c r="D29" s="192">
        <f t="shared" si="3"/>
        <v>165</v>
      </c>
      <c r="E29" s="74">
        <f t="shared" si="4"/>
        <v>91</v>
      </c>
      <c r="F29" s="75">
        <f t="shared" si="4"/>
        <v>74</v>
      </c>
      <c r="G29" s="192">
        <v>36</v>
      </c>
      <c r="H29" s="67">
        <v>26</v>
      </c>
      <c r="I29" s="67">
        <v>28</v>
      </c>
      <c r="J29" s="67">
        <v>26</v>
      </c>
      <c r="K29" s="67">
        <v>27</v>
      </c>
      <c r="L29" s="68">
        <v>22</v>
      </c>
    </row>
    <row r="30" spans="2:12" x14ac:dyDescent="0.15">
      <c r="B30" s="430"/>
      <c r="C30" s="66" t="s">
        <v>36</v>
      </c>
      <c r="D30" s="192">
        <f t="shared" si="3"/>
        <v>6434</v>
      </c>
      <c r="E30" s="74">
        <f t="shared" si="4"/>
        <v>3432</v>
      </c>
      <c r="F30" s="75">
        <f t="shared" si="4"/>
        <v>3002</v>
      </c>
      <c r="G30" s="192">
        <v>853</v>
      </c>
      <c r="H30" s="67">
        <v>758</v>
      </c>
      <c r="I30" s="67">
        <v>1090</v>
      </c>
      <c r="J30" s="67">
        <v>962</v>
      </c>
      <c r="K30" s="67">
        <v>1489</v>
      </c>
      <c r="L30" s="68">
        <v>1282</v>
      </c>
    </row>
    <row r="31" spans="2:12" x14ac:dyDescent="0.15">
      <c r="B31" s="430"/>
      <c r="C31" s="66" t="s">
        <v>37</v>
      </c>
      <c r="D31" s="192">
        <f t="shared" si="3"/>
        <v>3352</v>
      </c>
      <c r="E31" s="74">
        <f t="shared" si="4"/>
        <v>1763</v>
      </c>
      <c r="F31" s="75">
        <f t="shared" si="4"/>
        <v>1589</v>
      </c>
      <c r="G31" s="192">
        <v>452</v>
      </c>
      <c r="H31" s="67">
        <v>451</v>
      </c>
      <c r="I31" s="67">
        <v>655</v>
      </c>
      <c r="J31" s="67">
        <v>592</v>
      </c>
      <c r="K31" s="67">
        <v>656</v>
      </c>
      <c r="L31" s="68">
        <v>546</v>
      </c>
    </row>
    <row r="32" spans="2:12" x14ac:dyDescent="0.15">
      <c r="B32" s="430"/>
      <c r="C32" s="66" t="s">
        <v>38</v>
      </c>
      <c r="D32" s="192">
        <f t="shared" si="3"/>
        <v>1300</v>
      </c>
      <c r="E32" s="74">
        <f t="shared" si="4"/>
        <v>718</v>
      </c>
      <c r="F32" s="75">
        <f t="shared" si="4"/>
        <v>582</v>
      </c>
      <c r="G32" s="192">
        <v>224</v>
      </c>
      <c r="H32" s="67">
        <v>163</v>
      </c>
      <c r="I32" s="67">
        <v>231</v>
      </c>
      <c r="J32" s="67">
        <v>202</v>
      </c>
      <c r="K32" s="67">
        <v>263</v>
      </c>
      <c r="L32" s="68">
        <v>217</v>
      </c>
    </row>
    <row r="33" spans="2:15" x14ac:dyDescent="0.15">
      <c r="B33" s="430"/>
      <c r="C33" s="66" t="s">
        <v>39</v>
      </c>
      <c r="D33" s="192">
        <f t="shared" si="3"/>
        <v>282</v>
      </c>
      <c r="E33" s="74">
        <f t="shared" si="4"/>
        <v>154</v>
      </c>
      <c r="F33" s="75">
        <f t="shared" si="4"/>
        <v>128</v>
      </c>
      <c r="G33" s="192">
        <v>84</v>
      </c>
      <c r="H33" s="67">
        <v>64</v>
      </c>
      <c r="I33" s="67">
        <v>33</v>
      </c>
      <c r="J33" s="67">
        <v>44</v>
      </c>
      <c r="K33" s="67">
        <v>37</v>
      </c>
      <c r="L33" s="68">
        <v>20</v>
      </c>
    </row>
    <row r="34" spans="2:15" x14ac:dyDescent="0.15">
      <c r="B34" s="430"/>
      <c r="C34" s="66" t="s">
        <v>40</v>
      </c>
      <c r="D34" s="192">
        <f t="shared" si="3"/>
        <v>2172</v>
      </c>
      <c r="E34" s="74">
        <f t="shared" si="4"/>
        <v>1129</v>
      </c>
      <c r="F34" s="75">
        <f t="shared" si="4"/>
        <v>1043</v>
      </c>
      <c r="G34" s="192">
        <v>4</v>
      </c>
      <c r="H34" s="67">
        <v>2</v>
      </c>
      <c r="I34" s="67">
        <v>338</v>
      </c>
      <c r="J34" s="67">
        <v>315</v>
      </c>
      <c r="K34" s="67">
        <v>787</v>
      </c>
      <c r="L34" s="68">
        <v>726</v>
      </c>
    </row>
    <row r="35" spans="2:15" x14ac:dyDescent="0.15">
      <c r="B35" s="430"/>
      <c r="C35" s="66" t="s">
        <v>41</v>
      </c>
      <c r="D35" s="192">
        <f t="shared" si="3"/>
        <v>2920</v>
      </c>
      <c r="E35" s="74">
        <f t="shared" si="4"/>
        <v>1618</v>
      </c>
      <c r="F35" s="75">
        <f t="shared" si="4"/>
        <v>1302</v>
      </c>
      <c r="G35" s="192">
        <v>930</v>
      </c>
      <c r="H35" s="67">
        <v>730</v>
      </c>
      <c r="I35" s="67">
        <v>627</v>
      </c>
      <c r="J35" s="67">
        <v>517</v>
      </c>
      <c r="K35" s="67">
        <v>61</v>
      </c>
      <c r="L35" s="68">
        <v>55</v>
      </c>
    </row>
    <row r="36" spans="2:15" x14ac:dyDescent="0.15">
      <c r="B36" s="430"/>
      <c r="C36" s="66" t="s">
        <v>42</v>
      </c>
      <c r="D36" s="192">
        <f t="shared" si="3"/>
        <v>218</v>
      </c>
      <c r="E36" s="74">
        <f t="shared" si="4"/>
        <v>126</v>
      </c>
      <c r="F36" s="75">
        <f t="shared" si="4"/>
        <v>92</v>
      </c>
      <c r="G36" s="192">
        <v>25</v>
      </c>
      <c r="H36" s="67">
        <v>19</v>
      </c>
      <c r="I36" s="67">
        <v>70</v>
      </c>
      <c r="J36" s="67">
        <v>57</v>
      </c>
      <c r="K36" s="67">
        <v>31</v>
      </c>
      <c r="L36" s="68">
        <v>16</v>
      </c>
    </row>
    <row r="37" spans="2:15" x14ac:dyDescent="0.15">
      <c r="B37" s="430"/>
      <c r="C37" s="66" t="s">
        <v>30</v>
      </c>
      <c r="D37" s="192">
        <f t="shared" si="3"/>
        <v>452</v>
      </c>
      <c r="E37" s="74">
        <f t="shared" si="4"/>
        <v>242</v>
      </c>
      <c r="F37" s="75">
        <f t="shared" si="4"/>
        <v>210</v>
      </c>
      <c r="G37" s="192">
        <v>76</v>
      </c>
      <c r="H37" s="67">
        <v>69</v>
      </c>
      <c r="I37" s="67">
        <v>109</v>
      </c>
      <c r="J37" s="67">
        <v>86</v>
      </c>
      <c r="K37" s="67">
        <v>57</v>
      </c>
      <c r="L37" s="68">
        <v>55</v>
      </c>
    </row>
    <row r="38" spans="2:15" ht="14.25" thickBot="1" x14ac:dyDescent="0.2">
      <c r="B38" s="431"/>
      <c r="C38" s="70" t="s">
        <v>21</v>
      </c>
      <c r="D38" s="193">
        <f t="shared" si="3"/>
        <v>18007</v>
      </c>
      <c r="E38" s="71">
        <f t="shared" si="4"/>
        <v>9694</v>
      </c>
      <c r="F38" s="72">
        <f t="shared" si="4"/>
        <v>8313</v>
      </c>
      <c r="G38" s="193">
        <f>SUM(G26:G37)</f>
        <v>2820</v>
      </c>
      <c r="H38" s="73">
        <f t="shared" ref="H38:L38" si="7">SUM(H26:H37)</f>
        <v>2365</v>
      </c>
      <c r="I38" s="73">
        <f t="shared" si="7"/>
        <v>3334</v>
      </c>
      <c r="J38" s="73">
        <f t="shared" si="7"/>
        <v>2913</v>
      </c>
      <c r="K38" s="73">
        <f t="shared" si="7"/>
        <v>3540</v>
      </c>
      <c r="L38" s="309">
        <f t="shared" si="7"/>
        <v>3035</v>
      </c>
    </row>
    <row r="39" spans="2:15" ht="13.5" customHeight="1" x14ac:dyDescent="0.15">
      <c r="B39" s="429" t="s">
        <v>43</v>
      </c>
      <c r="C39" s="63" t="s">
        <v>44</v>
      </c>
      <c r="D39" s="194">
        <f t="shared" si="3"/>
        <v>145802</v>
      </c>
      <c r="E39" s="74">
        <f t="shared" si="4"/>
        <v>85097</v>
      </c>
      <c r="F39" s="75">
        <f t="shared" si="4"/>
        <v>60705</v>
      </c>
      <c r="G39" s="194">
        <v>31524</v>
      </c>
      <c r="H39" s="74">
        <v>22944</v>
      </c>
      <c r="I39" s="74">
        <v>36902</v>
      </c>
      <c r="J39" s="74">
        <v>26723</v>
      </c>
      <c r="K39" s="74">
        <v>16671</v>
      </c>
      <c r="L39" s="75">
        <v>11038</v>
      </c>
    </row>
    <row r="40" spans="2:15" x14ac:dyDescent="0.15">
      <c r="B40" s="430"/>
      <c r="C40" s="66" t="s">
        <v>45</v>
      </c>
      <c r="D40" s="192">
        <f t="shared" si="3"/>
        <v>1861</v>
      </c>
      <c r="E40" s="74">
        <f t="shared" si="4"/>
        <v>517</v>
      </c>
      <c r="F40" s="75">
        <f t="shared" si="4"/>
        <v>1344</v>
      </c>
      <c r="G40" s="192">
        <v>221</v>
      </c>
      <c r="H40" s="67">
        <v>504</v>
      </c>
      <c r="I40" s="67">
        <v>200</v>
      </c>
      <c r="J40" s="67">
        <v>518</v>
      </c>
      <c r="K40" s="67">
        <v>96</v>
      </c>
      <c r="L40" s="68">
        <v>322</v>
      </c>
    </row>
    <row r="41" spans="2:15" x14ac:dyDescent="0.15">
      <c r="B41" s="430"/>
      <c r="C41" s="66" t="s">
        <v>46</v>
      </c>
      <c r="D41" s="192">
        <f t="shared" si="3"/>
        <v>110</v>
      </c>
      <c r="E41" s="74">
        <f t="shared" si="4"/>
        <v>66</v>
      </c>
      <c r="F41" s="75">
        <f t="shared" si="4"/>
        <v>44</v>
      </c>
      <c r="G41" s="192">
        <v>28</v>
      </c>
      <c r="H41" s="67">
        <v>19</v>
      </c>
      <c r="I41" s="67">
        <v>36</v>
      </c>
      <c r="J41" s="67">
        <v>25</v>
      </c>
      <c r="K41" s="67">
        <v>2</v>
      </c>
      <c r="L41" s="68">
        <v>0</v>
      </c>
    </row>
    <row r="42" spans="2:15" x14ac:dyDescent="0.15">
      <c r="B42" s="430"/>
      <c r="C42" s="66" t="s">
        <v>47</v>
      </c>
      <c r="D42" s="192">
        <f t="shared" si="3"/>
        <v>23</v>
      </c>
      <c r="E42" s="74">
        <f t="shared" si="4"/>
        <v>17</v>
      </c>
      <c r="F42" s="75">
        <f t="shared" si="4"/>
        <v>6</v>
      </c>
      <c r="G42" s="192">
        <v>16</v>
      </c>
      <c r="H42" s="67">
        <v>6</v>
      </c>
      <c r="I42" s="67">
        <v>1</v>
      </c>
      <c r="J42" s="67">
        <v>0</v>
      </c>
      <c r="K42" s="67">
        <v>0</v>
      </c>
      <c r="L42" s="68">
        <v>0</v>
      </c>
    </row>
    <row r="43" spans="2:15" x14ac:dyDescent="0.15">
      <c r="B43" s="430"/>
      <c r="C43" s="66" t="s">
        <v>48</v>
      </c>
      <c r="D43" s="192">
        <f t="shared" si="3"/>
        <v>10</v>
      </c>
      <c r="E43" s="74">
        <f t="shared" si="4"/>
        <v>4</v>
      </c>
      <c r="F43" s="75">
        <f t="shared" si="4"/>
        <v>6</v>
      </c>
      <c r="G43" s="192">
        <v>2</v>
      </c>
      <c r="H43" s="67">
        <v>2</v>
      </c>
      <c r="I43" s="67">
        <v>1</v>
      </c>
      <c r="J43" s="67">
        <v>1</v>
      </c>
      <c r="K43" s="67">
        <v>1</v>
      </c>
      <c r="L43" s="68">
        <v>3</v>
      </c>
    </row>
    <row r="44" spans="2:15" x14ac:dyDescent="0.15">
      <c r="B44" s="430"/>
      <c r="C44" s="66" t="s">
        <v>30</v>
      </c>
      <c r="D44" s="192">
        <f t="shared" si="3"/>
        <v>501</v>
      </c>
      <c r="E44" s="74">
        <f t="shared" si="4"/>
        <v>266</v>
      </c>
      <c r="F44" s="75">
        <f t="shared" si="4"/>
        <v>235</v>
      </c>
      <c r="G44" s="192">
        <v>91</v>
      </c>
      <c r="H44" s="67">
        <v>92</v>
      </c>
      <c r="I44" s="67">
        <v>98</v>
      </c>
      <c r="J44" s="67">
        <v>87</v>
      </c>
      <c r="K44" s="67">
        <v>77</v>
      </c>
      <c r="L44" s="68">
        <v>56</v>
      </c>
      <c r="M44" s="167"/>
    </row>
    <row r="45" spans="2:15" ht="14.25" thickBot="1" x14ac:dyDescent="0.2">
      <c r="B45" s="431"/>
      <c r="C45" s="70" t="s">
        <v>21</v>
      </c>
      <c r="D45" s="193">
        <f t="shared" si="3"/>
        <v>148307</v>
      </c>
      <c r="E45" s="71">
        <f t="shared" si="4"/>
        <v>85967</v>
      </c>
      <c r="F45" s="72">
        <f t="shared" si="4"/>
        <v>62340</v>
      </c>
      <c r="G45" s="193">
        <f>SUM(G39:G44)</f>
        <v>31882</v>
      </c>
      <c r="H45" s="73">
        <f t="shared" ref="H45:L45" si="8">SUM(H39:H44)</f>
        <v>23567</v>
      </c>
      <c r="I45" s="73">
        <f t="shared" si="8"/>
        <v>37238</v>
      </c>
      <c r="J45" s="73">
        <f t="shared" si="8"/>
        <v>27354</v>
      </c>
      <c r="K45" s="73">
        <f t="shared" si="8"/>
        <v>16847</v>
      </c>
      <c r="L45" s="309">
        <f t="shared" si="8"/>
        <v>11419</v>
      </c>
      <c r="M45" s="167"/>
      <c r="O45" s="167"/>
    </row>
    <row r="46" spans="2:15" ht="13.5" customHeight="1" x14ac:dyDescent="0.15">
      <c r="B46" s="429" t="s">
        <v>49</v>
      </c>
      <c r="C46" s="63" t="s">
        <v>50</v>
      </c>
      <c r="D46" s="194">
        <f t="shared" si="3"/>
        <v>12704</v>
      </c>
      <c r="E46" s="74">
        <f t="shared" si="4"/>
        <v>9265</v>
      </c>
      <c r="F46" s="75">
        <f t="shared" si="4"/>
        <v>3439</v>
      </c>
      <c r="G46" s="194">
        <v>3878</v>
      </c>
      <c r="H46" s="74">
        <v>1527</v>
      </c>
      <c r="I46" s="74">
        <v>3098</v>
      </c>
      <c r="J46" s="74">
        <v>1127</v>
      </c>
      <c r="K46" s="74">
        <v>2289</v>
      </c>
      <c r="L46" s="75">
        <v>785</v>
      </c>
    </row>
    <row r="47" spans="2:15" x14ac:dyDescent="0.15">
      <c r="B47" s="430"/>
      <c r="C47" s="66" t="s">
        <v>51</v>
      </c>
      <c r="D47" s="192">
        <f t="shared" si="3"/>
        <v>13937</v>
      </c>
      <c r="E47" s="74">
        <f t="shared" si="4"/>
        <v>10635</v>
      </c>
      <c r="F47" s="75">
        <f t="shared" si="4"/>
        <v>3302</v>
      </c>
      <c r="G47" s="192">
        <v>3630</v>
      </c>
      <c r="H47" s="67">
        <v>1265</v>
      </c>
      <c r="I47" s="67">
        <v>3650</v>
      </c>
      <c r="J47" s="67">
        <v>1124</v>
      </c>
      <c r="K47" s="67">
        <v>3355</v>
      </c>
      <c r="L47" s="68">
        <v>913</v>
      </c>
    </row>
    <row r="48" spans="2:15" x14ac:dyDescent="0.15">
      <c r="B48" s="430"/>
      <c r="C48" s="66" t="s">
        <v>52</v>
      </c>
      <c r="D48" s="192">
        <f t="shared" si="3"/>
        <v>2665</v>
      </c>
      <c r="E48" s="74">
        <f t="shared" si="4"/>
        <v>1626</v>
      </c>
      <c r="F48" s="75">
        <f t="shared" si="4"/>
        <v>1039</v>
      </c>
      <c r="G48" s="192">
        <v>741</v>
      </c>
      <c r="H48" s="67">
        <v>424</v>
      </c>
      <c r="I48" s="67">
        <v>536</v>
      </c>
      <c r="J48" s="67">
        <v>340</v>
      </c>
      <c r="K48" s="67">
        <v>349</v>
      </c>
      <c r="L48" s="68">
        <v>275</v>
      </c>
    </row>
    <row r="49" spans="2:12" x14ac:dyDescent="0.15">
      <c r="B49" s="430"/>
      <c r="C49" s="66" t="s">
        <v>53</v>
      </c>
      <c r="D49" s="192">
        <f t="shared" si="3"/>
        <v>5525</v>
      </c>
      <c r="E49" s="74">
        <f t="shared" si="4"/>
        <v>3303</v>
      </c>
      <c r="F49" s="75">
        <f t="shared" si="4"/>
        <v>2222</v>
      </c>
      <c r="G49" s="192">
        <v>1302</v>
      </c>
      <c r="H49" s="67">
        <v>912</v>
      </c>
      <c r="I49" s="67">
        <v>1101</v>
      </c>
      <c r="J49" s="67">
        <v>713</v>
      </c>
      <c r="K49" s="67">
        <v>900</v>
      </c>
      <c r="L49" s="68">
        <v>597</v>
      </c>
    </row>
    <row r="50" spans="2:12" x14ac:dyDescent="0.15">
      <c r="B50" s="430"/>
      <c r="C50" s="66" t="s">
        <v>30</v>
      </c>
      <c r="D50" s="192">
        <f t="shared" si="3"/>
        <v>140</v>
      </c>
      <c r="E50" s="74">
        <f t="shared" si="4"/>
        <v>89</v>
      </c>
      <c r="F50" s="75">
        <f t="shared" si="4"/>
        <v>51</v>
      </c>
      <c r="G50" s="192">
        <v>36</v>
      </c>
      <c r="H50" s="67">
        <v>20</v>
      </c>
      <c r="I50" s="67">
        <v>37</v>
      </c>
      <c r="J50" s="67">
        <v>14</v>
      </c>
      <c r="K50" s="67">
        <v>16</v>
      </c>
      <c r="L50" s="68">
        <v>17</v>
      </c>
    </row>
    <row r="51" spans="2:12" ht="14.25" thickBot="1" x14ac:dyDescent="0.2">
      <c r="B51" s="431"/>
      <c r="C51" s="70" t="s">
        <v>21</v>
      </c>
      <c r="D51" s="193">
        <f t="shared" si="3"/>
        <v>34971</v>
      </c>
      <c r="E51" s="71">
        <f t="shared" si="4"/>
        <v>24918</v>
      </c>
      <c r="F51" s="72">
        <f t="shared" si="4"/>
        <v>10053</v>
      </c>
      <c r="G51" s="193">
        <f>SUM(G46:G50)</f>
        <v>9587</v>
      </c>
      <c r="H51" s="73">
        <f t="shared" ref="H51:L51" si="9">SUM(H46:H50)</f>
        <v>4148</v>
      </c>
      <c r="I51" s="73">
        <f t="shared" si="9"/>
        <v>8422</v>
      </c>
      <c r="J51" s="73">
        <f t="shared" si="9"/>
        <v>3318</v>
      </c>
      <c r="K51" s="73">
        <f t="shared" si="9"/>
        <v>6909</v>
      </c>
      <c r="L51" s="309">
        <f t="shared" si="9"/>
        <v>2587</v>
      </c>
    </row>
    <row r="52" spans="2:12" ht="14.25" thickBot="1" x14ac:dyDescent="0.2">
      <c r="B52" s="432" t="s">
        <v>136</v>
      </c>
      <c r="C52" s="433"/>
      <c r="D52" s="198">
        <f t="shared" si="3"/>
        <v>175</v>
      </c>
      <c r="E52" s="196">
        <f t="shared" si="4"/>
        <v>138</v>
      </c>
      <c r="F52" s="197">
        <f t="shared" si="4"/>
        <v>37</v>
      </c>
      <c r="G52" s="195">
        <v>66</v>
      </c>
      <c r="H52" s="196">
        <v>20</v>
      </c>
      <c r="I52" s="196">
        <v>42</v>
      </c>
      <c r="J52" s="196">
        <v>9</v>
      </c>
      <c r="K52" s="196">
        <v>30</v>
      </c>
      <c r="L52" s="197">
        <v>8</v>
      </c>
    </row>
    <row r="53" spans="2:12" ht="14.25" thickBot="1" x14ac:dyDescent="0.2">
      <c r="B53" s="432" t="s">
        <v>150</v>
      </c>
      <c r="C53" s="433"/>
      <c r="D53" s="301" t="s">
        <v>147</v>
      </c>
      <c r="E53" s="302" t="s">
        <v>147</v>
      </c>
      <c r="F53" s="303" t="s">
        <v>147</v>
      </c>
      <c r="G53" s="310" t="s">
        <v>148</v>
      </c>
      <c r="H53" s="302" t="s">
        <v>148</v>
      </c>
      <c r="I53" s="302" t="s">
        <v>148</v>
      </c>
      <c r="J53" s="302" t="s">
        <v>148</v>
      </c>
      <c r="K53" s="302" t="s">
        <v>148</v>
      </c>
      <c r="L53" s="303" t="s">
        <v>148</v>
      </c>
    </row>
    <row r="54" spans="2:12" ht="13.5" customHeight="1" x14ac:dyDescent="0.15">
      <c r="B54" s="429" t="s">
        <v>54</v>
      </c>
      <c r="C54" s="63" t="s">
        <v>55</v>
      </c>
      <c r="D54" s="194">
        <f t="shared" si="3"/>
        <v>5004</v>
      </c>
      <c r="E54" s="74">
        <f t="shared" si="4"/>
        <v>2753</v>
      </c>
      <c r="F54" s="75">
        <f t="shared" si="4"/>
        <v>2251</v>
      </c>
      <c r="G54" s="194">
        <v>1465</v>
      </c>
      <c r="H54" s="74">
        <v>1054</v>
      </c>
      <c r="I54" s="74">
        <v>755</v>
      </c>
      <c r="J54" s="74">
        <v>694</v>
      </c>
      <c r="K54" s="74">
        <v>533</v>
      </c>
      <c r="L54" s="75">
        <v>503</v>
      </c>
    </row>
    <row r="55" spans="2:12" x14ac:dyDescent="0.15">
      <c r="B55" s="430"/>
      <c r="C55" s="66" t="s">
        <v>56</v>
      </c>
      <c r="D55" s="192">
        <f t="shared" si="3"/>
        <v>4874</v>
      </c>
      <c r="E55" s="74">
        <f t="shared" si="4"/>
        <v>3075</v>
      </c>
      <c r="F55" s="75">
        <f t="shared" si="4"/>
        <v>1799</v>
      </c>
      <c r="G55" s="192">
        <v>1639</v>
      </c>
      <c r="H55" s="67">
        <v>969</v>
      </c>
      <c r="I55" s="67">
        <v>839</v>
      </c>
      <c r="J55" s="67">
        <v>504</v>
      </c>
      <c r="K55" s="67">
        <v>597</v>
      </c>
      <c r="L55" s="68">
        <v>326</v>
      </c>
    </row>
    <row r="56" spans="2:12" x14ac:dyDescent="0.15">
      <c r="B56" s="430"/>
      <c r="C56" s="66" t="s">
        <v>57</v>
      </c>
      <c r="D56" s="192">
        <f t="shared" si="3"/>
        <v>602</v>
      </c>
      <c r="E56" s="74">
        <f t="shared" si="4"/>
        <v>390</v>
      </c>
      <c r="F56" s="75">
        <f t="shared" si="4"/>
        <v>212</v>
      </c>
      <c r="G56" s="192">
        <v>207</v>
      </c>
      <c r="H56" s="67">
        <v>114</v>
      </c>
      <c r="I56" s="67">
        <v>126</v>
      </c>
      <c r="J56" s="67">
        <v>61</v>
      </c>
      <c r="K56" s="67">
        <v>57</v>
      </c>
      <c r="L56" s="68">
        <v>37</v>
      </c>
    </row>
    <row r="57" spans="2:12" ht="14.25" thickBot="1" x14ac:dyDescent="0.2">
      <c r="B57" s="431"/>
      <c r="C57" s="70" t="s">
        <v>21</v>
      </c>
      <c r="D57" s="304">
        <f t="shared" si="3"/>
        <v>10480</v>
      </c>
      <c r="E57" s="305">
        <f t="shared" si="4"/>
        <v>6218</v>
      </c>
      <c r="F57" s="306">
        <f t="shared" si="4"/>
        <v>4262</v>
      </c>
      <c r="G57" s="304">
        <f>SUM(G54:G56)</f>
        <v>3311</v>
      </c>
      <c r="H57" s="307">
        <f t="shared" ref="H57:L57" si="10">SUM(H54:H56)</f>
        <v>2137</v>
      </c>
      <c r="I57" s="307">
        <f t="shared" si="10"/>
        <v>1720</v>
      </c>
      <c r="J57" s="307">
        <f t="shared" si="10"/>
        <v>1259</v>
      </c>
      <c r="K57" s="307">
        <f t="shared" si="10"/>
        <v>1187</v>
      </c>
      <c r="L57" s="311">
        <f t="shared" si="10"/>
        <v>866</v>
      </c>
    </row>
    <row r="58" spans="2:12" ht="14.25" thickBot="1" x14ac:dyDescent="0.2">
      <c r="B58" s="441" t="s">
        <v>151</v>
      </c>
      <c r="C58" s="442"/>
      <c r="D58" s="195">
        <f>D16+D25+D38+D45+D51+D52+D57</f>
        <v>303550</v>
      </c>
      <c r="E58" s="196">
        <f t="shared" ref="E58:L58" si="11">E16+E25+E38+E45+E51+E52+E57</f>
        <v>174687</v>
      </c>
      <c r="F58" s="197">
        <f t="shared" si="11"/>
        <v>128863</v>
      </c>
      <c r="G58" s="195">
        <f t="shared" si="11"/>
        <v>62405</v>
      </c>
      <c r="H58" s="196">
        <f t="shared" si="11"/>
        <v>45986</v>
      </c>
      <c r="I58" s="196">
        <f t="shared" si="11"/>
        <v>67615</v>
      </c>
      <c r="J58" s="196">
        <f t="shared" si="11"/>
        <v>50704</v>
      </c>
      <c r="K58" s="196">
        <f t="shared" si="11"/>
        <v>44667</v>
      </c>
      <c r="L58" s="197">
        <f t="shared" si="11"/>
        <v>32173</v>
      </c>
    </row>
    <row r="59" spans="2:12" x14ac:dyDescent="0.15">
      <c r="B59" s="77"/>
      <c r="C59" s="77"/>
      <c r="D59" s="78"/>
      <c r="E59" s="78"/>
      <c r="F59" s="78"/>
      <c r="G59" s="78"/>
      <c r="H59" s="78"/>
      <c r="I59" s="78"/>
      <c r="J59" s="78"/>
      <c r="K59" s="78"/>
      <c r="L59" s="78"/>
    </row>
    <row r="60" spans="2:12" ht="14.25" thickBot="1" x14ac:dyDescent="0.2">
      <c r="B60" s="79"/>
      <c r="C60" s="79"/>
      <c r="D60" s="79"/>
      <c r="E60" s="79"/>
      <c r="F60" s="254"/>
      <c r="G60" s="79"/>
      <c r="H60" s="79"/>
      <c r="I60" s="79"/>
      <c r="J60" s="79"/>
      <c r="K60" s="79"/>
      <c r="L60" s="79"/>
    </row>
    <row r="61" spans="2:12" x14ac:dyDescent="0.15">
      <c r="B61" s="443" t="s">
        <v>58</v>
      </c>
      <c r="C61" s="444"/>
      <c r="D61" s="434" t="s">
        <v>59</v>
      </c>
      <c r="E61" s="427"/>
      <c r="F61" s="428"/>
      <c r="G61" s="447" t="s">
        <v>60</v>
      </c>
      <c r="H61" s="427"/>
      <c r="I61" s="427" t="s">
        <v>0</v>
      </c>
      <c r="J61" s="427"/>
      <c r="K61" s="427" t="s">
        <v>1</v>
      </c>
      <c r="L61" s="428"/>
    </row>
    <row r="62" spans="2:12" ht="14.25" thickBot="1" x14ac:dyDescent="0.2">
      <c r="B62" s="445"/>
      <c r="C62" s="446"/>
      <c r="D62" s="80" t="s">
        <v>5</v>
      </c>
      <c r="E62" s="81" t="s">
        <v>6</v>
      </c>
      <c r="F62" s="82" t="s">
        <v>7</v>
      </c>
      <c r="G62" s="83" t="s">
        <v>6</v>
      </c>
      <c r="H62" s="81" t="s">
        <v>7</v>
      </c>
      <c r="I62" s="81" t="s">
        <v>6</v>
      </c>
      <c r="J62" s="81" t="s">
        <v>7</v>
      </c>
      <c r="K62" s="81" t="s">
        <v>6</v>
      </c>
      <c r="L62" s="82" t="s">
        <v>7</v>
      </c>
    </row>
    <row r="63" spans="2:12" x14ac:dyDescent="0.15">
      <c r="B63" s="454" t="s">
        <v>152</v>
      </c>
      <c r="C63" s="455"/>
      <c r="D63" s="194">
        <f>SUM(E63:F63)</f>
        <v>2983</v>
      </c>
      <c r="E63" s="74">
        <f>SUM(G63+I63+K63)</f>
        <v>1593</v>
      </c>
      <c r="F63" s="75">
        <f>SUM(H63+J63+L63)</f>
        <v>1390</v>
      </c>
      <c r="G63" s="76">
        <v>698</v>
      </c>
      <c r="H63" s="74">
        <v>590</v>
      </c>
      <c r="I63" s="74">
        <v>499</v>
      </c>
      <c r="J63" s="74">
        <v>448</v>
      </c>
      <c r="K63" s="74">
        <v>396</v>
      </c>
      <c r="L63" s="75">
        <v>352</v>
      </c>
    </row>
    <row r="64" spans="2:12" x14ac:dyDescent="0.15">
      <c r="B64" s="456" t="s">
        <v>153</v>
      </c>
      <c r="C64" s="457"/>
      <c r="D64" s="194">
        <f t="shared" ref="D64:D71" si="12">SUM(E64:F64)</f>
        <v>77</v>
      </c>
      <c r="E64" s="74">
        <f t="shared" ref="E64:F71" si="13">SUM(G64+I64+K64)</f>
        <v>35</v>
      </c>
      <c r="F64" s="75">
        <f t="shared" si="13"/>
        <v>42</v>
      </c>
      <c r="G64" s="69">
        <v>19</v>
      </c>
      <c r="H64" s="67">
        <v>18</v>
      </c>
      <c r="I64" s="67">
        <v>12</v>
      </c>
      <c r="J64" s="67">
        <v>13</v>
      </c>
      <c r="K64" s="67">
        <v>4</v>
      </c>
      <c r="L64" s="68">
        <v>11</v>
      </c>
    </row>
    <row r="65" spans="2:12" x14ac:dyDescent="0.15">
      <c r="B65" s="448" t="s">
        <v>154</v>
      </c>
      <c r="C65" s="449"/>
      <c r="D65" s="194">
        <f t="shared" si="12"/>
        <v>198</v>
      </c>
      <c r="E65" s="74">
        <f t="shared" si="13"/>
        <v>84</v>
      </c>
      <c r="F65" s="75">
        <f t="shared" si="13"/>
        <v>114</v>
      </c>
      <c r="G65" s="69">
        <v>45</v>
      </c>
      <c r="H65" s="67">
        <v>41</v>
      </c>
      <c r="I65" s="67">
        <v>14</v>
      </c>
      <c r="J65" s="67">
        <v>43</v>
      </c>
      <c r="K65" s="67">
        <v>25</v>
      </c>
      <c r="L65" s="68">
        <v>30</v>
      </c>
    </row>
    <row r="66" spans="2:12" x14ac:dyDescent="0.15">
      <c r="B66" s="448" t="s">
        <v>155</v>
      </c>
      <c r="C66" s="449"/>
      <c r="D66" s="194">
        <f t="shared" si="12"/>
        <v>7151</v>
      </c>
      <c r="E66" s="74">
        <f t="shared" si="13"/>
        <v>4474</v>
      </c>
      <c r="F66" s="75">
        <f t="shared" si="13"/>
        <v>2677</v>
      </c>
      <c r="G66" s="69">
        <v>2532</v>
      </c>
      <c r="H66" s="67">
        <v>1465</v>
      </c>
      <c r="I66" s="67">
        <v>1185</v>
      </c>
      <c r="J66" s="67">
        <v>747</v>
      </c>
      <c r="K66" s="67">
        <v>757</v>
      </c>
      <c r="L66" s="68">
        <v>465</v>
      </c>
    </row>
    <row r="67" spans="2:12" x14ac:dyDescent="0.15">
      <c r="B67" s="448" t="s">
        <v>156</v>
      </c>
      <c r="C67" s="449"/>
      <c r="D67" s="194" t="s">
        <v>146</v>
      </c>
      <c r="E67" s="74" t="s">
        <v>146</v>
      </c>
      <c r="F67" s="75" t="s">
        <v>146</v>
      </c>
      <c r="G67" s="69" t="s">
        <v>146</v>
      </c>
      <c r="H67" s="67" t="s">
        <v>146</v>
      </c>
      <c r="I67" s="67" t="s">
        <v>146</v>
      </c>
      <c r="J67" s="67" t="s">
        <v>146</v>
      </c>
      <c r="K67" s="67" t="s">
        <v>146</v>
      </c>
      <c r="L67" s="68" t="s">
        <v>146</v>
      </c>
    </row>
    <row r="68" spans="2:12" x14ac:dyDescent="0.15">
      <c r="B68" s="448" t="s">
        <v>157</v>
      </c>
      <c r="C68" s="449"/>
      <c r="D68" s="194">
        <f t="shared" si="12"/>
        <v>4</v>
      </c>
      <c r="E68" s="74">
        <f t="shared" si="13"/>
        <v>3</v>
      </c>
      <c r="F68" s="75">
        <f t="shared" si="13"/>
        <v>1</v>
      </c>
      <c r="G68" s="69">
        <v>1</v>
      </c>
      <c r="H68" s="67">
        <v>1</v>
      </c>
      <c r="I68" s="67">
        <v>2</v>
      </c>
      <c r="J68" s="67">
        <v>0</v>
      </c>
      <c r="K68" s="67">
        <v>0</v>
      </c>
      <c r="L68" s="68">
        <v>0</v>
      </c>
    </row>
    <row r="69" spans="2:12" x14ac:dyDescent="0.15">
      <c r="B69" s="448" t="s">
        <v>158</v>
      </c>
      <c r="C69" s="449"/>
      <c r="D69" s="194">
        <f t="shared" si="12"/>
        <v>56</v>
      </c>
      <c r="E69" s="74">
        <f t="shared" si="13"/>
        <v>23</v>
      </c>
      <c r="F69" s="75">
        <f t="shared" si="13"/>
        <v>33</v>
      </c>
      <c r="G69" s="69">
        <v>12</v>
      </c>
      <c r="H69" s="67">
        <v>18</v>
      </c>
      <c r="I69" s="67">
        <v>7</v>
      </c>
      <c r="J69" s="67">
        <v>8</v>
      </c>
      <c r="K69" s="67">
        <v>4</v>
      </c>
      <c r="L69" s="68">
        <v>7</v>
      </c>
    </row>
    <row r="70" spans="2:12" ht="14.25" thickBot="1" x14ac:dyDescent="0.2">
      <c r="B70" s="450" t="s">
        <v>159</v>
      </c>
      <c r="C70" s="451"/>
      <c r="D70" s="255">
        <f t="shared" si="12"/>
        <v>11</v>
      </c>
      <c r="E70" s="71">
        <f t="shared" si="13"/>
        <v>6</v>
      </c>
      <c r="F70" s="72">
        <f t="shared" si="13"/>
        <v>5</v>
      </c>
      <c r="G70" s="73">
        <v>4</v>
      </c>
      <c r="H70" s="71">
        <v>4</v>
      </c>
      <c r="I70" s="71">
        <v>1</v>
      </c>
      <c r="J70" s="71">
        <v>0</v>
      </c>
      <c r="K70" s="71">
        <v>1</v>
      </c>
      <c r="L70" s="72">
        <v>1</v>
      </c>
    </row>
    <row r="71" spans="2:12" ht="14.25" thickBot="1" x14ac:dyDescent="0.2">
      <c r="B71" s="452" t="s">
        <v>21</v>
      </c>
      <c r="C71" s="453"/>
      <c r="D71" s="195">
        <f t="shared" si="12"/>
        <v>10480</v>
      </c>
      <c r="E71" s="196">
        <f t="shared" si="13"/>
        <v>6218</v>
      </c>
      <c r="F71" s="197">
        <f t="shared" si="13"/>
        <v>4262</v>
      </c>
      <c r="G71" s="199">
        <f>SUM(G63:G70)</f>
        <v>3311</v>
      </c>
      <c r="H71" s="199">
        <f t="shared" ref="H71:L71" si="14">SUM(H63:H70)</f>
        <v>2137</v>
      </c>
      <c r="I71" s="199">
        <f t="shared" si="14"/>
        <v>1720</v>
      </c>
      <c r="J71" s="199">
        <f t="shared" si="14"/>
        <v>1259</v>
      </c>
      <c r="K71" s="199">
        <f t="shared" si="14"/>
        <v>1187</v>
      </c>
      <c r="L71" s="199">
        <f t="shared" si="14"/>
        <v>866</v>
      </c>
    </row>
  </sheetData>
  <mergeCells count="28">
    <mergeCell ref="B68:C68"/>
    <mergeCell ref="B69:C69"/>
    <mergeCell ref="B70:C70"/>
    <mergeCell ref="B71:C71"/>
    <mergeCell ref="K61:L61"/>
    <mergeCell ref="B63:C63"/>
    <mergeCell ref="B64:C64"/>
    <mergeCell ref="B65:C65"/>
    <mergeCell ref="B66:C66"/>
    <mergeCell ref="B67:C67"/>
    <mergeCell ref="I61:J61"/>
    <mergeCell ref="B54:B57"/>
    <mergeCell ref="B58:C58"/>
    <mergeCell ref="B61:C62"/>
    <mergeCell ref="D61:F61"/>
    <mergeCell ref="G61:H61"/>
    <mergeCell ref="K2:L2"/>
    <mergeCell ref="B4:B16"/>
    <mergeCell ref="B53:C53"/>
    <mergeCell ref="B2:C3"/>
    <mergeCell ref="D2:F2"/>
    <mergeCell ref="G2:H2"/>
    <mergeCell ref="I2:J2"/>
    <mergeCell ref="B17:B25"/>
    <mergeCell ref="B26:B38"/>
    <mergeCell ref="B39:B45"/>
    <mergeCell ref="B46:B51"/>
    <mergeCell ref="B52:C52"/>
  </mergeCells>
  <phoneticPr fontId="1"/>
  <pageMargins left="0" right="0" top="0" bottom="0" header="0.31496062992125984" footer="0.31496062992125984"/>
  <pageSetup paperSize="8" scale="1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M34"/>
  <sheetViews>
    <sheetView zoomScaleNormal="100" zoomScaleSheetLayoutView="75" workbookViewId="0">
      <selection activeCell="I44" sqref="I44"/>
    </sheetView>
  </sheetViews>
  <sheetFormatPr defaultRowHeight="13.5" x14ac:dyDescent="0.15"/>
  <cols>
    <col min="1" max="1" width="2.625" style="163" customWidth="1"/>
    <col min="2" max="2" width="2.875" style="163" bestFit="1" customWidth="1"/>
    <col min="3" max="3" width="18.75" style="163" bestFit="1" customWidth="1"/>
    <col min="4" max="6" width="9" style="163"/>
    <col min="7" max="12" width="7.75" style="163" customWidth="1"/>
    <col min="13" max="16384" width="9" style="163"/>
  </cols>
  <sheetData>
    <row r="1" spans="2:13" ht="14.25" thickBot="1" x14ac:dyDescent="0.2">
      <c r="B1" s="163" t="s">
        <v>173</v>
      </c>
      <c r="L1" s="343"/>
    </row>
    <row r="2" spans="2:13" ht="13.5" customHeight="1" x14ac:dyDescent="0.15">
      <c r="B2" s="414" t="s">
        <v>99</v>
      </c>
      <c r="C2" s="415"/>
      <c r="D2" s="418" t="s">
        <v>59</v>
      </c>
      <c r="E2" s="419"/>
      <c r="F2" s="420"/>
      <c r="G2" s="419" t="s">
        <v>123</v>
      </c>
      <c r="H2" s="421"/>
      <c r="I2" s="422" t="s">
        <v>124</v>
      </c>
      <c r="J2" s="421"/>
      <c r="K2" s="422" t="s">
        <v>125</v>
      </c>
      <c r="L2" s="420"/>
    </row>
    <row r="3" spans="2:13" ht="14.25" thickBot="1" x14ac:dyDescent="0.2">
      <c r="B3" s="416"/>
      <c r="C3" s="417"/>
      <c r="D3" s="345" t="s">
        <v>5</v>
      </c>
      <c r="E3" s="25" t="s">
        <v>6</v>
      </c>
      <c r="F3" s="261" t="s">
        <v>7</v>
      </c>
      <c r="G3" s="344" t="s">
        <v>6</v>
      </c>
      <c r="H3" s="25" t="s">
        <v>7</v>
      </c>
      <c r="I3" s="344" t="s">
        <v>6</v>
      </c>
      <c r="J3" s="25" t="s">
        <v>7</v>
      </c>
      <c r="K3" s="344" t="s">
        <v>6</v>
      </c>
      <c r="L3" s="28" t="s">
        <v>7</v>
      </c>
    </row>
    <row r="4" spans="2:13" ht="13.5" customHeight="1" x14ac:dyDescent="0.15">
      <c r="B4" s="458" t="s">
        <v>61</v>
      </c>
      <c r="C4" s="29" t="s">
        <v>62</v>
      </c>
      <c r="D4" s="281">
        <f>SUM(E4:F4)</f>
        <v>14263</v>
      </c>
      <c r="E4" s="227">
        <f>SUM(G4+I4+K4)</f>
        <v>10046</v>
      </c>
      <c r="F4" s="282">
        <f>SUM(H4+J4+L4)</f>
        <v>4217</v>
      </c>
      <c r="G4" s="32">
        <v>4551</v>
      </c>
      <c r="H4" s="30">
        <v>1889</v>
      </c>
      <c r="I4" s="30">
        <v>3362</v>
      </c>
      <c r="J4" s="30">
        <v>1401</v>
      </c>
      <c r="K4" s="30">
        <v>2133</v>
      </c>
      <c r="L4" s="31">
        <v>927</v>
      </c>
    </row>
    <row r="5" spans="2:13" x14ac:dyDescent="0.15">
      <c r="B5" s="459"/>
      <c r="C5" s="33" t="s">
        <v>63</v>
      </c>
      <c r="D5" s="283">
        <f t="shared" ref="D5:D33" si="0">SUM(E5:F5)</f>
        <v>3084</v>
      </c>
      <c r="E5" s="225">
        <f t="shared" ref="E5:F33" si="1">SUM(G5+I5+K5)</f>
        <v>1725</v>
      </c>
      <c r="F5" s="226">
        <f t="shared" si="1"/>
        <v>1359</v>
      </c>
      <c r="G5" s="36">
        <v>730</v>
      </c>
      <c r="H5" s="34">
        <v>549</v>
      </c>
      <c r="I5" s="34">
        <v>701</v>
      </c>
      <c r="J5" s="34">
        <v>603</v>
      </c>
      <c r="K5" s="34">
        <v>294</v>
      </c>
      <c r="L5" s="35">
        <v>207</v>
      </c>
    </row>
    <row r="6" spans="2:13" x14ac:dyDescent="0.15">
      <c r="B6" s="459"/>
      <c r="C6" s="33" t="s">
        <v>64</v>
      </c>
      <c r="D6" s="283">
        <f t="shared" si="0"/>
        <v>115802</v>
      </c>
      <c r="E6" s="225">
        <f t="shared" si="1"/>
        <v>54090</v>
      </c>
      <c r="F6" s="226">
        <f t="shared" si="1"/>
        <v>61712</v>
      </c>
      <c r="G6" s="36">
        <v>18622</v>
      </c>
      <c r="H6" s="34">
        <v>21729</v>
      </c>
      <c r="I6" s="34">
        <v>21393</v>
      </c>
      <c r="J6" s="34">
        <v>24676</v>
      </c>
      <c r="K6" s="34">
        <v>14075</v>
      </c>
      <c r="L6" s="35">
        <v>15307</v>
      </c>
    </row>
    <row r="7" spans="2:13" x14ac:dyDescent="0.15">
      <c r="B7" s="459"/>
      <c r="C7" s="33" t="s">
        <v>65</v>
      </c>
      <c r="D7" s="283">
        <f t="shared" si="0"/>
        <v>672</v>
      </c>
      <c r="E7" s="225">
        <f t="shared" si="1"/>
        <v>361</v>
      </c>
      <c r="F7" s="226">
        <f t="shared" si="1"/>
        <v>311</v>
      </c>
      <c r="G7" s="36">
        <v>149</v>
      </c>
      <c r="H7" s="34">
        <v>116</v>
      </c>
      <c r="I7" s="34">
        <v>150</v>
      </c>
      <c r="J7" s="34">
        <v>122</v>
      </c>
      <c r="K7" s="34">
        <v>62</v>
      </c>
      <c r="L7" s="35">
        <v>73</v>
      </c>
    </row>
    <row r="8" spans="2:13" x14ac:dyDescent="0.15">
      <c r="B8" s="459"/>
      <c r="C8" s="33" t="s">
        <v>66</v>
      </c>
      <c r="D8" s="283">
        <f t="shared" si="0"/>
        <v>33</v>
      </c>
      <c r="E8" s="225">
        <f t="shared" si="1"/>
        <v>22</v>
      </c>
      <c r="F8" s="226">
        <f t="shared" si="1"/>
        <v>11</v>
      </c>
      <c r="G8" s="36">
        <v>9</v>
      </c>
      <c r="H8" s="34">
        <v>6</v>
      </c>
      <c r="I8" s="34">
        <v>9</v>
      </c>
      <c r="J8" s="34">
        <v>4</v>
      </c>
      <c r="K8" s="34">
        <v>4</v>
      </c>
      <c r="L8" s="35">
        <v>1</v>
      </c>
    </row>
    <row r="9" spans="2:13" x14ac:dyDescent="0.15">
      <c r="B9" s="459"/>
      <c r="C9" s="33" t="s">
        <v>67</v>
      </c>
      <c r="D9" s="283">
        <f t="shared" si="0"/>
        <v>8929</v>
      </c>
      <c r="E9" s="225">
        <f t="shared" si="1"/>
        <v>6332</v>
      </c>
      <c r="F9" s="226">
        <f t="shared" si="1"/>
        <v>2597</v>
      </c>
      <c r="G9" s="36">
        <v>2652</v>
      </c>
      <c r="H9" s="34">
        <v>1105</v>
      </c>
      <c r="I9" s="34">
        <v>2284</v>
      </c>
      <c r="J9" s="34">
        <v>947</v>
      </c>
      <c r="K9" s="34">
        <v>1396</v>
      </c>
      <c r="L9" s="35">
        <v>545</v>
      </c>
    </row>
    <row r="10" spans="2:13" x14ac:dyDescent="0.15">
      <c r="B10" s="459"/>
      <c r="C10" s="33" t="s">
        <v>68</v>
      </c>
      <c r="D10" s="283">
        <f t="shared" si="0"/>
        <v>1552</v>
      </c>
      <c r="E10" s="225">
        <f t="shared" si="1"/>
        <v>904</v>
      </c>
      <c r="F10" s="226">
        <f t="shared" si="1"/>
        <v>648</v>
      </c>
      <c r="G10" s="36">
        <v>374</v>
      </c>
      <c r="H10" s="34">
        <v>259</v>
      </c>
      <c r="I10" s="34">
        <v>299</v>
      </c>
      <c r="J10" s="34">
        <v>218</v>
      </c>
      <c r="K10" s="34">
        <v>231</v>
      </c>
      <c r="L10" s="35">
        <v>171</v>
      </c>
    </row>
    <row r="11" spans="2:13" x14ac:dyDescent="0.15">
      <c r="B11" s="459"/>
      <c r="C11" s="33" t="s">
        <v>69</v>
      </c>
      <c r="D11" s="283">
        <f t="shared" si="0"/>
        <v>7250</v>
      </c>
      <c r="E11" s="225">
        <f t="shared" si="1"/>
        <v>3820</v>
      </c>
      <c r="F11" s="226">
        <f t="shared" si="1"/>
        <v>3430</v>
      </c>
      <c r="G11" s="36">
        <v>1564</v>
      </c>
      <c r="H11" s="34">
        <v>1501</v>
      </c>
      <c r="I11" s="34">
        <v>1339</v>
      </c>
      <c r="J11" s="34">
        <v>1206</v>
      </c>
      <c r="K11" s="34">
        <v>917</v>
      </c>
      <c r="L11" s="35">
        <v>723</v>
      </c>
    </row>
    <row r="12" spans="2:13" x14ac:dyDescent="0.15">
      <c r="B12" s="459"/>
      <c r="C12" s="33" t="s">
        <v>129</v>
      </c>
      <c r="D12" s="283">
        <f t="shared" si="0"/>
        <v>107</v>
      </c>
      <c r="E12" s="225">
        <f t="shared" si="1"/>
        <v>75</v>
      </c>
      <c r="F12" s="226">
        <f t="shared" si="1"/>
        <v>32</v>
      </c>
      <c r="G12" s="36">
        <v>31</v>
      </c>
      <c r="H12" s="34">
        <v>18</v>
      </c>
      <c r="I12" s="34">
        <v>21</v>
      </c>
      <c r="J12" s="34">
        <v>5</v>
      </c>
      <c r="K12" s="34">
        <v>23</v>
      </c>
      <c r="L12" s="35">
        <v>9</v>
      </c>
    </row>
    <row r="13" spans="2:13" x14ac:dyDescent="0.15">
      <c r="B13" s="459"/>
      <c r="C13" s="33" t="s">
        <v>70</v>
      </c>
      <c r="D13" s="283">
        <f t="shared" si="0"/>
        <v>36</v>
      </c>
      <c r="E13" s="225">
        <f t="shared" si="1"/>
        <v>16</v>
      </c>
      <c r="F13" s="226">
        <f t="shared" si="1"/>
        <v>20</v>
      </c>
      <c r="G13" s="36">
        <v>9</v>
      </c>
      <c r="H13" s="34">
        <v>8</v>
      </c>
      <c r="I13" s="34">
        <v>6</v>
      </c>
      <c r="J13" s="34">
        <v>5</v>
      </c>
      <c r="K13" s="34">
        <v>1</v>
      </c>
      <c r="L13" s="35">
        <v>7</v>
      </c>
    </row>
    <row r="14" spans="2:13" x14ac:dyDescent="0.15">
      <c r="B14" s="459"/>
      <c r="C14" s="33" t="s">
        <v>71</v>
      </c>
      <c r="D14" s="283">
        <f t="shared" si="0"/>
        <v>688</v>
      </c>
      <c r="E14" s="225">
        <f t="shared" si="1"/>
        <v>506</v>
      </c>
      <c r="F14" s="226">
        <f t="shared" si="1"/>
        <v>182</v>
      </c>
      <c r="G14" s="36">
        <v>199</v>
      </c>
      <c r="H14" s="34">
        <v>78</v>
      </c>
      <c r="I14" s="34">
        <v>168</v>
      </c>
      <c r="J14" s="34">
        <v>64</v>
      </c>
      <c r="K14" s="34">
        <v>139</v>
      </c>
      <c r="L14" s="35">
        <v>40</v>
      </c>
    </row>
    <row r="15" spans="2:13" x14ac:dyDescent="0.15">
      <c r="B15" s="459"/>
      <c r="C15" s="33" t="s">
        <v>30</v>
      </c>
      <c r="D15" s="283">
        <f t="shared" si="0"/>
        <v>773</v>
      </c>
      <c r="E15" s="225">
        <f t="shared" si="1"/>
        <v>455</v>
      </c>
      <c r="F15" s="226">
        <f t="shared" si="1"/>
        <v>318</v>
      </c>
      <c r="G15" s="36">
        <v>192</v>
      </c>
      <c r="H15" s="34">
        <v>112</v>
      </c>
      <c r="I15" s="34">
        <v>147</v>
      </c>
      <c r="J15" s="34">
        <v>117</v>
      </c>
      <c r="K15" s="34">
        <v>116</v>
      </c>
      <c r="L15" s="35">
        <v>89</v>
      </c>
    </row>
    <row r="16" spans="2:13" ht="14.25" thickBot="1" x14ac:dyDescent="0.2">
      <c r="B16" s="460"/>
      <c r="C16" s="42" t="s">
        <v>21</v>
      </c>
      <c r="D16" s="284">
        <f t="shared" si="0"/>
        <v>153189</v>
      </c>
      <c r="E16" s="256">
        <f t="shared" si="1"/>
        <v>78352</v>
      </c>
      <c r="F16" s="285">
        <f t="shared" si="1"/>
        <v>74837</v>
      </c>
      <c r="G16" s="319">
        <f>SUM(G4:G15)</f>
        <v>29082</v>
      </c>
      <c r="H16" s="228">
        <f t="shared" ref="H16:L16" si="2">SUM(H4:H15)</f>
        <v>27370</v>
      </c>
      <c r="I16" s="228">
        <f t="shared" si="2"/>
        <v>29879</v>
      </c>
      <c r="J16" s="228">
        <f t="shared" si="2"/>
        <v>29368</v>
      </c>
      <c r="K16" s="228">
        <f t="shared" si="2"/>
        <v>19391</v>
      </c>
      <c r="L16" s="258">
        <f t="shared" si="2"/>
        <v>18099</v>
      </c>
      <c r="M16" s="167"/>
    </row>
    <row r="17" spans="2:12" ht="13.5" customHeight="1" x14ac:dyDescent="0.15">
      <c r="B17" s="461" t="s">
        <v>72</v>
      </c>
      <c r="C17" s="259" t="s">
        <v>73</v>
      </c>
      <c r="D17" s="318">
        <f t="shared" si="0"/>
        <v>94486</v>
      </c>
      <c r="E17" s="223">
        <f t="shared" si="1"/>
        <v>62773</v>
      </c>
      <c r="F17" s="224">
        <f t="shared" si="1"/>
        <v>31713</v>
      </c>
      <c r="G17" s="41">
        <v>21853</v>
      </c>
      <c r="H17" s="39">
        <v>11070</v>
      </c>
      <c r="I17" s="39">
        <v>24101</v>
      </c>
      <c r="J17" s="39">
        <v>12048</v>
      </c>
      <c r="K17" s="39">
        <v>16819</v>
      </c>
      <c r="L17" s="31">
        <v>8595</v>
      </c>
    </row>
    <row r="18" spans="2:12" x14ac:dyDescent="0.15">
      <c r="B18" s="462"/>
      <c r="C18" s="51" t="s">
        <v>130</v>
      </c>
      <c r="D18" s="283">
        <f t="shared" si="0"/>
        <v>1588</v>
      </c>
      <c r="E18" s="225">
        <f t="shared" si="1"/>
        <v>1051</v>
      </c>
      <c r="F18" s="226">
        <f t="shared" si="1"/>
        <v>537</v>
      </c>
      <c r="G18" s="36">
        <v>372</v>
      </c>
      <c r="H18" s="34">
        <v>215</v>
      </c>
      <c r="I18" s="34">
        <v>365</v>
      </c>
      <c r="J18" s="34">
        <v>171</v>
      </c>
      <c r="K18" s="34">
        <v>314</v>
      </c>
      <c r="L18" s="35">
        <v>151</v>
      </c>
    </row>
    <row r="19" spans="2:12" x14ac:dyDescent="0.15">
      <c r="B19" s="462"/>
      <c r="C19" s="51" t="s">
        <v>74</v>
      </c>
      <c r="D19" s="283">
        <f t="shared" si="0"/>
        <v>97</v>
      </c>
      <c r="E19" s="225">
        <f t="shared" si="1"/>
        <v>60</v>
      </c>
      <c r="F19" s="226">
        <f t="shared" si="1"/>
        <v>37</v>
      </c>
      <c r="G19" s="36">
        <v>29</v>
      </c>
      <c r="H19" s="34">
        <v>18</v>
      </c>
      <c r="I19" s="34">
        <v>18</v>
      </c>
      <c r="J19" s="34">
        <v>14</v>
      </c>
      <c r="K19" s="34">
        <v>13</v>
      </c>
      <c r="L19" s="35">
        <v>5</v>
      </c>
    </row>
    <row r="20" spans="2:12" x14ac:dyDescent="0.15">
      <c r="B20" s="462"/>
      <c r="C20" s="51" t="s">
        <v>75</v>
      </c>
      <c r="D20" s="283">
        <f t="shared" si="0"/>
        <v>47</v>
      </c>
      <c r="E20" s="225">
        <f t="shared" si="1"/>
        <v>32</v>
      </c>
      <c r="F20" s="226">
        <f t="shared" si="1"/>
        <v>15</v>
      </c>
      <c r="G20" s="36">
        <v>10</v>
      </c>
      <c r="H20" s="34">
        <v>9</v>
      </c>
      <c r="I20" s="34">
        <v>10</v>
      </c>
      <c r="J20" s="34">
        <v>4</v>
      </c>
      <c r="K20" s="34">
        <v>12</v>
      </c>
      <c r="L20" s="35">
        <v>2</v>
      </c>
    </row>
    <row r="21" spans="2:12" x14ac:dyDescent="0.15">
      <c r="B21" s="462"/>
      <c r="C21" s="51" t="s">
        <v>76</v>
      </c>
      <c r="D21" s="283">
        <f t="shared" si="0"/>
        <v>75</v>
      </c>
      <c r="E21" s="225">
        <f t="shared" si="1"/>
        <v>51</v>
      </c>
      <c r="F21" s="226">
        <f t="shared" si="1"/>
        <v>24</v>
      </c>
      <c r="G21" s="36">
        <v>16</v>
      </c>
      <c r="H21" s="34">
        <v>6</v>
      </c>
      <c r="I21" s="34">
        <v>22</v>
      </c>
      <c r="J21" s="34">
        <v>11</v>
      </c>
      <c r="K21" s="34">
        <v>13</v>
      </c>
      <c r="L21" s="35">
        <v>7</v>
      </c>
    </row>
    <row r="22" spans="2:12" x14ac:dyDescent="0.15">
      <c r="B22" s="462"/>
      <c r="C22" s="51" t="s">
        <v>77</v>
      </c>
      <c r="D22" s="283">
        <f t="shared" si="0"/>
        <v>29</v>
      </c>
      <c r="E22" s="225">
        <f t="shared" si="1"/>
        <v>23</v>
      </c>
      <c r="F22" s="226">
        <f t="shared" si="1"/>
        <v>6</v>
      </c>
      <c r="G22" s="36">
        <v>6</v>
      </c>
      <c r="H22" s="34">
        <v>1</v>
      </c>
      <c r="I22" s="34">
        <v>10</v>
      </c>
      <c r="J22" s="34">
        <v>4</v>
      </c>
      <c r="K22" s="34">
        <v>7</v>
      </c>
      <c r="L22" s="35">
        <v>1</v>
      </c>
    </row>
    <row r="23" spans="2:12" x14ac:dyDescent="0.15">
      <c r="B23" s="462"/>
      <c r="C23" s="51" t="s">
        <v>30</v>
      </c>
      <c r="D23" s="283">
        <f t="shared" si="0"/>
        <v>1135</v>
      </c>
      <c r="E23" s="225">
        <f t="shared" si="1"/>
        <v>688</v>
      </c>
      <c r="F23" s="226">
        <f t="shared" si="1"/>
        <v>447</v>
      </c>
      <c r="G23" s="36">
        <v>280</v>
      </c>
      <c r="H23" s="34">
        <v>190</v>
      </c>
      <c r="I23" s="34">
        <v>255</v>
      </c>
      <c r="J23" s="34">
        <v>165</v>
      </c>
      <c r="K23" s="34">
        <v>153</v>
      </c>
      <c r="L23" s="35">
        <v>92</v>
      </c>
    </row>
    <row r="24" spans="2:12" ht="14.25" thickBot="1" x14ac:dyDescent="0.2">
      <c r="B24" s="463"/>
      <c r="C24" s="260" t="s">
        <v>21</v>
      </c>
      <c r="D24" s="319">
        <f t="shared" si="0"/>
        <v>97457</v>
      </c>
      <c r="E24" s="320">
        <f t="shared" si="1"/>
        <v>64678</v>
      </c>
      <c r="F24" s="286">
        <f t="shared" si="1"/>
        <v>32779</v>
      </c>
      <c r="G24" s="228">
        <f>SUM(G17:G23)</f>
        <v>22566</v>
      </c>
      <c r="H24" s="228">
        <f t="shared" ref="H24:L24" si="3">SUM(H17:H23)</f>
        <v>11509</v>
      </c>
      <c r="I24" s="228">
        <f t="shared" si="3"/>
        <v>24781</v>
      </c>
      <c r="J24" s="228">
        <f t="shared" si="3"/>
        <v>12417</v>
      </c>
      <c r="K24" s="228">
        <f t="shared" si="3"/>
        <v>17331</v>
      </c>
      <c r="L24" s="258">
        <f t="shared" si="3"/>
        <v>8853</v>
      </c>
    </row>
    <row r="25" spans="2:12" ht="13.5" customHeight="1" x14ac:dyDescent="0.15">
      <c r="B25" s="464" t="s">
        <v>78</v>
      </c>
      <c r="C25" s="29" t="s">
        <v>79</v>
      </c>
      <c r="D25" s="318">
        <f t="shared" si="0"/>
        <v>11927</v>
      </c>
      <c r="E25" s="223">
        <f t="shared" si="1"/>
        <v>7073</v>
      </c>
      <c r="F25" s="224">
        <f t="shared" si="1"/>
        <v>4854</v>
      </c>
      <c r="G25" s="41">
        <v>3671</v>
      </c>
      <c r="H25" s="39">
        <v>2406</v>
      </c>
      <c r="I25" s="39">
        <v>2066</v>
      </c>
      <c r="J25" s="39">
        <v>1481</v>
      </c>
      <c r="K25" s="39">
        <v>1336</v>
      </c>
      <c r="L25" s="40">
        <v>967</v>
      </c>
    </row>
    <row r="26" spans="2:12" x14ac:dyDescent="0.15">
      <c r="B26" s="465"/>
      <c r="C26" s="33" t="s">
        <v>80</v>
      </c>
      <c r="D26" s="283">
        <f t="shared" si="0"/>
        <v>567</v>
      </c>
      <c r="E26" s="225">
        <f t="shared" si="1"/>
        <v>339</v>
      </c>
      <c r="F26" s="226">
        <f t="shared" si="1"/>
        <v>228</v>
      </c>
      <c r="G26" s="36">
        <v>120</v>
      </c>
      <c r="H26" s="34">
        <v>86</v>
      </c>
      <c r="I26" s="34">
        <v>109</v>
      </c>
      <c r="J26" s="34">
        <v>89</v>
      </c>
      <c r="K26" s="34">
        <v>110</v>
      </c>
      <c r="L26" s="35">
        <v>53</v>
      </c>
    </row>
    <row r="27" spans="2:12" x14ac:dyDescent="0.15">
      <c r="B27" s="465"/>
      <c r="C27" s="43" t="s">
        <v>81</v>
      </c>
      <c r="D27" s="283">
        <f t="shared" si="0"/>
        <v>17588</v>
      </c>
      <c r="E27" s="225">
        <f t="shared" si="1"/>
        <v>13474</v>
      </c>
      <c r="F27" s="226">
        <f t="shared" si="1"/>
        <v>4114</v>
      </c>
      <c r="G27" s="36">
        <v>3752</v>
      </c>
      <c r="H27" s="34">
        <v>1213</v>
      </c>
      <c r="I27" s="34">
        <v>6009</v>
      </c>
      <c r="J27" s="34">
        <v>1836</v>
      </c>
      <c r="K27" s="34">
        <v>3713</v>
      </c>
      <c r="L27" s="35">
        <v>1065</v>
      </c>
    </row>
    <row r="28" spans="2:12" x14ac:dyDescent="0.15">
      <c r="B28" s="465"/>
      <c r="C28" s="33" t="s">
        <v>131</v>
      </c>
      <c r="D28" s="283">
        <f t="shared" si="0"/>
        <v>15950</v>
      </c>
      <c r="E28" s="225">
        <f t="shared" si="1"/>
        <v>7033</v>
      </c>
      <c r="F28" s="226">
        <f t="shared" si="1"/>
        <v>8917</v>
      </c>
      <c r="G28" s="36">
        <v>1872</v>
      </c>
      <c r="H28" s="34">
        <v>2357</v>
      </c>
      <c r="I28" s="34">
        <v>3377</v>
      </c>
      <c r="J28" s="34">
        <v>4342</v>
      </c>
      <c r="K28" s="34">
        <v>1784</v>
      </c>
      <c r="L28" s="35">
        <v>2218</v>
      </c>
    </row>
    <row r="29" spans="2:12" x14ac:dyDescent="0.15">
      <c r="B29" s="465"/>
      <c r="C29" s="33" t="s">
        <v>82</v>
      </c>
      <c r="D29" s="283">
        <f t="shared" si="0"/>
        <v>1885</v>
      </c>
      <c r="E29" s="225">
        <f t="shared" si="1"/>
        <v>999</v>
      </c>
      <c r="F29" s="226">
        <f t="shared" si="1"/>
        <v>886</v>
      </c>
      <c r="G29" s="36">
        <v>548</v>
      </c>
      <c r="H29" s="34">
        <v>480</v>
      </c>
      <c r="I29" s="34">
        <v>369</v>
      </c>
      <c r="J29" s="34">
        <v>339</v>
      </c>
      <c r="K29" s="34">
        <v>82</v>
      </c>
      <c r="L29" s="35">
        <v>67</v>
      </c>
    </row>
    <row r="30" spans="2:12" x14ac:dyDescent="0.15">
      <c r="B30" s="465"/>
      <c r="C30" s="33" t="s">
        <v>83</v>
      </c>
      <c r="D30" s="283">
        <f t="shared" si="0"/>
        <v>189</v>
      </c>
      <c r="E30" s="225">
        <f t="shared" si="1"/>
        <v>123</v>
      </c>
      <c r="F30" s="226">
        <f t="shared" si="1"/>
        <v>66</v>
      </c>
      <c r="G30" s="36">
        <v>40</v>
      </c>
      <c r="H30" s="34">
        <v>27</v>
      </c>
      <c r="I30" s="34">
        <v>38</v>
      </c>
      <c r="J30" s="34">
        <v>21</v>
      </c>
      <c r="K30" s="34">
        <v>45</v>
      </c>
      <c r="L30" s="35">
        <v>18</v>
      </c>
    </row>
    <row r="31" spans="2:12" x14ac:dyDescent="0.15">
      <c r="B31" s="465"/>
      <c r="C31" s="33" t="s">
        <v>84</v>
      </c>
      <c r="D31" s="283">
        <f t="shared" si="0"/>
        <v>113</v>
      </c>
      <c r="E31" s="225">
        <f t="shared" si="1"/>
        <v>74</v>
      </c>
      <c r="F31" s="226">
        <f t="shared" si="1"/>
        <v>39</v>
      </c>
      <c r="G31" s="36">
        <v>26</v>
      </c>
      <c r="H31" s="34">
        <v>14</v>
      </c>
      <c r="I31" s="34">
        <v>33</v>
      </c>
      <c r="J31" s="34">
        <v>9</v>
      </c>
      <c r="K31" s="34">
        <v>15</v>
      </c>
      <c r="L31" s="35">
        <v>16</v>
      </c>
    </row>
    <row r="32" spans="2:12" x14ac:dyDescent="0.15">
      <c r="B32" s="465"/>
      <c r="C32" s="33" t="s">
        <v>30</v>
      </c>
      <c r="D32" s="283">
        <f t="shared" si="0"/>
        <v>4685</v>
      </c>
      <c r="E32" s="225">
        <f t="shared" si="1"/>
        <v>2542</v>
      </c>
      <c r="F32" s="226">
        <f t="shared" si="1"/>
        <v>2143</v>
      </c>
      <c r="G32" s="36">
        <v>728</v>
      </c>
      <c r="H32" s="34">
        <v>524</v>
      </c>
      <c r="I32" s="34">
        <v>954</v>
      </c>
      <c r="J32" s="34">
        <v>802</v>
      </c>
      <c r="K32" s="34">
        <v>860</v>
      </c>
      <c r="L32" s="35">
        <v>817</v>
      </c>
    </row>
    <row r="33" spans="2:12" ht="14.25" thickBot="1" x14ac:dyDescent="0.2">
      <c r="B33" s="466"/>
      <c r="C33" s="37" t="s">
        <v>21</v>
      </c>
      <c r="D33" s="319">
        <f t="shared" si="0"/>
        <v>52904</v>
      </c>
      <c r="E33" s="320">
        <f t="shared" si="1"/>
        <v>31657</v>
      </c>
      <c r="F33" s="286">
        <f t="shared" si="1"/>
        <v>21247</v>
      </c>
      <c r="G33" s="228">
        <f>SUM(G25:G32)</f>
        <v>10757</v>
      </c>
      <c r="H33" s="228">
        <f t="shared" ref="H33:L33" si="4">SUM(H25:H32)</f>
        <v>7107</v>
      </c>
      <c r="I33" s="228">
        <f t="shared" si="4"/>
        <v>12955</v>
      </c>
      <c r="J33" s="228">
        <f t="shared" si="4"/>
        <v>8919</v>
      </c>
      <c r="K33" s="228">
        <f t="shared" si="4"/>
        <v>7945</v>
      </c>
      <c r="L33" s="258">
        <f t="shared" si="4"/>
        <v>5221</v>
      </c>
    </row>
    <row r="34" spans="2:12" ht="14.25" thickBot="1" x14ac:dyDescent="0.2">
      <c r="B34" s="412" t="s">
        <v>85</v>
      </c>
      <c r="C34" s="413"/>
      <c r="D34" s="287">
        <f>SUM(E34:F34)</f>
        <v>303550</v>
      </c>
      <c r="E34" s="262">
        <f>SUM(G34+I34+K34)</f>
        <v>174687</v>
      </c>
      <c r="F34" s="288">
        <f>SUM(H34+J34+L34)</f>
        <v>128863</v>
      </c>
      <c r="G34" s="257">
        <f>SUM(G16+G24+G33)</f>
        <v>62405</v>
      </c>
      <c r="H34" s="257">
        <f>SUM(H16+H24+H33)</f>
        <v>45986</v>
      </c>
      <c r="I34" s="257">
        <f t="shared" ref="I34:L34" si="5">SUM(I16+I24+I33)</f>
        <v>67615</v>
      </c>
      <c r="J34" s="257">
        <f t="shared" si="5"/>
        <v>50704</v>
      </c>
      <c r="K34" s="257">
        <f t="shared" si="5"/>
        <v>44667</v>
      </c>
      <c r="L34" s="263">
        <f t="shared" si="5"/>
        <v>32173</v>
      </c>
    </row>
  </sheetData>
  <mergeCells count="9">
    <mergeCell ref="K2:L2"/>
    <mergeCell ref="B4:B16"/>
    <mergeCell ref="B17:B24"/>
    <mergeCell ref="B25:B33"/>
    <mergeCell ref="B34:C34"/>
    <mergeCell ref="B2:C3"/>
    <mergeCell ref="D2:F2"/>
    <mergeCell ref="G2:H2"/>
    <mergeCell ref="I2:J2"/>
  </mergeCells>
  <phoneticPr fontId="1"/>
  <pageMargins left="0" right="0" top="0" bottom="0" header="0.31496062992125984" footer="0.31496062992125984"/>
  <pageSetup paperSize="8" scale="1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K17"/>
  <sheetViews>
    <sheetView zoomScaleNormal="100" zoomScaleSheetLayoutView="93" workbookViewId="0">
      <selection activeCell="I44" sqref="I44"/>
    </sheetView>
  </sheetViews>
  <sheetFormatPr defaultRowHeight="13.5" x14ac:dyDescent="0.15"/>
  <cols>
    <col min="1" max="1" width="2.75" style="163" customWidth="1"/>
    <col min="2" max="2" width="20.75" style="163" bestFit="1" customWidth="1"/>
    <col min="3" max="16384" width="9" style="163"/>
  </cols>
  <sheetData>
    <row r="1" spans="2:11" ht="14.25" thickBot="1" x14ac:dyDescent="0.2">
      <c r="B1" s="163" t="s">
        <v>174</v>
      </c>
      <c r="K1" s="343"/>
    </row>
    <row r="2" spans="2:11" x14ac:dyDescent="0.15">
      <c r="B2" s="414" t="s">
        <v>118</v>
      </c>
      <c r="C2" s="418" t="s">
        <v>59</v>
      </c>
      <c r="D2" s="419"/>
      <c r="E2" s="420"/>
      <c r="F2" s="419" t="s">
        <v>123</v>
      </c>
      <c r="G2" s="421"/>
      <c r="H2" s="422" t="s">
        <v>124</v>
      </c>
      <c r="I2" s="421"/>
      <c r="J2" s="422" t="s">
        <v>125</v>
      </c>
      <c r="K2" s="420"/>
    </row>
    <row r="3" spans="2:11" ht="14.25" thickBot="1" x14ac:dyDescent="0.2">
      <c r="B3" s="426"/>
      <c r="C3" s="44" t="s">
        <v>5</v>
      </c>
      <c r="D3" s="25" t="s">
        <v>6</v>
      </c>
      <c r="E3" s="28" t="s">
        <v>7</v>
      </c>
      <c r="F3" s="45" t="s">
        <v>6</v>
      </c>
      <c r="G3" s="25" t="s">
        <v>7</v>
      </c>
      <c r="H3" s="45" t="s">
        <v>6</v>
      </c>
      <c r="I3" s="25" t="s">
        <v>7</v>
      </c>
      <c r="J3" s="45" t="s">
        <v>6</v>
      </c>
      <c r="K3" s="28" t="s">
        <v>7</v>
      </c>
    </row>
    <row r="4" spans="2:11" x14ac:dyDescent="0.15">
      <c r="B4" s="265" t="s">
        <v>86</v>
      </c>
      <c r="C4" s="189">
        <f>SUM(D4:E4)</f>
        <v>248</v>
      </c>
      <c r="D4" s="48">
        <f>SUM(F4+H4+J4)</f>
        <v>207</v>
      </c>
      <c r="E4" s="49">
        <f>SUM(G4+I4+K4)</f>
        <v>41</v>
      </c>
      <c r="F4" s="50">
        <v>99</v>
      </c>
      <c r="G4" s="48">
        <v>24</v>
      </c>
      <c r="H4" s="48">
        <v>69</v>
      </c>
      <c r="I4" s="48">
        <v>9</v>
      </c>
      <c r="J4" s="48">
        <v>39</v>
      </c>
      <c r="K4" s="49">
        <v>8</v>
      </c>
    </row>
    <row r="5" spans="2:11" x14ac:dyDescent="0.15">
      <c r="B5" s="51" t="s">
        <v>87</v>
      </c>
      <c r="C5" s="190">
        <f t="shared" ref="C5:C17" si="0">SUM(D5:E5)</f>
        <v>10</v>
      </c>
      <c r="D5" s="52">
        <f t="shared" ref="D5:E16" si="1">SUM(F5+H5+J5)</f>
        <v>10</v>
      </c>
      <c r="E5" s="53">
        <f t="shared" si="1"/>
        <v>0</v>
      </c>
      <c r="F5" s="54">
        <v>4</v>
      </c>
      <c r="G5" s="52">
        <v>0</v>
      </c>
      <c r="H5" s="52">
        <v>4</v>
      </c>
      <c r="I5" s="52">
        <v>0</v>
      </c>
      <c r="J5" s="52">
        <v>2</v>
      </c>
      <c r="K5" s="53">
        <v>0</v>
      </c>
    </row>
    <row r="6" spans="2:11" x14ac:dyDescent="0.15">
      <c r="B6" s="51" t="s">
        <v>88</v>
      </c>
      <c r="C6" s="190">
        <f t="shared" si="0"/>
        <v>2</v>
      </c>
      <c r="D6" s="52">
        <f t="shared" si="1"/>
        <v>1</v>
      </c>
      <c r="E6" s="53">
        <f t="shared" si="1"/>
        <v>1</v>
      </c>
      <c r="F6" s="54">
        <v>0</v>
      </c>
      <c r="G6" s="52">
        <v>0</v>
      </c>
      <c r="H6" s="52">
        <v>1</v>
      </c>
      <c r="I6" s="52">
        <v>0</v>
      </c>
      <c r="J6" s="52">
        <v>0</v>
      </c>
      <c r="K6" s="53">
        <v>1</v>
      </c>
    </row>
    <row r="7" spans="2:11" x14ac:dyDescent="0.15">
      <c r="B7" s="51" t="s">
        <v>89</v>
      </c>
      <c r="C7" s="190">
        <f t="shared" si="0"/>
        <v>0</v>
      </c>
      <c r="D7" s="52">
        <f t="shared" si="1"/>
        <v>0</v>
      </c>
      <c r="E7" s="53">
        <f t="shared" si="1"/>
        <v>0</v>
      </c>
      <c r="F7" s="54">
        <v>0</v>
      </c>
      <c r="G7" s="52">
        <v>0</v>
      </c>
      <c r="H7" s="52">
        <v>0</v>
      </c>
      <c r="I7" s="52">
        <v>0</v>
      </c>
      <c r="J7" s="52">
        <v>0</v>
      </c>
      <c r="K7" s="53">
        <v>0</v>
      </c>
    </row>
    <row r="8" spans="2:11" x14ac:dyDescent="0.15">
      <c r="B8" s="51" t="s">
        <v>90</v>
      </c>
      <c r="C8" s="190">
        <f t="shared" si="0"/>
        <v>9</v>
      </c>
      <c r="D8" s="52">
        <f t="shared" si="1"/>
        <v>7</v>
      </c>
      <c r="E8" s="53">
        <f t="shared" si="1"/>
        <v>2</v>
      </c>
      <c r="F8" s="54">
        <v>2</v>
      </c>
      <c r="G8" s="52">
        <v>0</v>
      </c>
      <c r="H8" s="52">
        <v>5</v>
      </c>
      <c r="I8" s="52">
        <v>1</v>
      </c>
      <c r="J8" s="52">
        <v>0</v>
      </c>
      <c r="K8" s="53">
        <v>1</v>
      </c>
    </row>
    <row r="9" spans="2:11" x14ac:dyDescent="0.15">
      <c r="B9" s="51" t="s">
        <v>91</v>
      </c>
      <c r="C9" s="190">
        <f t="shared" si="0"/>
        <v>2</v>
      </c>
      <c r="D9" s="52">
        <f t="shared" si="1"/>
        <v>2</v>
      </c>
      <c r="E9" s="53">
        <f t="shared" si="1"/>
        <v>0</v>
      </c>
      <c r="F9" s="54">
        <v>0</v>
      </c>
      <c r="G9" s="52">
        <v>0</v>
      </c>
      <c r="H9" s="52">
        <v>2</v>
      </c>
      <c r="I9" s="52">
        <v>0</v>
      </c>
      <c r="J9" s="52">
        <v>0</v>
      </c>
      <c r="K9" s="53">
        <v>0</v>
      </c>
    </row>
    <row r="10" spans="2:11" x14ac:dyDescent="0.15">
      <c r="B10" s="51" t="s">
        <v>92</v>
      </c>
      <c r="C10" s="190">
        <f t="shared" si="0"/>
        <v>13</v>
      </c>
      <c r="D10" s="52">
        <f t="shared" si="1"/>
        <v>10</v>
      </c>
      <c r="E10" s="53">
        <f t="shared" si="1"/>
        <v>3</v>
      </c>
      <c r="F10" s="54">
        <v>4</v>
      </c>
      <c r="G10" s="52">
        <v>2</v>
      </c>
      <c r="H10" s="52">
        <v>3</v>
      </c>
      <c r="I10" s="52">
        <v>1</v>
      </c>
      <c r="J10" s="52">
        <v>3</v>
      </c>
      <c r="K10" s="53">
        <v>0</v>
      </c>
    </row>
    <row r="11" spans="2:11" x14ac:dyDescent="0.15">
      <c r="B11" s="51" t="s">
        <v>93</v>
      </c>
      <c r="C11" s="190">
        <f t="shared" si="0"/>
        <v>3</v>
      </c>
      <c r="D11" s="52">
        <f t="shared" si="1"/>
        <v>3</v>
      </c>
      <c r="E11" s="53">
        <f t="shared" si="1"/>
        <v>0</v>
      </c>
      <c r="F11" s="54">
        <v>2</v>
      </c>
      <c r="G11" s="52">
        <v>0</v>
      </c>
      <c r="H11" s="52">
        <v>0</v>
      </c>
      <c r="I11" s="52">
        <v>0</v>
      </c>
      <c r="J11" s="52">
        <v>1</v>
      </c>
      <c r="K11" s="53">
        <v>0</v>
      </c>
    </row>
    <row r="12" spans="2:11" x14ac:dyDescent="0.15">
      <c r="B12" s="51" t="s">
        <v>94</v>
      </c>
      <c r="C12" s="190">
        <f t="shared" si="0"/>
        <v>0</v>
      </c>
      <c r="D12" s="52">
        <f t="shared" si="1"/>
        <v>0</v>
      </c>
      <c r="E12" s="53">
        <f t="shared" si="1"/>
        <v>0</v>
      </c>
      <c r="F12" s="54">
        <v>0</v>
      </c>
      <c r="G12" s="52">
        <v>0</v>
      </c>
      <c r="H12" s="52">
        <v>0</v>
      </c>
      <c r="I12" s="52">
        <v>0</v>
      </c>
      <c r="J12" s="52">
        <v>0</v>
      </c>
      <c r="K12" s="53">
        <v>0</v>
      </c>
    </row>
    <row r="13" spans="2:11" x14ac:dyDescent="0.15">
      <c r="B13" s="51" t="s">
        <v>95</v>
      </c>
      <c r="C13" s="190">
        <f t="shared" si="0"/>
        <v>9</v>
      </c>
      <c r="D13" s="52">
        <f t="shared" si="1"/>
        <v>7</v>
      </c>
      <c r="E13" s="53">
        <f t="shared" si="1"/>
        <v>2</v>
      </c>
      <c r="F13" s="54">
        <v>3</v>
      </c>
      <c r="G13" s="52">
        <v>0</v>
      </c>
      <c r="H13" s="52">
        <v>2</v>
      </c>
      <c r="I13" s="52">
        <v>0</v>
      </c>
      <c r="J13" s="52">
        <v>2</v>
      </c>
      <c r="K13" s="53">
        <v>2</v>
      </c>
    </row>
    <row r="14" spans="2:11" x14ac:dyDescent="0.15">
      <c r="B14" s="51" t="s">
        <v>96</v>
      </c>
      <c r="C14" s="190">
        <f t="shared" si="0"/>
        <v>477</v>
      </c>
      <c r="D14" s="52">
        <f t="shared" si="1"/>
        <v>251</v>
      </c>
      <c r="E14" s="53">
        <f t="shared" si="1"/>
        <v>226</v>
      </c>
      <c r="F14" s="54">
        <v>70</v>
      </c>
      <c r="G14" s="52">
        <v>55</v>
      </c>
      <c r="H14" s="52">
        <v>112</v>
      </c>
      <c r="I14" s="52">
        <v>104</v>
      </c>
      <c r="J14" s="52">
        <v>69</v>
      </c>
      <c r="K14" s="53">
        <v>67</v>
      </c>
    </row>
    <row r="15" spans="2:11" x14ac:dyDescent="0.15">
      <c r="B15" s="51" t="s">
        <v>168</v>
      </c>
      <c r="C15" s="190">
        <f t="shared" si="0"/>
        <v>36</v>
      </c>
      <c r="D15" s="52">
        <f t="shared" si="1"/>
        <v>23</v>
      </c>
      <c r="E15" s="53">
        <f t="shared" si="1"/>
        <v>13</v>
      </c>
      <c r="F15" s="54">
        <v>11</v>
      </c>
      <c r="G15" s="52">
        <v>7</v>
      </c>
      <c r="H15" s="52">
        <v>9</v>
      </c>
      <c r="I15" s="52">
        <v>1</v>
      </c>
      <c r="J15" s="52">
        <v>3</v>
      </c>
      <c r="K15" s="53">
        <v>5</v>
      </c>
    </row>
    <row r="16" spans="2:11" ht="14.25" thickBot="1" x14ac:dyDescent="0.2">
      <c r="B16" s="266" t="s">
        <v>97</v>
      </c>
      <c r="C16" s="248">
        <f t="shared" si="0"/>
        <v>1069</v>
      </c>
      <c r="D16" s="250">
        <f t="shared" si="1"/>
        <v>633</v>
      </c>
      <c r="E16" s="251">
        <f t="shared" si="1"/>
        <v>436</v>
      </c>
      <c r="F16" s="58">
        <v>206</v>
      </c>
      <c r="G16" s="56">
        <v>139</v>
      </c>
      <c r="H16" s="56">
        <v>251</v>
      </c>
      <c r="I16" s="56">
        <v>181</v>
      </c>
      <c r="J16" s="56">
        <v>176</v>
      </c>
      <c r="K16" s="57">
        <v>116</v>
      </c>
    </row>
    <row r="17" spans="2:11" ht="14.25" thickBot="1" x14ac:dyDescent="0.2">
      <c r="B17" s="264" t="s">
        <v>98</v>
      </c>
      <c r="C17" s="249">
        <f t="shared" si="0"/>
        <v>1878</v>
      </c>
      <c r="D17" s="252">
        <f>SUM(F17+H17+J17)</f>
        <v>1154</v>
      </c>
      <c r="E17" s="253">
        <f>SUM(G17+I17+K17)</f>
        <v>724</v>
      </c>
      <c r="F17" s="191">
        <f>SUM(F4:F16)</f>
        <v>401</v>
      </c>
      <c r="G17" s="191">
        <f t="shared" ref="G17:K17" si="2">SUM(G4:G16)</f>
        <v>227</v>
      </c>
      <c r="H17" s="191">
        <f t="shared" si="2"/>
        <v>458</v>
      </c>
      <c r="I17" s="191">
        <f t="shared" si="2"/>
        <v>297</v>
      </c>
      <c r="J17" s="191">
        <f t="shared" si="2"/>
        <v>295</v>
      </c>
      <c r="K17" s="326">
        <f t="shared" si="2"/>
        <v>200</v>
      </c>
    </row>
  </sheetData>
  <mergeCells count="5">
    <mergeCell ref="B2:B3"/>
    <mergeCell ref="C2:E2"/>
    <mergeCell ref="F2:G2"/>
    <mergeCell ref="H2:I2"/>
    <mergeCell ref="J2:K2"/>
  </mergeCells>
  <phoneticPr fontId="1"/>
  <pageMargins left="0" right="0" top="0" bottom="0" header="0.31496062992125984" footer="0.31496062992125984"/>
  <pageSetup paperSize="8" scale="1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O71"/>
  <sheetViews>
    <sheetView zoomScaleNormal="100" zoomScaleSheetLayoutView="80" workbookViewId="0">
      <selection activeCell="I44" sqref="I44"/>
    </sheetView>
  </sheetViews>
  <sheetFormatPr defaultRowHeight="13.5" x14ac:dyDescent="0.15"/>
  <cols>
    <col min="1" max="1" width="2.625" style="163" customWidth="1"/>
    <col min="2" max="2" width="2.5" style="163" bestFit="1" customWidth="1"/>
    <col min="3" max="3" width="21.125" style="163" bestFit="1" customWidth="1"/>
    <col min="4" max="6" width="9" style="163"/>
    <col min="7" max="14" width="7.375" style="163" customWidth="1"/>
    <col min="15" max="16384" width="9" style="163"/>
  </cols>
  <sheetData>
    <row r="1" spans="2:14" ht="14.25" thickBot="1" x14ac:dyDescent="0.2">
      <c r="B1" s="163" t="s">
        <v>175</v>
      </c>
      <c r="N1" s="343"/>
    </row>
    <row r="2" spans="2:14" ht="13.5" customHeight="1" x14ac:dyDescent="0.15">
      <c r="B2" s="434" t="s">
        <v>118</v>
      </c>
      <c r="C2" s="435"/>
      <c r="D2" s="434" t="s">
        <v>119</v>
      </c>
      <c r="E2" s="427"/>
      <c r="F2" s="428"/>
      <c r="G2" s="447" t="s">
        <v>120</v>
      </c>
      <c r="H2" s="427"/>
      <c r="I2" s="427" t="s">
        <v>0</v>
      </c>
      <c r="J2" s="427"/>
      <c r="K2" s="427" t="s">
        <v>1</v>
      </c>
      <c r="L2" s="427"/>
      <c r="M2" s="427" t="s">
        <v>2</v>
      </c>
      <c r="N2" s="428"/>
    </row>
    <row r="3" spans="2:14" ht="14.25" thickBot="1" x14ac:dyDescent="0.2">
      <c r="B3" s="436"/>
      <c r="C3" s="437"/>
      <c r="D3" s="80" t="s">
        <v>5</v>
      </c>
      <c r="E3" s="81" t="s">
        <v>6</v>
      </c>
      <c r="F3" s="82" t="s">
        <v>7</v>
      </c>
      <c r="G3" s="62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0" t="s">
        <v>7</v>
      </c>
      <c r="M3" s="60" t="s">
        <v>6</v>
      </c>
      <c r="N3" s="61" t="s">
        <v>7</v>
      </c>
    </row>
    <row r="4" spans="2:14" ht="13.5" customHeight="1" x14ac:dyDescent="0.15">
      <c r="B4" s="429" t="s">
        <v>8</v>
      </c>
      <c r="C4" s="63" t="s">
        <v>9</v>
      </c>
      <c r="D4" s="200">
        <f>SUM(E4:F4)</f>
        <v>54105</v>
      </c>
      <c r="E4" s="84">
        <f>SUM(G4+I4+K4+M4)</f>
        <v>28622</v>
      </c>
      <c r="F4" s="85">
        <f>SUM(H4+J4+L4+N4)</f>
        <v>25483</v>
      </c>
      <c r="G4" s="86">
        <v>9435</v>
      </c>
      <c r="H4" s="84">
        <v>9576</v>
      </c>
      <c r="I4" s="84">
        <v>9538</v>
      </c>
      <c r="J4" s="84">
        <v>8243</v>
      </c>
      <c r="K4" s="84">
        <v>9600</v>
      </c>
      <c r="L4" s="84">
        <v>7635</v>
      </c>
      <c r="M4" s="84">
        <v>49</v>
      </c>
      <c r="N4" s="85">
        <v>29</v>
      </c>
    </row>
    <row r="5" spans="2:14" x14ac:dyDescent="0.15">
      <c r="B5" s="430"/>
      <c r="C5" s="66" t="s">
        <v>10</v>
      </c>
      <c r="D5" s="201" t="s">
        <v>147</v>
      </c>
      <c r="E5" s="87" t="s">
        <v>147</v>
      </c>
      <c r="F5" s="88" t="s">
        <v>147</v>
      </c>
      <c r="G5" s="89" t="s">
        <v>147</v>
      </c>
      <c r="H5" s="87" t="s">
        <v>147</v>
      </c>
      <c r="I5" s="87" t="s">
        <v>147</v>
      </c>
      <c r="J5" s="87" t="s">
        <v>147</v>
      </c>
      <c r="K5" s="87" t="s">
        <v>147</v>
      </c>
      <c r="L5" s="87" t="s">
        <v>147</v>
      </c>
      <c r="M5" s="87" t="s">
        <v>147</v>
      </c>
      <c r="N5" s="88" t="s">
        <v>147</v>
      </c>
    </row>
    <row r="6" spans="2:14" x14ac:dyDescent="0.15">
      <c r="B6" s="430"/>
      <c r="C6" s="66" t="s">
        <v>11</v>
      </c>
      <c r="D6" s="201">
        <f t="shared" ref="D6:D58" si="0">SUM(E6:F6)</f>
        <v>185</v>
      </c>
      <c r="E6" s="87">
        <f t="shared" ref="E6:F58" si="1">SUM(G6+I6+K6+M6)</f>
        <v>85</v>
      </c>
      <c r="F6" s="88">
        <f t="shared" si="1"/>
        <v>100</v>
      </c>
      <c r="G6" s="89">
        <v>25</v>
      </c>
      <c r="H6" s="87">
        <v>35</v>
      </c>
      <c r="I6" s="87">
        <v>38</v>
      </c>
      <c r="J6" s="87">
        <v>24</v>
      </c>
      <c r="K6" s="87">
        <v>22</v>
      </c>
      <c r="L6" s="87">
        <v>41</v>
      </c>
      <c r="M6" s="87">
        <v>0</v>
      </c>
      <c r="N6" s="88">
        <v>0</v>
      </c>
    </row>
    <row r="7" spans="2:14" x14ac:dyDescent="0.15">
      <c r="B7" s="430"/>
      <c r="C7" s="66" t="s">
        <v>12</v>
      </c>
      <c r="D7" s="201" t="s">
        <v>147</v>
      </c>
      <c r="E7" s="87" t="s">
        <v>147</v>
      </c>
      <c r="F7" s="88" t="s">
        <v>147</v>
      </c>
      <c r="G7" s="89" t="s">
        <v>147</v>
      </c>
      <c r="H7" s="87" t="s">
        <v>147</v>
      </c>
      <c r="I7" s="87" t="s">
        <v>147</v>
      </c>
      <c r="J7" s="87" t="s">
        <v>147</v>
      </c>
      <c r="K7" s="87" t="s">
        <v>147</v>
      </c>
      <c r="L7" s="87" t="s">
        <v>147</v>
      </c>
      <c r="M7" s="87" t="s">
        <v>147</v>
      </c>
      <c r="N7" s="88" t="s">
        <v>147</v>
      </c>
    </row>
    <row r="8" spans="2:14" x14ac:dyDescent="0.15">
      <c r="B8" s="430"/>
      <c r="C8" s="66" t="s">
        <v>163</v>
      </c>
      <c r="D8" s="201">
        <f t="shared" si="0"/>
        <v>302</v>
      </c>
      <c r="E8" s="87">
        <f t="shared" si="1"/>
        <v>165</v>
      </c>
      <c r="F8" s="88">
        <f t="shared" si="1"/>
        <v>137</v>
      </c>
      <c r="G8" s="89">
        <v>36</v>
      </c>
      <c r="H8" s="87">
        <v>28</v>
      </c>
      <c r="I8" s="87">
        <v>58</v>
      </c>
      <c r="J8" s="87">
        <v>50</v>
      </c>
      <c r="K8" s="87">
        <v>71</v>
      </c>
      <c r="L8" s="87">
        <v>59</v>
      </c>
      <c r="M8" s="87">
        <v>0</v>
      </c>
      <c r="N8" s="88">
        <v>0</v>
      </c>
    </row>
    <row r="9" spans="2:14" x14ac:dyDescent="0.15">
      <c r="B9" s="430"/>
      <c r="C9" s="66" t="s">
        <v>164</v>
      </c>
      <c r="D9" s="201">
        <f t="shared" si="0"/>
        <v>341</v>
      </c>
      <c r="E9" s="87">
        <f t="shared" si="1"/>
        <v>291</v>
      </c>
      <c r="F9" s="88">
        <f t="shared" si="1"/>
        <v>50</v>
      </c>
      <c r="G9" s="89">
        <v>84</v>
      </c>
      <c r="H9" s="87">
        <v>16</v>
      </c>
      <c r="I9" s="87">
        <v>99</v>
      </c>
      <c r="J9" s="87">
        <v>17</v>
      </c>
      <c r="K9" s="87">
        <v>106</v>
      </c>
      <c r="L9" s="87">
        <v>17</v>
      </c>
      <c r="M9" s="87">
        <v>2</v>
      </c>
      <c r="N9" s="88">
        <v>0</v>
      </c>
    </row>
    <row r="10" spans="2:14" x14ac:dyDescent="0.15">
      <c r="B10" s="430"/>
      <c r="C10" s="66" t="s">
        <v>15</v>
      </c>
      <c r="D10" s="201" t="s">
        <v>147</v>
      </c>
      <c r="E10" s="87" t="s">
        <v>147</v>
      </c>
      <c r="F10" s="88" t="s">
        <v>147</v>
      </c>
      <c r="G10" s="89" t="s">
        <v>147</v>
      </c>
      <c r="H10" s="87" t="s">
        <v>147</v>
      </c>
      <c r="I10" s="87" t="s">
        <v>147</v>
      </c>
      <c r="J10" s="87" t="s">
        <v>147</v>
      </c>
      <c r="K10" s="87" t="s">
        <v>147</v>
      </c>
      <c r="L10" s="87" t="s">
        <v>147</v>
      </c>
      <c r="M10" s="87" t="s">
        <v>147</v>
      </c>
      <c r="N10" s="88" t="s">
        <v>147</v>
      </c>
    </row>
    <row r="11" spans="2:14" x14ac:dyDescent="0.15">
      <c r="B11" s="430"/>
      <c r="C11" s="66" t="s">
        <v>16</v>
      </c>
      <c r="D11" s="201" t="s">
        <v>147</v>
      </c>
      <c r="E11" s="87" t="s">
        <v>147</v>
      </c>
      <c r="F11" s="88" t="s">
        <v>147</v>
      </c>
      <c r="G11" s="89" t="s">
        <v>147</v>
      </c>
      <c r="H11" s="87" t="s">
        <v>147</v>
      </c>
      <c r="I11" s="87" t="s">
        <v>147</v>
      </c>
      <c r="J11" s="87" t="s">
        <v>147</v>
      </c>
      <c r="K11" s="87" t="s">
        <v>147</v>
      </c>
      <c r="L11" s="87" t="s">
        <v>147</v>
      </c>
      <c r="M11" s="87" t="s">
        <v>147</v>
      </c>
      <c r="N11" s="88" t="s">
        <v>147</v>
      </c>
    </row>
    <row r="12" spans="2:14" x14ac:dyDescent="0.15">
      <c r="B12" s="430"/>
      <c r="C12" s="66" t="s">
        <v>17</v>
      </c>
      <c r="D12" s="201">
        <f t="shared" si="0"/>
        <v>234</v>
      </c>
      <c r="E12" s="87">
        <f t="shared" si="1"/>
        <v>138</v>
      </c>
      <c r="F12" s="88">
        <f t="shared" si="1"/>
        <v>96</v>
      </c>
      <c r="G12" s="89">
        <v>45</v>
      </c>
      <c r="H12" s="87">
        <v>31</v>
      </c>
      <c r="I12" s="87">
        <v>41</v>
      </c>
      <c r="J12" s="87">
        <v>38</v>
      </c>
      <c r="K12" s="87">
        <v>51</v>
      </c>
      <c r="L12" s="87">
        <v>26</v>
      </c>
      <c r="M12" s="87">
        <v>1</v>
      </c>
      <c r="N12" s="88">
        <v>1</v>
      </c>
    </row>
    <row r="13" spans="2:14" x14ac:dyDescent="0.15">
      <c r="B13" s="430"/>
      <c r="C13" s="66" t="s">
        <v>18</v>
      </c>
      <c r="D13" s="201">
        <f t="shared" si="0"/>
        <v>72</v>
      </c>
      <c r="E13" s="87">
        <f t="shared" si="1"/>
        <v>46</v>
      </c>
      <c r="F13" s="88">
        <f t="shared" si="1"/>
        <v>26</v>
      </c>
      <c r="G13" s="89">
        <v>17</v>
      </c>
      <c r="H13" s="87">
        <v>11</v>
      </c>
      <c r="I13" s="87">
        <v>16</v>
      </c>
      <c r="J13" s="87">
        <v>6</v>
      </c>
      <c r="K13" s="87">
        <v>13</v>
      </c>
      <c r="L13" s="87">
        <v>9</v>
      </c>
      <c r="M13" s="87">
        <v>0</v>
      </c>
      <c r="N13" s="88">
        <v>0</v>
      </c>
    </row>
    <row r="14" spans="2:14" x14ac:dyDescent="0.15">
      <c r="B14" s="430"/>
      <c r="C14" s="66" t="s">
        <v>19</v>
      </c>
      <c r="D14" s="201">
        <f t="shared" si="0"/>
        <v>1859</v>
      </c>
      <c r="E14" s="87">
        <f t="shared" si="1"/>
        <v>914</v>
      </c>
      <c r="F14" s="88">
        <f t="shared" si="1"/>
        <v>945</v>
      </c>
      <c r="G14" s="89">
        <v>354</v>
      </c>
      <c r="H14" s="87">
        <v>341</v>
      </c>
      <c r="I14" s="87">
        <v>295</v>
      </c>
      <c r="J14" s="87">
        <v>333</v>
      </c>
      <c r="K14" s="87">
        <v>262</v>
      </c>
      <c r="L14" s="87">
        <v>269</v>
      </c>
      <c r="M14" s="87">
        <v>3</v>
      </c>
      <c r="N14" s="88">
        <v>2</v>
      </c>
    </row>
    <row r="15" spans="2:14" x14ac:dyDescent="0.15">
      <c r="B15" s="430"/>
      <c r="C15" s="66" t="s">
        <v>20</v>
      </c>
      <c r="D15" s="201" t="s">
        <v>147</v>
      </c>
      <c r="E15" s="87" t="s">
        <v>147</v>
      </c>
      <c r="F15" s="88" t="s">
        <v>147</v>
      </c>
      <c r="G15" s="89" t="s">
        <v>147</v>
      </c>
      <c r="H15" s="87" t="s">
        <v>147</v>
      </c>
      <c r="I15" s="87" t="s">
        <v>147</v>
      </c>
      <c r="J15" s="87" t="s">
        <v>147</v>
      </c>
      <c r="K15" s="87" t="s">
        <v>147</v>
      </c>
      <c r="L15" s="87" t="s">
        <v>147</v>
      </c>
      <c r="M15" s="87" t="s">
        <v>147</v>
      </c>
      <c r="N15" s="88" t="s">
        <v>147</v>
      </c>
    </row>
    <row r="16" spans="2:14" ht="14.25" thickBot="1" x14ac:dyDescent="0.2">
      <c r="B16" s="431"/>
      <c r="C16" s="70" t="s">
        <v>21</v>
      </c>
      <c r="D16" s="202">
        <f t="shared" si="0"/>
        <v>57098</v>
      </c>
      <c r="E16" s="90">
        <f t="shared" si="1"/>
        <v>30261</v>
      </c>
      <c r="F16" s="91">
        <f t="shared" si="1"/>
        <v>26837</v>
      </c>
      <c r="G16" s="92">
        <f>SUM(G4:G15)</f>
        <v>9996</v>
      </c>
      <c r="H16" s="92">
        <f t="shared" ref="H16:N16" si="2">SUM(H4:H15)</f>
        <v>10038</v>
      </c>
      <c r="I16" s="92">
        <f t="shared" si="2"/>
        <v>10085</v>
      </c>
      <c r="J16" s="92">
        <f t="shared" si="2"/>
        <v>8711</v>
      </c>
      <c r="K16" s="92">
        <f t="shared" si="2"/>
        <v>10125</v>
      </c>
      <c r="L16" s="92">
        <f t="shared" si="2"/>
        <v>8056</v>
      </c>
      <c r="M16" s="92">
        <f t="shared" si="2"/>
        <v>55</v>
      </c>
      <c r="N16" s="313">
        <f t="shared" si="2"/>
        <v>32</v>
      </c>
    </row>
    <row r="17" spans="2:14" ht="13.5" customHeight="1" x14ac:dyDescent="0.15">
      <c r="B17" s="438" t="s">
        <v>22</v>
      </c>
      <c r="C17" s="63" t="s">
        <v>23</v>
      </c>
      <c r="D17" s="200">
        <f t="shared" si="0"/>
        <v>1037</v>
      </c>
      <c r="E17" s="84">
        <f t="shared" si="1"/>
        <v>571</v>
      </c>
      <c r="F17" s="85">
        <f t="shared" si="1"/>
        <v>466</v>
      </c>
      <c r="G17" s="95">
        <v>213</v>
      </c>
      <c r="H17" s="93">
        <v>169</v>
      </c>
      <c r="I17" s="93">
        <v>164</v>
      </c>
      <c r="J17" s="93">
        <v>168</v>
      </c>
      <c r="K17" s="93">
        <v>191</v>
      </c>
      <c r="L17" s="93">
        <v>127</v>
      </c>
      <c r="M17" s="93">
        <v>3</v>
      </c>
      <c r="N17" s="94">
        <v>2</v>
      </c>
    </row>
    <row r="18" spans="2:14" x14ac:dyDescent="0.15">
      <c r="B18" s="439"/>
      <c r="C18" s="66" t="s">
        <v>24</v>
      </c>
      <c r="D18" s="201">
        <f t="shared" si="0"/>
        <v>37</v>
      </c>
      <c r="E18" s="87">
        <f t="shared" si="1"/>
        <v>21</v>
      </c>
      <c r="F18" s="88">
        <f t="shared" si="1"/>
        <v>16</v>
      </c>
      <c r="G18" s="89">
        <v>8</v>
      </c>
      <c r="H18" s="87">
        <v>10</v>
      </c>
      <c r="I18" s="87">
        <v>6</v>
      </c>
      <c r="J18" s="87">
        <v>4</v>
      </c>
      <c r="K18" s="87">
        <v>7</v>
      </c>
      <c r="L18" s="87">
        <v>2</v>
      </c>
      <c r="M18" s="87">
        <v>0</v>
      </c>
      <c r="N18" s="88">
        <v>0</v>
      </c>
    </row>
    <row r="19" spans="2:14" x14ac:dyDescent="0.15">
      <c r="B19" s="439"/>
      <c r="C19" s="66" t="s">
        <v>25</v>
      </c>
      <c r="D19" s="201">
        <f t="shared" si="0"/>
        <v>430</v>
      </c>
      <c r="E19" s="87">
        <f t="shared" si="1"/>
        <v>221</v>
      </c>
      <c r="F19" s="88">
        <f t="shared" si="1"/>
        <v>209</v>
      </c>
      <c r="G19" s="89">
        <v>91</v>
      </c>
      <c r="H19" s="87">
        <v>94</v>
      </c>
      <c r="I19" s="87">
        <v>68</v>
      </c>
      <c r="J19" s="87">
        <v>71</v>
      </c>
      <c r="K19" s="87">
        <v>62</v>
      </c>
      <c r="L19" s="87">
        <v>44</v>
      </c>
      <c r="M19" s="87">
        <v>0</v>
      </c>
      <c r="N19" s="88">
        <v>0</v>
      </c>
    </row>
    <row r="20" spans="2:14" x14ac:dyDescent="0.15">
      <c r="B20" s="439"/>
      <c r="C20" s="66" t="s">
        <v>26</v>
      </c>
      <c r="D20" s="201">
        <f t="shared" si="0"/>
        <v>67</v>
      </c>
      <c r="E20" s="87">
        <f t="shared" si="1"/>
        <v>33</v>
      </c>
      <c r="F20" s="88">
        <f t="shared" si="1"/>
        <v>34</v>
      </c>
      <c r="G20" s="89">
        <v>14</v>
      </c>
      <c r="H20" s="87">
        <v>9</v>
      </c>
      <c r="I20" s="87">
        <v>10</v>
      </c>
      <c r="J20" s="87">
        <v>11</v>
      </c>
      <c r="K20" s="87">
        <v>9</v>
      </c>
      <c r="L20" s="87">
        <v>14</v>
      </c>
      <c r="M20" s="87">
        <v>0</v>
      </c>
      <c r="N20" s="88">
        <v>0</v>
      </c>
    </row>
    <row r="21" spans="2:14" x14ac:dyDescent="0.15">
      <c r="B21" s="439"/>
      <c r="C21" s="66" t="s">
        <v>27</v>
      </c>
      <c r="D21" s="201">
        <f t="shared" si="0"/>
        <v>120</v>
      </c>
      <c r="E21" s="87">
        <f t="shared" si="1"/>
        <v>54</v>
      </c>
      <c r="F21" s="88">
        <f t="shared" si="1"/>
        <v>66</v>
      </c>
      <c r="G21" s="89">
        <v>13</v>
      </c>
      <c r="H21" s="87">
        <v>25</v>
      </c>
      <c r="I21" s="87">
        <v>22</v>
      </c>
      <c r="J21" s="87">
        <v>21</v>
      </c>
      <c r="K21" s="87">
        <v>19</v>
      </c>
      <c r="L21" s="87">
        <v>20</v>
      </c>
      <c r="M21" s="87">
        <v>0</v>
      </c>
      <c r="N21" s="88">
        <v>0</v>
      </c>
    </row>
    <row r="22" spans="2:14" x14ac:dyDescent="0.15">
      <c r="B22" s="439"/>
      <c r="C22" s="66" t="s">
        <v>28</v>
      </c>
      <c r="D22" s="201" t="s">
        <v>147</v>
      </c>
      <c r="E22" s="87" t="s">
        <v>147</v>
      </c>
      <c r="F22" s="88" t="s">
        <v>147</v>
      </c>
      <c r="G22" s="89" t="s">
        <v>147</v>
      </c>
      <c r="H22" s="87" t="s">
        <v>147</v>
      </c>
      <c r="I22" s="87" t="s">
        <v>147</v>
      </c>
      <c r="J22" s="87" t="s">
        <v>147</v>
      </c>
      <c r="K22" s="87" t="s">
        <v>147</v>
      </c>
      <c r="L22" s="87" t="s">
        <v>147</v>
      </c>
      <c r="M22" s="87" t="s">
        <v>147</v>
      </c>
      <c r="N22" s="88" t="s">
        <v>147</v>
      </c>
    </row>
    <row r="23" spans="2:14" x14ac:dyDescent="0.15">
      <c r="B23" s="439"/>
      <c r="C23" s="66" t="s">
        <v>29</v>
      </c>
      <c r="D23" s="201" t="s">
        <v>147</v>
      </c>
      <c r="E23" s="87" t="s">
        <v>147</v>
      </c>
      <c r="F23" s="88" t="s">
        <v>147</v>
      </c>
      <c r="G23" s="89" t="s">
        <v>147</v>
      </c>
      <c r="H23" s="87" t="s">
        <v>147</v>
      </c>
      <c r="I23" s="87" t="s">
        <v>147</v>
      </c>
      <c r="J23" s="87" t="s">
        <v>147</v>
      </c>
      <c r="K23" s="87" t="s">
        <v>147</v>
      </c>
      <c r="L23" s="87" t="s">
        <v>147</v>
      </c>
      <c r="M23" s="87" t="s">
        <v>147</v>
      </c>
      <c r="N23" s="88" t="s">
        <v>147</v>
      </c>
    </row>
    <row r="24" spans="2:14" x14ac:dyDescent="0.15">
      <c r="B24" s="439"/>
      <c r="C24" s="66" t="s">
        <v>30</v>
      </c>
      <c r="D24" s="201">
        <f t="shared" si="0"/>
        <v>192</v>
      </c>
      <c r="E24" s="87">
        <f t="shared" si="1"/>
        <v>98</v>
      </c>
      <c r="F24" s="88">
        <f t="shared" si="1"/>
        <v>94</v>
      </c>
      <c r="G24" s="89">
        <v>30</v>
      </c>
      <c r="H24" s="87">
        <v>33</v>
      </c>
      <c r="I24" s="87">
        <v>35</v>
      </c>
      <c r="J24" s="87">
        <v>31</v>
      </c>
      <c r="K24" s="87">
        <v>33</v>
      </c>
      <c r="L24" s="87">
        <v>30</v>
      </c>
      <c r="M24" s="87">
        <v>0</v>
      </c>
      <c r="N24" s="88">
        <v>0</v>
      </c>
    </row>
    <row r="25" spans="2:14" ht="14.25" thickBot="1" x14ac:dyDescent="0.2">
      <c r="B25" s="440"/>
      <c r="C25" s="70" t="s">
        <v>21</v>
      </c>
      <c r="D25" s="202">
        <f>SUM(E25:F25)</f>
        <v>1883</v>
      </c>
      <c r="E25" s="90">
        <f>SUM(G25+I25+K25+M25)</f>
        <v>998</v>
      </c>
      <c r="F25" s="91">
        <f t="shared" si="1"/>
        <v>885</v>
      </c>
      <c r="G25" s="92">
        <f>SUM(G17:G24)</f>
        <v>369</v>
      </c>
      <c r="H25" s="92">
        <f t="shared" ref="H25:N25" si="3">SUM(H17:H24)</f>
        <v>340</v>
      </c>
      <c r="I25" s="92">
        <f>SUM(I17:I24)</f>
        <v>305</v>
      </c>
      <c r="J25" s="92">
        <f t="shared" si="3"/>
        <v>306</v>
      </c>
      <c r="K25" s="92">
        <f t="shared" si="3"/>
        <v>321</v>
      </c>
      <c r="L25" s="92">
        <f t="shared" si="3"/>
        <v>237</v>
      </c>
      <c r="M25" s="92">
        <f t="shared" si="3"/>
        <v>3</v>
      </c>
      <c r="N25" s="313">
        <f t="shared" si="3"/>
        <v>2</v>
      </c>
    </row>
    <row r="26" spans="2:14" ht="13.5" customHeight="1" x14ac:dyDescent="0.15">
      <c r="B26" s="429" t="s">
        <v>31</v>
      </c>
      <c r="C26" s="63" t="s">
        <v>32</v>
      </c>
      <c r="D26" s="200">
        <f t="shared" si="0"/>
        <v>25</v>
      </c>
      <c r="E26" s="84">
        <f t="shared" si="1"/>
        <v>12</v>
      </c>
      <c r="F26" s="85">
        <f t="shared" si="1"/>
        <v>13</v>
      </c>
      <c r="G26" s="95">
        <v>3</v>
      </c>
      <c r="H26" s="93">
        <v>8</v>
      </c>
      <c r="I26" s="93">
        <v>6</v>
      </c>
      <c r="J26" s="93">
        <v>3</v>
      </c>
      <c r="K26" s="93">
        <v>3</v>
      </c>
      <c r="L26" s="93">
        <v>2</v>
      </c>
      <c r="M26" s="93">
        <v>0</v>
      </c>
      <c r="N26" s="94">
        <v>0</v>
      </c>
    </row>
    <row r="27" spans="2:14" x14ac:dyDescent="0.15">
      <c r="B27" s="430"/>
      <c r="C27" s="66" t="s">
        <v>33</v>
      </c>
      <c r="D27" s="201">
        <f t="shared" si="0"/>
        <v>123</v>
      </c>
      <c r="E27" s="87">
        <f t="shared" si="1"/>
        <v>49</v>
      </c>
      <c r="F27" s="88">
        <f t="shared" si="1"/>
        <v>74</v>
      </c>
      <c r="G27" s="89">
        <v>19</v>
      </c>
      <c r="H27" s="87">
        <v>27</v>
      </c>
      <c r="I27" s="87">
        <v>19</v>
      </c>
      <c r="J27" s="87">
        <v>22</v>
      </c>
      <c r="K27" s="87">
        <v>11</v>
      </c>
      <c r="L27" s="87">
        <v>25</v>
      </c>
      <c r="M27" s="87">
        <v>0</v>
      </c>
      <c r="N27" s="88">
        <v>0</v>
      </c>
    </row>
    <row r="28" spans="2:14" x14ac:dyDescent="0.15">
      <c r="B28" s="430"/>
      <c r="C28" s="66" t="s">
        <v>34</v>
      </c>
      <c r="D28" s="201">
        <f t="shared" si="0"/>
        <v>1119</v>
      </c>
      <c r="E28" s="87">
        <f t="shared" si="1"/>
        <v>533</v>
      </c>
      <c r="F28" s="88">
        <f t="shared" si="1"/>
        <v>586</v>
      </c>
      <c r="G28" s="89">
        <v>162</v>
      </c>
      <c r="H28" s="87">
        <v>190</v>
      </c>
      <c r="I28" s="87">
        <v>179</v>
      </c>
      <c r="J28" s="87">
        <v>192</v>
      </c>
      <c r="K28" s="87">
        <v>190</v>
      </c>
      <c r="L28" s="87">
        <v>202</v>
      </c>
      <c r="M28" s="87">
        <v>2</v>
      </c>
      <c r="N28" s="88">
        <v>2</v>
      </c>
    </row>
    <row r="29" spans="2:14" x14ac:dyDescent="0.15">
      <c r="B29" s="430"/>
      <c r="C29" s="66" t="s">
        <v>35</v>
      </c>
      <c r="D29" s="201">
        <f t="shared" si="0"/>
        <v>73</v>
      </c>
      <c r="E29" s="87">
        <f t="shared" si="1"/>
        <v>33</v>
      </c>
      <c r="F29" s="88">
        <f t="shared" si="1"/>
        <v>40</v>
      </c>
      <c r="G29" s="89">
        <v>11</v>
      </c>
      <c r="H29" s="87">
        <v>18</v>
      </c>
      <c r="I29" s="87">
        <v>12</v>
      </c>
      <c r="J29" s="87">
        <v>10</v>
      </c>
      <c r="K29" s="87">
        <v>10</v>
      </c>
      <c r="L29" s="87">
        <v>12</v>
      </c>
      <c r="M29" s="87">
        <v>0</v>
      </c>
      <c r="N29" s="88">
        <v>0</v>
      </c>
    </row>
    <row r="30" spans="2:14" x14ac:dyDescent="0.15">
      <c r="B30" s="430"/>
      <c r="C30" s="66" t="s">
        <v>36</v>
      </c>
      <c r="D30" s="201">
        <f t="shared" si="0"/>
        <v>4556</v>
      </c>
      <c r="E30" s="87">
        <f t="shared" si="1"/>
        <v>2309</v>
      </c>
      <c r="F30" s="88">
        <f t="shared" si="1"/>
        <v>2247</v>
      </c>
      <c r="G30" s="89">
        <v>694</v>
      </c>
      <c r="H30" s="87">
        <v>677</v>
      </c>
      <c r="I30" s="87">
        <v>736</v>
      </c>
      <c r="J30" s="87">
        <v>771</v>
      </c>
      <c r="K30" s="87">
        <v>878</v>
      </c>
      <c r="L30" s="87">
        <v>796</v>
      </c>
      <c r="M30" s="87">
        <v>1</v>
      </c>
      <c r="N30" s="88">
        <v>3</v>
      </c>
    </row>
    <row r="31" spans="2:14" x14ac:dyDescent="0.15">
      <c r="B31" s="430"/>
      <c r="C31" s="66" t="s">
        <v>37</v>
      </c>
      <c r="D31" s="201">
        <f t="shared" si="0"/>
        <v>7522</v>
      </c>
      <c r="E31" s="87">
        <f t="shared" si="1"/>
        <v>3998</v>
      </c>
      <c r="F31" s="88">
        <f t="shared" si="1"/>
        <v>3524</v>
      </c>
      <c r="G31" s="89">
        <v>1312</v>
      </c>
      <c r="H31" s="87">
        <v>1184</v>
      </c>
      <c r="I31" s="87">
        <v>1510</v>
      </c>
      <c r="J31" s="87">
        <v>1342</v>
      </c>
      <c r="K31" s="87">
        <v>1167</v>
      </c>
      <c r="L31" s="87">
        <v>995</v>
      </c>
      <c r="M31" s="87">
        <v>9</v>
      </c>
      <c r="N31" s="88">
        <v>3</v>
      </c>
    </row>
    <row r="32" spans="2:14" x14ac:dyDescent="0.15">
      <c r="B32" s="430"/>
      <c r="C32" s="66" t="s">
        <v>38</v>
      </c>
      <c r="D32" s="201">
        <f t="shared" si="0"/>
        <v>1370</v>
      </c>
      <c r="E32" s="87">
        <f t="shared" si="1"/>
        <v>661</v>
      </c>
      <c r="F32" s="88">
        <f t="shared" si="1"/>
        <v>709</v>
      </c>
      <c r="G32" s="89">
        <v>255</v>
      </c>
      <c r="H32" s="87">
        <v>309</v>
      </c>
      <c r="I32" s="87">
        <v>238</v>
      </c>
      <c r="J32" s="87">
        <v>221</v>
      </c>
      <c r="K32" s="87">
        <v>167</v>
      </c>
      <c r="L32" s="87">
        <v>178</v>
      </c>
      <c r="M32" s="87">
        <v>1</v>
      </c>
      <c r="N32" s="88">
        <v>1</v>
      </c>
    </row>
    <row r="33" spans="2:15" x14ac:dyDescent="0.15">
      <c r="B33" s="430"/>
      <c r="C33" s="66" t="s">
        <v>39</v>
      </c>
      <c r="D33" s="201">
        <f t="shared" si="0"/>
        <v>325</v>
      </c>
      <c r="E33" s="87">
        <f t="shared" si="1"/>
        <v>156</v>
      </c>
      <c r="F33" s="88">
        <f t="shared" si="1"/>
        <v>169</v>
      </c>
      <c r="G33" s="89">
        <v>58</v>
      </c>
      <c r="H33" s="87">
        <v>69</v>
      </c>
      <c r="I33" s="87">
        <v>40</v>
      </c>
      <c r="J33" s="87">
        <v>54</v>
      </c>
      <c r="K33" s="87">
        <v>58</v>
      </c>
      <c r="L33" s="87">
        <v>46</v>
      </c>
      <c r="M33" s="87">
        <v>0</v>
      </c>
      <c r="N33" s="88">
        <v>0</v>
      </c>
    </row>
    <row r="34" spans="2:15" x14ac:dyDescent="0.15">
      <c r="B34" s="430"/>
      <c r="C34" s="66" t="s">
        <v>40</v>
      </c>
      <c r="D34" s="201">
        <f t="shared" si="0"/>
        <v>3685</v>
      </c>
      <c r="E34" s="87">
        <f t="shared" si="1"/>
        <v>1871</v>
      </c>
      <c r="F34" s="88">
        <f t="shared" si="1"/>
        <v>1814</v>
      </c>
      <c r="G34" s="89">
        <v>55</v>
      </c>
      <c r="H34" s="87">
        <v>74</v>
      </c>
      <c r="I34" s="87">
        <v>1744</v>
      </c>
      <c r="J34" s="87">
        <v>1682</v>
      </c>
      <c r="K34" s="87">
        <v>70</v>
      </c>
      <c r="L34" s="87">
        <v>57</v>
      </c>
      <c r="M34" s="87">
        <v>2</v>
      </c>
      <c r="N34" s="88">
        <v>1</v>
      </c>
    </row>
    <row r="35" spans="2:15" x14ac:dyDescent="0.15">
      <c r="B35" s="430"/>
      <c r="C35" s="66" t="s">
        <v>41</v>
      </c>
      <c r="D35" s="201">
        <f t="shared" si="0"/>
        <v>1108</v>
      </c>
      <c r="E35" s="87">
        <f t="shared" si="1"/>
        <v>564</v>
      </c>
      <c r="F35" s="88">
        <f t="shared" si="1"/>
        <v>544</v>
      </c>
      <c r="G35" s="89">
        <v>398</v>
      </c>
      <c r="H35" s="87">
        <v>392</v>
      </c>
      <c r="I35" s="87">
        <v>127</v>
      </c>
      <c r="J35" s="87">
        <v>106</v>
      </c>
      <c r="K35" s="87">
        <v>39</v>
      </c>
      <c r="L35" s="87">
        <v>46</v>
      </c>
      <c r="M35" s="87">
        <v>0</v>
      </c>
      <c r="N35" s="88">
        <v>0</v>
      </c>
    </row>
    <row r="36" spans="2:15" x14ac:dyDescent="0.15">
      <c r="B36" s="430"/>
      <c r="C36" s="66" t="s">
        <v>42</v>
      </c>
      <c r="D36" s="201">
        <f t="shared" si="0"/>
        <v>101</v>
      </c>
      <c r="E36" s="87">
        <f t="shared" si="1"/>
        <v>57</v>
      </c>
      <c r="F36" s="88">
        <f t="shared" si="1"/>
        <v>44</v>
      </c>
      <c r="G36" s="89">
        <v>18</v>
      </c>
      <c r="H36" s="87">
        <v>17</v>
      </c>
      <c r="I36" s="87">
        <v>26</v>
      </c>
      <c r="J36" s="87">
        <v>21</v>
      </c>
      <c r="K36" s="87">
        <v>13</v>
      </c>
      <c r="L36" s="87">
        <v>6</v>
      </c>
      <c r="M36" s="87">
        <v>0</v>
      </c>
      <c r="N36" s="88">
        <v>0</v>
      </c>
    </row>
    <row r="37" spans="2:15" x14ac:dyDescent="0.15">
      <c r="B37" s="430"/>
      <c r="C37" s="66" t="s">
        <v>30</v>
      </c>
      <c r="D37" s="201">
        <f t="shared" si="0"/>
        <v>382</v>
      </c>
      <c r="E37" s="87">
        <f t="shared" si="1"/>
        <v>172</v>
      </c>
      <c r="F37" s="88">
        <f t="shared" si="1"/>
        <v>210</v>
      </c>
      <c r="G37" s="89">
        <v>65</v>
      </c>
      <c r="H37" s="87">
        <v>87</v>
      </c>
      <c r="I37" s="87">
        <v>66</v>
      </c>
      <c r="J37" s="87">
        <v>78</v>
      </c>
      <c r="K37" s="87">
        <v>40</v>
      </c>
      <c r="L37" s="87">
        <v>45</v>
      </c>
      <c r="M37" s="87">
        <v>1</v>
      </c>
      <c r="N37" s="88">
        <v>0</v>
      </c>
    </row>
    <row r="38" spans="2:15" ht="14.25" thickBot="1" x14ac:dyDescent="0.2">
      <c r="B38" s="431"/>
      <c r="C38" s="70" t="s">
        <v>21</v>
      </c>
      <c r="D38" s="202">
        <f>SUM(E38:F38)</f>
        <v>20389</v>
      </c>
      <c r="E38" s="90">
        <f t="shared" si="1"/>
        <v>10415</v>
      </c>
      <c r="F38" s="91">
        <f t="shared" si="1"/>
        <v>9974</v>
      </c>
      <c r="G38" s="92">
        <f>SUM(G26:G37)</f>
        <v>3050</v>
      </c>
      <c r="H38" s="92">
        <f t="shared" ref="H38:N38" si="4">SUM(H26:H37)</f>
        <v>3052</v>
      </c>
      <c r="I38" s="92">
        <f t="shared" si="4"/>
        <v>4703</v>
      </c>
      <c r="J38" s="92">
        <f t="shared" si="4"/>
        <v>4502</v>
      </c>
      <c r="K38" s="92">
        <f t="shared" si="4"/>
        <v>2646</v>
      </c>
      <c r="L38" s="92">
        <f t="shared" si="4"/>
        <v>2410</v>
      </c>
      <c r="M38" s="92">
        <f t="shared" si="4"/>
        <v>16</v>
      </c>
      <c r="N38" s="313">
        <f t="shared" si="4"/>
        <v>10</v>
      </c>
    </row>
    <row r="39" spans="2:15" ht="13.5" customHeight="1" x14ac:dyDescent="0.15">
      <c r="B39" s="429" t="s">
        <v>43</v>
      </c>
      <c r="C39" s="63" t="s">
        <v>44</v>
      </c>
      <c r="D39" s="200">
        <f>SUM(E39:F39)</f>
        <v>143149</v>
      </c>
      <c r="E39" s="84">
        <f t="shared" si="1"/>
        <v>97787</v>
      </c>
      <c r="F39" s="85">
        <f t="shared" si="1"/>
        <v>45362</v>
      </c>
      <c r="G39" s="95">
        <v>40362</v>
      </c>
      <c r="H39" s="93">
        <v>20006</v>
      </c>
      <c r="I39" s="93">
        <v>41042</v>
      </c>
      <c r="J39" s="93">
        <v>19062</v>
      </c>
      <c r="K39" s="93">
        <v>16329</v>
      </c>
      <c r="L39" s="93">
        <v>6275</v>
      </c>
      <c r="M39" s="93">
        <v>54</v>
      </c>
      <c r="N39" s="94">
        <v>19</v>
      </c>
    </row>
    <row r="40" spans="2:15" x14ac:dyDescent="0.15">
      <c r="B40" s="430"/>
      <c r="C40" s="66" t="s">
        <v>45</v>
      </c>
      <c r="D40" s="201">
        <f t="shared" si="0"/>
        <v>2223</v>
      </c>
      <c r="E40" s="87">
        <f t="shared" si="1"/>
        <v>538</v>
      </c>
      <c r="F40" s="88">
        <f t="shared" si="1"/>
        <v>1685</v>
      </c>
      <c r="G40" s="89">
        <v>198</v>
      </c>
      <c r="H40" s="87">
        <v>766</v>
      </c>
      <c r="I40" s="87">
        <v>227</v>
      </c>
      <c r="J40" s="87">
        <v>649</v>
      </c>
      <c r="K40" s="87">
        <v>111</v>
      </c>
      <c r="L40" s="87">
        <v>270</v>
      </c>
      <c r="M40" s="87">
        <v>2</v>
      </c>
      <c r="N40" s="88">
        <v>0</v>
      </c>
      <c r="O40" s="312"/>
    </row>
    <row r="41" spans="2:15" x14ac:dyDescent="0.15">
      <c r="B41" s="430"/>
      <c r="C41" s="66" t="s">
        <v>46</v>
      </c>
      <c r="D41" s="201">
        <f t="shared" si="0"/>
        <v>9</v>
      </c>
      <c r="E41" s="87">
        <f t="shared" si="1"/>
        <v>5</v>
      </c>
      <c r="F41" s="88">
        <f t="shared" si="1"/>
        <v>4</v>
      </c>
      <c r="G41" s="89">
        <v>5</v>
      </c>
      <c r="H41" s="87">
        <v>3</v>
      </c>
      <c r="I41" s="87">
        <v>0</v>
      </c>
      <c r="J41" s="87">
        <v>1</v>
      </c>
      <c r="K41" s="87">
        <v>0</v>
      </c>
      <c r="L41" s="87">
        <v>0</v>
      </c>
      <c r="M41" s="87">
        <v>0</v>
      </c>
      <c r="N41" s="88">
        <v>0</v>
      </c>
    </row>
    <row r="42" spans="2:15" x14ac:dyDescent="0.15">
      <c r="B42" s="430"/>
      <c r="C42" s="66" t="s">
        <v>47</v>
      </c>
      <c r="D42" s="201">
        <f t="shared" si="0"/>
        <v>5</v>
      </c>
      <c r="E42" s="87">
        <f t="shared" si="1"/>
        <v>2</v>
      </c>
      <c r="F42" s="88">
        <f t="shared" si="1"/>
        <v>3</v>
      </c>
      <c r="G42" s="89">
        <v>0</v>
      </c>
      <c r="H42" s="87">
        <v>1</v>
      </c>
      <c r="I42" s="87">
        <v>0</v>
      </c>
      <c r="J42" s="87">
        <v>2</v>
      </c>
      <c r="K42" s="87">
        <v>2</v>
      </c>
      <c r="L42" s="87">
        <v>0</v>
      </c>
      <c r="M42" s="87">
        <v>0</v>
      </c>
      <c r="N42" s="88">
        <v>0</v>
      </c>
    </row>
    <row r="43" spans="2:15" x14ac:dyDescent="0.15">
      <c r="B43" s="430"/>
      <c r="C43" s="66" t="s">
        <v>48</v>
      </c>
      <c r="D43" s="201" t="s">
        <v>147</v>
      </c>
      <c r="E43" s="87" t="s">
        <v>147</v>
      </c>
      <c r="F43" s="88" t="s">
        <v>147</v>
      </c>
      <c r="G43" s="89" t="s">
        <v>147</v>
      </c>
      <c r="H43" s="87" t="s">
        <v>147</v>
      </c>
      <c r="I43" s="87" t="s">
        <v>147</v>
      </c>
      <c r="J43" s="87" t="s">
        <v>147</v>
      </c>
      <c r="K43" s="87" t="s">
        <v>147</v>
      </c>
      <c r="L43" s="87" t="s">
        <v>147</v>
      </c>
      <c r="M43" s="87" t="s">
        <v>147</v>
      </c>
      <c r="N43" s="88" t="s">
        <v>147</v>
      </c>
    </row>
    <row r="44" spans="2:15" x14ac:dyDescent="0.15">
      <c r="B44" s="430"/>
      <c r="C44" s="66" t="s">
        <v>30</v>
      </c>
      <c r="D44" s="201">
        <f t="shared" si="0"/>
        <v>294</v>
      </c>
      <c r="E44" s="87">
        <f t="shared" si="1"/>
        <v>158</v>
      </c>
      <c r="F44" s="88">
        <f t="shared" si="1"/>
        <v>136</v>
      </c>
      <c r="G44" s="89">
        <v>55</v>
      </c>
      <c r="H44" s="87">
        <v>51</v>
      </c>
      <c r="I44" s="87">
        <v>56</v>
      </c>
      <c r="J44" s="87">
        <v>51</v>
      </c>
      <c r="K44" s="87">
        <v>46</v>
      </c>
      <c r="L44" s="87">
        <v>34</v>
      </c>
      <c r="M44" s="87">
        <v>1</v>
      </c>
      <c r="N44" s="88">
        <v>0</v>
      </c>
    </row>
    <row r="45" spans="2:15" ht="14.25" thickBot="1" x14ac:dyDescent="0.2">
      <c r="B45" s="431"/>
      <c r="C45" s="70" t="s">
        <v>21</v>
      </c>
      <c r="D45" s="202">
        <f t="shared" si="0"/>
        <v>145680</v>
      </c>
      <c r="E45" s="90">
        <f t="shared" si="1"/>
        <v>98490</v>
      </c>
      <c r="F45" s="91">
        <f t="shared" si="1"/>
        <v>47190</v>
      </c>
      <c r="G45" s="92">
        <f>SUM(G39:G44)</f>
        <v>40620</v>
      </c>
      <c r="H45" s="92">
        <f t="shared" ref="H45:N45" si="5">SUM(H39:H44)</f>
        <v>20827</v>
      </c>
      <c r="I45" s="92">
        <f t="shared" si="5"/>
        <v>41325</v>
      </c>
      <c r="J45" s="92">
        <f t="shared" si="5"/>
        <v>19765</v>
      </c>
      <c r="K45" s="92">
        <f t="shared" si="5"/>
        <v>16488</v>
      </c>
      <c r="L45" s="92">
        <f t="shared" si="5"/>
        <v>6579</v>
      </c>
      <c r="M45" s="92">
        <f t="shared" si="5"/>
        <v>57</v>
      </c>
      <c r="N45" s="313">
        <f t="shared" si="5"/>
        <v>19</v>
      </c>
      <c r="O45" s="167"/>
    </row>
    <row r="46" spans="2:15" ht="13.5" customHeight="1" x14ac:dyDescent="0.15">
      <c r="B46" s="429" t="s">
        <v>49</v>
      </c>
      <c r="C46" s="63" t="s">
        <v>50</v>
      </c>
      <c r="D46" s="200">
        <f t="shared" si="0"/>
        <v>3237</v>
      </c>
      <c r="E46" s="84">
        <f t="shared" si="1"/>
        <v>1852</v>
      </c>
      <c r="F46" s="85">
        <f t="shared" si="1"/>
        <v>1385</v>
      </c>
      <c r="G46" s="95">
        <v>765</v>
      </c>
      <c r="H46" s="93">
        <v>618</v>
      </c>
      <c r="I46" s="93">
        <v>617</v>
      </c>
      <c r="J46" s="93">
        <v>439</v>
      </c>
      <c r="K46" s="93">
        <v>469</v>
      </c>
      <c r="L46" s="93">
        <v>325</v>
      </c>
      <c r="M46" s="93">
        <v>1</v>
      </c>
      <c r="N46" s="94">
        <v>3</v>
      </c>
    </row>
    <row r="47" spans="2:15" x14ac:dyDescent="0.15">
      <c r="B47" s="430"/>
      <c r="C47" s="66" t="s">
        <v>51</v>
      </c>
      <c r="D47" s="201">
        <f t="shared" si="0"/>
        <v>2822</v>
      </c>
      <c r="E47" s="87">
        <f t="shared" si="1"/>
        <v>1976</v>
      </c>
      <c r="F47" s="88">
        <f t="shared" si="1"/>
        <v>846</v>
      </c>
      <c r="G47" s="89">
        <v>647</v>
      </c>
      <c r="H47" s="87">
        <v>347</v>
      </c>
      <c r="I47" s="87">
        <v>671</v>
      </c>
      <c r="J47" s="87">
        <v>283</v>
      </c>
      <c r="K47" s="87">
        <v>658</v>
      </c>
      <c r="L47" s="87">
        <v>215</v>
      </c>
      <c r="M47" s="87">
        <v>0</v>
      </c>
      <c r="N47" s="88">
        <v>1</v>
      </c>
    </row>
    <row r="48" spans="2:15" x14ac:dyDescent="0.15">
      <c r="B48" s="430"/>
      <c r="C48" s="66" t="s">
        <v>52</v>
      </c>
      <c r="D48" s="201">
        <f t="shared" si="0"/>
        <v>1151</v>
      </c>
      <c r="E48" s="87">
        <f t="shared" si="1"/>
        <v>523</v>
      </c>
      <c r="F48" s="88">
        <f t="shared" si="1"/>
        <v>628</v>
      </c>
      <c r="G48" s="89">
        <v>220</v>
      </c>
      <c r="H48" s="87">
        <v>269</v>
      </c>
      <c r="I48" s="87">
        <v>170</v>
      </c>
      <c r="J48" s="87">
        <v>182</v>
      </c>
      <c r="K48" s="87">
        <v>133</v>
      </c>
      <c r="L48" s="87">
        <v>174</v>
      </c>
      <c r="M48" s="87">
        <v>0</v>
      </c>
      <c r="N48" s="88">
        <v>3</v>
      </c>
    </row>
    <row r="49" spans="2:14" x14ac:dyDescent="0.15">
      <c r="B49" s="430"/>
      <c r="C49" s="66" t="s">
        <v>53</v>
      </c>
      <c r="D49" s="201">
        <f t="shared" si="0"/>
        <v>3080</v>
      </c>
      <c r="E49" s="87">
        <f t="shared" si="1"/>
        <v>1609</v>
      </c>
      <c r="F49" s="88">
        <f t="shared" si="1"/>
        <v>1471</v>
      </c>
      <c r="G49" s="89">
        <v>636</v>
      </c>
      <c r="H49" s="87">
        <v>608</v>
      </c>
      <c r="I49" s="87">
        <v>526</v>
      </c>
      <c r="J49" s="87">
        <v>494</v>
      </c>
      <c r="K49" s="87">
        <v>443</v>
      </c>
      <c r="L49" s="87">
        <v>368</v>
      </c>
      <c r="M49" s="87">
        <v>4</v>
      </c>
      <c r="N49" s="88">
        <v>1</v>
      </c>
    </row>
    <row r="50" spans="2:14" x14ac:dyDescent="0.15">
      <c r="B50" s="430"/>
      <c r="C50" s="66" t="s">
        <v>30</v>
      </c>
      <c r="D50" s="201">
        <f t="shared" si="0"/>
        <v>95</v>
      </c>
      <c r="E50" s="87">
        <f t="shared" si="1"/>
        <v>49</v>
      </c>
      <c r="F50" s="88">
        <f t="shared" si="1"/>
        <v>46</v>
      </c>
      <c r="G50" s="89">
        <v>23</v>
      </c>
      <c r="H50" s="87">
        <v>20</v>
      </c>
      <c r="I50" s="87">
        <v>15</v>
      </c>
      <c r="J50" s="87">
        <v>19</v>
      </c>
      <c r="K50" s="87">
        <v>11</v>
      </c>
      <c r="L50" s="87">
        <v>7</v>
      </c>
      <c r="M50" s="87">
        <v>0</v>
      </c>
      <c r="N50" s="88">
        <v>0</v>
      </c>
    </row>
    <row r="51" spans="2:14" ht="14.25" thickBot="1" x14ac:dyDescent="0.2">
      <c r="B51" s="431"/>
      <c r="C51" s="70" t="s">
        <v>21</v>
      </c>
      <c r="D51" s="202">
        <f t="shared" si="0"/>
        <v>10385</v>
      </c>
      <c r="E51" s="90">
        <f t="shared" si="1"/>
        <v>6009</v>
      </c>
      <c r="F51" s="91">
        <f t="shared" si="1"/>
        <v>4376</v>
      </c>
      <c r="G51" s="92">
        <f>SUM(G46:G50)</f>
        <v>2291</v>
      </c>
      <c r="H51" s="92">
        <f t="shared" ref="H51:N51" si="6">SUM(H46:H50)</f>
        <v>1862</v>
      </c>
      <c r="I51" s="92">
        <f t="shared" si="6"/>
        <v>1999</v>
      </c>
      <c r="J51" s="92">
        <f t="shared" si="6"/>
        <v>1417</v>
      </c>
      <c r="K51" s="92">
        <f t="shared" si="6"/>
        <v>1714</v>
      </c>
      <c r="L51" s="92">
        <f t="shared" si="6"/>
        <v>1089</v>
      </c>
      <c r="M51" s="92">
        <f t="shared" si="6"/>
        <v>5</v>
      </c>
      <c r="N51" s="313">
        <f t="shared" si="6"/>
        <v>8</v>
      </c>
    </row>
    <row r="52" spans="2:14" ht="14.25" thickBot="1" x14ac:dyDescent="0.2">
      <c r="B52" s="432" t="s">
        <v>136</v>
      </c>
      <c r="C52" s="433"/>
      <c r="D52" s="204">
        <f t="shared" si="0"/>
        <v>412</v>
      </c>
      <c r="E52" s="267">
        <f t="shared" si="1"/>
        <v>301</v>
      </c>
      <c r="F52" s="97">
        <f t="shared" si="1"/>
        <v>111</v>
      </c>
      <c r="G52" s="98">
        <v>116</v>
      </c>
      <c r="H52" s="96">
        <v>47</v>
      </c>
      <c r="I52" s="96">
        <v>114</v>
      </c>
      <c r="J52" s="96">
        <v>33</v>
      </c>
      <c r="K52" s="96">
        <v>70</v>
      </c>
      <c r="L52" s="96">
        <v>31</v>
      </c>
      <c r="M52" s="96">
        <v>1</v>
      </c>
      <c r="N52" s="97">
        <v>0</v>
      </c>
    </row>
    <row r="53" spans="2:14" ht="14.25" thickBot="1" x14ac:dyDescent="0.2">
      <c r="B53" s="432" t="s">
        <v>150</v>
      </c>
      <c r="C53" s="433"/>
      <c r="D53" s="204">
        <f t="shared" si="0"/>
        <v>13</v>
      </c>
      <c r="E53" s="96">
        <f t="shared" si="1"/>
        <v>11</v>
      </c>
      <c r="F53" s="97">
        <f t="shared" si="1"/>
        <v>2</v>
      </c>
      <c r="G53" s="98">
        <v>1</v>
      </c>
      <c r="H53" s="96">
        <v>1</v>
      </c>
      <c r="I53" s="96">
        <v>5</v>
      </c>
      <c r="J53" s="96">
        <v>0</v>
      </c>
      <c r="K53" s="96">
        <v>5</v>
      </c>
      <c r="L53" s="96">
        <v>1</v>
      </c>
      <c r="M53" s="96">
        <v>0</v>
      </c>
      <c r="N53" s="97">
        <v>0</v>
      </c>
    </row>
    <row r="54" spans="2:14" ht="13.5" customHeight="1" x14ac:dyDescent="0.15">
      <c r="B54" s="429" t="s">
        <v>54</v>
      </c>
      <c r="C54" s="63" t="s">
        <v>55</v>
      </c>
      <c r="D54" s="200">
        <f t="shared" si="0"/>
        <v>8071</v>
      </c>
      <c r="E54" s="84">
        <f t="shared" si="1"/>
        <v>4016</v>
      </c>
      <c r="F54" s="85">
        <f t="shared" si="1"/>
        <v>4055</v>
      </c>
      <c r="G54" s="95">
        <v>2028</v>
      </c>
      <c r="H54" s="93">
        <v>1897</v>
      </c>
      <c r="I54" s="93">
        <v>1146</v>
      </c>
      <c r="J54" s="93">
        <v>1232</v>
      </c>
      <c r="K54" s="93">
        <v>838</v>
      </c>
      <c r="L54" s="93">
        <v>922</v>
      </c>
      <c r="M54" s="93">
        <v>4</v>
      </c>
      <c r="N54" s="94">
        <v>4</v>
      </c>
    </row>
    <row r="55" spans="2:14" x14ac:dyDescent="0.15">
      <c r="B55" s="430"/>
      <c r="C55" s="66" t="s">
        <v>56</v>
      </c>
      <c r="D55" s="201">
        <f t="shared" si="0"/>
        <v>5016</v>
      </c>
      <c r="E55" s="87">
        <f t="shared" si="1"/>
        <v>2800</v>
      </c>
      <c r="F55" s="88">
        <f t="shared" si="1"/>
        <v>2216</v>
      </c>
      <c r="G55" s="89">
        <v>1451</v>
      </c>
      <c r="H55" s="87">
        <v>1138</v>
      </c>
      <c r="I55" s="87">
        <v>841</v>
      </c>
      <c r="J55" s="87">
        <v>638</v>
      </c>
      <c r="K55" s="87">
        <v>502</v>
      </c>
      <c r="L55" s="87">
        <v>440</v>
      </c>
      <c r="M55" s="87">
        <v>6</v>
      </c>
      <c r="N55" s="88">
        <v>0</v>
      </c>
    </row>
    <row r="56" spans="2:14" x14ac:dyDescent="0.15">
      <c r="B56" s="430"/>
      <c r="C56" s="66" t="s">
        <v>57</v>
      </c>
      <c r="D56" s="201">
        <f t="shared" si="0"/>
        <v>794</v>
      </c>
      <c r="E56" s="87">
        <f t="shared" si="1"/>
        <v>428</v>
      </c>
      <c r="F56" s="88">
        <f t="shared" si="1"/>
        <v>366</v>
      </c>
      <c r="G56" s="89">
        <v>209</v>
      </c>
      <c r="H56" s="87">
        <v>161</v>
      </c>
      <c r="I56" s="87">
        <v>135</v>
      </c>
      <c r="J56" s="87">
        <v>128</v>
      </c>
      <c r="K56" s="87">
        <v>82</v>
      </c>
      <c r="L56" s="87">
        <v>77</v>
      </c>
      <c r="M56" s="87">
        <v>2</v>
      </c>
      <c r="N56" s="88">
        <v>0</v>
      </c>
    </row>
    <row r="57" spans="2:14" ht="14.25" thickBot="1" x14ac:dyDescent="0.2">
      <c r="B57" s="431"/>
      <c r="C57" s="70" t="s">
        <v>21</v>
      </c>
      <c r="D57" s="202">
        <f t="shared" si="0"/>
        <v>13881</v>
      </c>
      <c r="E57" s="90">
        <f t="shared" si="1"/>
        <v>7244</v>
      </c>
      <c r="F57" s="91">
        <f>SUM(H57+J57+L57+N57)</f>
        <v>6637</v>
      </c>
      <c r="G57" s="92">
        <f>SUM(G54:G56)</f>
        <v>3688</v>
      </c>
      <c r="H57" s="92">
        <f t="shared" ref="H57:N57" si="7">SUM(H54:H56)</f>
        <v>3196</v>
      </c>
      <c r="I57" s="92">
        <f t="shared" si="7"/>
        <v>2122</v>
      </c>
      <c r="J57" s="92">
        <f t="shared" si="7"/>
        <v>1998</v>
      </c>
      <c r="K57" s="92">
        <f>SUM(K54:K56)</f>
        <v>1422</v>
      </c>
      <c r="L57" s="92">
        <f t="shared" si="7"/>
        <v>1439</v>
      </c>
      <c r="M57" s="92">
        <f t="shared" si="7"/>
        <v>12</v>
      </c>
      <c r="N57" s="313">
        <f t="shared" si="7"/>
        <v>4</v>
      </c>
    </row>
    <row r="58" spans="2:14" ht="14.25" thickBot="1" x14ac:dyDescent="0.2">
      <c r="B58" s="441" t="s">
        <v>151</v>
      </c>
      <c r="C58" s="442"/>
      <c r="D58" s="204">
        <f t="shared" si="0"/>
        <v>249741</v>
      </c>
      <c r="E58" s="96">
        <f t="shared" si="1"/>
        <v>153729</v>
      </c>
      <c r="F58" s="97">
        <f t="shared" si="1"/>
        <v>96012</v>
      </c>
      <c r="G58" s="206">
        <f>SUM(G16+G25+G38+G45+G51+G52+G53+G57)</f>
        <v>60131</v>
      </c>
      <c r="H58" s="206">
        <f t="shared" ref="H58:N58" si="8">SUM(H16+H25+H38+H45+H51+H52+H53+H57)</f>
        <v>39363</v>
      </c>
      <c r="I58" s="206">
        <f t="shared" si="8"/>
        <v>60658</v>
      </c>
      <c r="J58" s="206">
        <f t="shared" si="8"/>
        <v>36732</v>
      </c>
      <c r="K58" s="206">
        <f t="shared" si="8"/>
        <v>32791</v>
      </c>
      <c r="L58" s="206">
        <f t="shared" si="8"/>
        <v>19842</v>
      </c>
      <c r="M58" s="206">
        <f t="shared" si="8"/>
        <v>149</v>
      </c>
      <c r="N58" s="268">
        <f t="shared" si="8"/>
        <v>75</v>
      </c>
    </row>
    <row r="59" spans="2:14" ht="14.25" thickBot="1" x14ac:dyDescent="0.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2:14" x14ac:dyDescent="0.15">
      <c r="B60" s="443" t="s">
        <v>58</v>
      </c>
      <c r="C60" s="444"/>
      <c r="D60" s="434" t="s">
        <v>59</v>
      </c>
      <c r="E60" s="427"/>
      <c r="F60" s="428"/>
      <c r="G60" s="447" t="s">
        <v>60</v>
      </c>
      <c r="H60" s="427"/>
      <c r="I60" s="427" t="s">
        <v>0</v>
      </c>
      <c r="J60" s="427"/>
      <c r="K60" s="427" t="s">
        <v>1</v>
      </c>
      <c r="L60" s="427"/>
      <c r="M60" s="427" t="s">
        <v>2</v>
      </c>
      <c r="N60" s="428"/>
    </row>
    <row r="61" spans="2:14" ht="14.25" thickBot="1" x14ac:dyDescent="0.2">
      <c r="B61" s="445"/>
      <c r="C61" s="446"/>
      <c r="D61" s="80" t="s">
        <v>5</v>
      </c>
      <c r="E61" s="81" t="s">
        <v>6</v>
      </c>
      <c r="F61" s="82" t="s">
        <v>7</v>
      </c>
      <c r="G61" s="83" t="s">
        <v>6</v>
      </c>
      <c r="H61" s="81" t="s">
        <v>7</v>
      </c>
      <c r="I61" s="81" t="s">
        <v>6</v>
      </c>
      <c r="J61" s="81" t="s">
        <v>7</v>
      </c>
      <c r="K61" s="81" t="s">
        <v>6</v>
      </c>
      <c r="L61" s="81" t="s">
        <v>7</v>
      </c>
      <c r="M61" s="81" t="s">
        <v>6</v>
      </c>
      <c r="N61" s="82" t="s">
        <v>7</v>
      </c>
    </row>
    <row r="62" spans="2:14" x14ac:dyDescent="0.15">
      <c r="B62" s="468" t="s">
        <v>152</v>
      </c>
      <c r="C62" s="469"/>
      <c r="D62" s="200">
        <f>SUM(E62:F62)</f>
        <v>1967</v>
      </c>
      <c r="E62" s="84">
        <f>SUM(G62+I62+K62+M62)</f>
        <v>672</v>
      </c>
      <c r="F62" s="85">
        <f>SUM(H62+J62+L62+N62)</f>
        <v>1295</v>
      </c>
      <c r="G62" s="86">
        <v>295</v>
      </c>
      <c r="H62" s="84">
        <v>554</v>
      </c>
      <c r="I62" s="84">
        <v>226</v>
      </c>
      <c r="J62" s="84">
        <v>419</v>
      </c>
      <c r="K62" s="84">
        <v>149</v>
      </c>
      <c r="L62" s="84">
        <v>320</v>
      </c>
      <c r="M62" s="84">
        <v>2</v>
      </c>
      <c r="N62" s="85">
        <v>2</v>
      </c>
    </row>
    <row r="63" spans="2:14" x14ac:dyDescent="0.15">
      <c r="B63" s="470" t="s">
        <v>153</v>
      </c>
      <c r="C63" s="471"/>
      <c r="D63" s="201">
        <f>SUM(E63:F63)</f>
        <v>163</v>
      </c>
      <c r="E63" s="93">
        <f t="shared" ref="E63:F70" si="9">SUM(G63+I63+K63+M63)</f>
        <v>54</v>
      </c>
      <c r="F63" s="94">
        <f t="shared" si="9"/>
        <v>109</v>
      </c>
      <c r="G63" s="89">
        <v>20</v>
      </c>
      <c r="H63" s="87">
        <v>40</v>
      </c>
      <c r="I63" s="87">
        <v>18</v>
      </c>
      <c r="J63" s="87">
        <v>40</v>
      </c>
      <c r="K63" s="87">
        <v>15</v>
      </c>
      <c r="L63" s="87">
        <v>28</v>
      </c>
      <c r="M63" s="87">
        <v>1</v>
      </c>
      <c r="N63" s="88">
        <v>1</v>
      </c>
    </row>
    <row r="64" spans="2:14" x14ac:dyDescent="0.15">
      <c r="B64" s="472" t="s">
        <v>154</v>
      </c>
      <c r="C64" s="473"/>
      <c r="D64" s="201">
        <f t="shared" ref="D64:D69" si="10">SUM(E64:F64)</f>
        <v>956</v>
      </c>
      <c r="E64" s="93">
        <f t="shared" si="9"/>
        <v>293</v>
      </c>
      <c r="F64" s="94">
        <f t="shared" si="9"/>
        <v>663</v>
      </c>
      <c r="G64" s="89">
        <v>124</v>
      </c>
      <c r="H64" s="87">
        <v>301</v>
      </c>
      <c r="I64" s="87">
        <v>109</v>
      </c>
      <c r="J64" s="87">
        <v>211</v>
      </c>
      <c r="K64" s="87">
        <v>59</v>
      </c>
      <c r="L64" s="87">
        <v>150</v>
      </c>
      <c r="M64" s="87">
        <v>1</v>
      </c>
      <c r="N64" s="88">
        <v>1</v>
      </c>
    </row>
    <row r="65" spans="2:14" x14ac:dyDescent="0.15">
      <c r="B65" s="472" t="s">
        <v>155</v>
      </c>
      <c r="C65" s="473"/>
      <c r="D65" s="201">
        <f t="shared" si="10"/>
        <v>10504</v>
      </c>
      <c r="E65" s="93">
        <f t="shared" si="9"/>
        <v>6068</v>
      </c>
      <c r="F65" s="94">
        <f t="shared" si="9"/>
        <v>4436</v>
      </c>
      <c r="G65" s="89">
        <v>3205</v>
      </c>
      <c r="H65" s="87">
        <v>2261</v>
      </c>
      <c r="I65" s="87">
        <v>1694</v>
      </c>
      <c r="J65" s="87">
        <v>1264</v>
      </c>
      <c r="K65" s="87">
        <v>1163</v>
      </c>
      <c r="L65" s="87">
        <v>911</v>
      </c>
      <c r="M65" s="87">
        <v>6</v>
      </c>
      <c r="N65" s="88">
        <v>0</v>
      </c>
    </row>
    <row r="66" spans="2:14" x14ac:dyDescent="0.15">
      <c r="B66" s="472" t="s">
        <v>165</v>
      </c>
      <c r="C66" s="473"/>
      <c r="D66" s="201">
        <f t="shared" si="10"/>
        <v>188</v>
      </c>
      <c r="E66" s="93">
        <f t="shared" si="9"/>
        <v>109</v>
      </c>
      <c r="F66" s="94">
        <f t="shared" si="9"/>
        <v>79</v>
      </c>
      <c r="G66" s="89">
        <v>26</v>
      </c>
      <c r="H66" s="87">
        <v>17</v>
      </c>
      <c r="I66" s="87">
        <v>55</v>
      </c>
      <c r="J66" s="87">
        <v>43</v>
      </c>
      <c r="K66" s="87">
        <v>26</v>
      </c>
      <c r="L66" s="87">
        <v>19</v>
      </c>
      <c r="M66" s="87">
        <v>2</v>
      </c>
      <c r="N66" s="88">
        <v>0</v>
      </c>
    </row>
    <row r="67" spans="2:14" x14ac:dyDescent="0.15">
      <c r="B67" s="472" t="s">
        <v>157</v>
      </c>
      <c r="C67" s="473"/>
      <c r="D67" s="201">
        <f t="shared" si="10"/>
        <v>10</v>
      </c>
      <c r="E67" s="93">
        <f t="shared" si="9"/>
        <v>6</v>
      </c>
      <c r="F67" s="94">
        <f t="shared" si="9"/>
        <v>4</v>
      </c>
      <c r="G67" s="89">
        <v>0</v>
      </c>
      <c r="H67" s="87">
        <v>1</v>
      </c>
      <c r="I67" s="87">
        <v>4</v>
      </c>
      <c r="J67" s="87">
        <v>2</v>
      </c>
      <c r="K67" s="87">
        <v>2</v>
      </c>
      <c r="L67" s="87">
        <v>1</v>
      </c>
      <c r="M67" s="87">
        <v>0</v>
      </c>
      <c r="N67" s="88">
        <v>0</v>
      </c>
    </row>
    <row r="68" spans="2:14" x14ac:dyDescent="0.15">
      <c r="B68" s="472" t="s">
        <v>121</v>
      </c>
      <c r="C68" s="473"/>
      <c r="D68" s="201">
        <f t="shared" si="10"/>
        <v>71</v>
      </c>
      <c r="E68" s="93">
        <f t="shared" si="9"/>
        <v>33</v>
      </c>
      <c r="F68" s="94">
        <f t="shared" si="9"/>
        <v>38</v>
      </c>
      <c r="G68" s="89">
        <v>15</v>
      </c>
      <c r="H68" s="87">
        <v>15</v>
      </c>
      <c r="I68" s="87">
        <v>12</v>
      </c>
      <c r="J68" s="87">
        <v>15</v>
      </c>
      <c r="K68" s="87">
        <v>6</v>
      </c>
      <c r="L68" s="87">
        <v>8</v>
      </c>
      <c r="M68" s="87">
        <v>0</v>
      </c>
      <c r="N68" s="88">
        <v>0</v>
      </c>
    </row>
    <row r="69" spans="2:14" ht="14.25" thickBot="1" x14ac:dyDescent="0.2">
      <c r="B69" s="474" t="s">
        <v>122</v>
      </c>
      <c r="C69" s="475"/>
      <c r="D69" s="202">
        <f t="shared" si="10"/>
        <v>22</v>
      </c>
      <c r="E69" s="205">
        <f t="shared" si="9"/>
        <v>9</v>
      </c>
      <c r="F69" s="364">
        <f t="shared" si="9"/>
        <v>13</v>
      </c>
      <c r="G69" s="92">
        <v>3</v>
      </c>
      <c r="H69" s="90">
        <v>7</v>
      </c>
      <c r="I69" s="90">
        <v>4</v>
      </c>
      <c r="J69" s="90">
        <v>4</v>
      </c>
      <c r="K69" s="90">
        <v>2</v>
      </c>
      <c r="L69" s="90">
        <v>2</v>
      </c>
      <c r="M69" s="90">
        <v>0</v>
      </c>
      <c r="N69" s="91">
        <v>0</v>
      </c>
    </row>
    <row r="70" spans="2:14" ht="14.25" thickBot="1" x14ac:dyDescent="0.2">
      <c r="B70" s="452" t="s">
        <v>21</v>
      </c>
      <c r="C70" s="467"/>
      <c r="D70" s="204">
        <f>SUM(E70:F70)</f>
        <v>13881</v>
      </c>
      <c r="E70" s="96">
        <f>SUM(G70+I70+K70+M70)</f>
        <v>7244</v>
      </c>
      <c r="F70" s="97">
        <f t="shared" si="9"/>
        <v>6637</v>
      </c>
      <c r="G70" s="98">
        <f>SUM(G62:G69)</f>
        <v>3688</v>
      </c>
      <c r="H70" s="98">
        <f t="shared" ref="H70:N70" si="11">SUM(H62:H69)</f>
        <v>3196</v>
      </c>
      <c r="I70" s="98">
        <f t="shared" si="11"/>
        <v>2122</v>
      </c>
      <c r="J70" s="98">
        <f t="shared" si="11"/>
        <v>1998</v>
      </c>
      <c r="K70" s="98">
        <f t="shared" si="11"/>
        <v>1422</v>
      </c>
      <c r="L70" s="98">
        <f t="shared" si="11"/>
        <v>1439</v>
      </c>
      <c r="M70" s="98">
        <f t="shared" si="11"/>
        <v>12</v>
      </c>
      <c r="N70" s="97">
        <f t="shared" si="11"/>
        <v>4</v>
      </c>
    </row>
    <row r="71" spans="2:14" x14ac:dyDescent="0.15">
      <c r="C71" s="365"/>
    </row>
  </sheetData>
  <mergeCells count="30">
    <mergeCell ref="K2:L2"/>
    <mergeCell ref="M2:N2"/>
    <mergeCell ref="B52:C52"/>
    <mergeCell ref="B2:C3"/>
    <mergeCell ref="D2:F2"/>
    <mergeCell ref="G2:H2"/>
    <mergeCell ref="I2:J2"/>
    <mergeCell ref="B4:B16"/>
    <mergeCell ref="B17:B25"/>
    <mergeCell ref="B26:B38"/>
    <mergeCell ref="B39:B45"/>
    <mergeCell ref="B46:B51"/>
    <mergeCell ref="B53:C53"/>
    <mergeCell ref="B54:B57"/>
    <mergeCell ref="B58:C58"/>
    <mergeCell ref="B60:C61"/>
    <mergeCell ref="D60:F60"/>
    <mergeCell ref="B70:C70"/>
    <mergeCell ref="I60:J60"/>
    <mergeCell ref="K60:L60"/>
    <mergeCell ref="M60:N60"/>
    <mergeCell ref="B62:C62"/>
    <mergeCell ref="B63:C63"/>
    <mergeCell ref="B64:C64"/>
    <mergeCell ref="G60:H60"/>
    <mergeCell ref="B65:C65"/>
    <mergeCell ref="B66:C66"/>
    <mergeCell ref="B67:C67"/>
    <mergeCell ref="B68:C68"/>
    <mergeCell ref="B69:C69"/>
  </mergeCells>
  <phoneticPr fontId="1"/>
  <pageMargins left="0" right="0" top="0" bottom="0" header="0.31496062992125984" footer="0.31496062992125984"/>
  <pageSetup paperSize="8" scale="1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N34"/>
  <sheetViews>
    <sheetView zoomScaleNormal="100" zoomScaleSheetLayoutView="75" workbookViewId="0">
      <selection activeCell="I44" sqref="I44"/>
    </sheetView>
  </sheetViews>
  <sheetFormatPr defaultRowHeight="13.5" x14ac:dyDescent="0.15"/>
  <cols>
    <col min="1" max="1" width="2.5" style="163" customWidth="1"/>
    <col min="2" max="2" width="2.875" style="163" bestFit="1" customWidth="1"/>
    <col min="3" max="3" width="18.75" style="163" bestFit="1" customWidth="1"/>
    <col min="4" max="6" width="9" style="163"/>
    <col min="7" max="14" width="7.5" style="163" customWidth="1"/>
    <col min="15" max="16384" width="9" style="163"/>
  </cols>
  <sheetData>
    <row r="1" spans="2:14" ht="14.25" thickBot="1" x14ac:dyDescent="0.2">
      <c r="B1" s="163" t="s">
        <v>176</v>
      </c>
      <c r="N1" s="343"/>
    </row>
    <row r="2" spans="2:14" ht="13.5" customHeight="1" x14ac:dyDescent="0.15">
      <c r="B2" s="414" t="s">
        <v>99</v>
      </c>
      <c r="C2" s="415"/>
      <c r="D2" s="418" t="s">
        <v>59</v>
      </c>
      <c r="E2" s="419"/>
      <c r="F2" s="420"/>
      <c r="G2" s="419" t="s">
        <v>123</v>
      </c>
      <c r="H2" s="421"/>
      <c r="I2" s="422" t="s">
        <v>124</v>
      </c>
      <c r="J2" s="421"/>
      <c r="K2" s="422" t="s">
        <v>125</v>
      </c>
      <c r="L2" s="421"/>
      <c r="M2" s="422" t="s">
        <v>126</v>
      </c>
      <c r="N2" s="420"/>
    </row>
    <row r="3" spans="2:14" ht="14.25" thickBot="1" x14ac:dyDescent="0.2">
      <c r="B3" s="416"/>
      <c r="C3" s="417"/>
      <c r="D3" s="347" t="s">
        <v>5</v>
      </c>
      <c r="E3" s="244" t="s">
        <v>6</v>
      </c>
      <c r="F3" s="26" t="s">
        <v>7</v>
      </c>
      <c r="G3" s="348" t="s">
        <v>6</v>
      </c>
      <c r="H3" s="25" t="s">
        <v>7</v>
      </c>
      <c r="I3" s="348" t="s">
        <v>6</v>
      </c>
      <c r="J3" s="25" t="s">
        <v>7</v>
      </c>
      <c r="K3" s="348" t="s">
        <v>6</v>
      </c>
      <c r="L3" s="25" t="s">
        <v>7</v>
      </c>
      <c r="M3" s="348" t="s">
        <v>6</v>
      </c>
      <c r="N3" s="28" t="s">
        <v>7</v>
      </c>
    </row>
    <row r="4" spans="2:14" ht="13.5" customHeight="1" x14ac:dyDescent="0.15">
      <c r="B4" s="458" t="s">
        <v>61</v>
      </c>
      <c r="C4" s="29" t="s">
        <v>62</v>
      </c>
      <c r="D4" s="178">
        <f>SUM(E4:F4)</f>
        <v>4042</v>
      </c>
      <c r="E4" s="30">
        <f>SUM(G4+I4+K4+M4)</f>
        <v>2210</v>
      </c>
      <c r="F4" s="31">
        <f>SUM(H4+J4+L4+N4)</f>
        <v>1832</v>
      </c>
      <c r="G4" s="32">
        <v>921</v>
      </c>
      <c r="H4" s="30">
        <v>769</v>
      </c>
      <c r="I4" s="30">
        <v>736</v>
      </c>
      <c r="J4" s="30">
        <v>630</v>
      </c>
      <c r="K4" s="30">
        <v>552</v>
      </c>
      <c r="L4" s="30">
        <v>431</v>
      </c>
      <c r="M4" s="30">
        <v>1</v>
      </c>
      <c r="N4" s="31">
        <v>2</v>
      </c>
    </row>
    <row r="5" spans="2:14" x14ac:dyDescent="0.15">
      <c r="B5" s="459"/>
      <c r="C5" s="33" t="s">
        <v>63</v>
      </c>
      <c r="D5" s="179">
        <f>SUM(E5:F5)</f>
        <v>1754</v>
      </c>
      <c r="E5" s="34">
        <f t="shared" ref="E5:F34" si="0">SUM(G5+I5+K5+M5)</f>
        <v>971</v>
      </c>
      <c r="F5" s="35">
        <f t="shared" si="0"/>
        <v>783</v>
      </c>
      <c r="G5" s="36">
        <v>329</v>
      </c>
      <c r="H5" s="34">
        <v>257</v>
      </c>
      <c r="I5" s="34">
        <v>340</v>
      </c>
      <c r="J5" s="34">
        <v>251</v>
      </c>
      <c r="K5" s="34">
        <v>299</v>
      </c>
      <c r="L5" s="34">
        <v>275</v>
      </c>
      <c r="M5" s="34">
        <v>3</v>
      </c>
      <c r="N5" s="35">
        <v>0</v>
      </c>
    </row>
    <row r="6" spans="2:14" x14ac:dyDescent="0.15">
      <c r="B6" s="459"/>
      <c r="C6" s="33" t="s">
        <v>64</v>
      </c>
      <c r="D6" s="179">
        <f t="shared" ref="D6:D34" si="1">SUM(E6:F6)</f>
        <v>89323</v>
      </c>
      <c r="E6" s="34">
        <f t="shared" si="0"/>
        <v>44810</v>
      </c>
      <c r="F6" s="35">
        <f t="shared" si="0"/>
        <v>44513</v>
      </c>
      <c r="G6" s="36">
        <v>17635</v>
      </c>
      <c r="H6" s="34">
        <v>18174</v>
      </c>
      <c r="I6" s="34">
        <v>17382</v>
      </c>
      <c r="J6" s="34">
        <v>16676</v>
      </c>
      <c r="K6" s="34">
        <v>9715</v>
      </c>
      <c r="L6" s="34">
        <v>9614</v>
      </c>
      <c r="M6" s="34">
        <v>78</v>
      </c>
      <c r="N6" s="35">
        <v>49</v>
      </c>
    </row>
    <row r="7" spans="2:14" x14ac:dyDescent="0.15">
      <c r="B7" s="459"/>
      <c r="C7" s="33" t="s">
        <v>65</v>
      </c>
      <c r="D7" s="179">
        <f t="shared" si="1"/>
        <v>707</v>
      </c>
      <c r="E7" s="34">
        <f t="shared" si="0"/>
        <v>243</v>
      </c>
      <c r="F7" s="35">
        <f t="shared" si="0"/>
        <v>464</v>
      </c>
      <c r="G7" s="36">
        <v>102</v>
      </c>
      <c r="H7" s="34">
        <v>193</v>
      </c>
      <c r="I7" s="34">
        <v>87</v>
      </c>
      <c r="J7" s="34">
        <v>172</v>
      </c>
      <c r="K7" s="34">
        <v>54</v>
      </c>
      <c r="L7" s="34">
        <v>98</v>
      </c>
      <c r="M7" s="34">
        <v>0</v>
      </c>
      <c r="N7" s="35">
        <v>1</v>
      </c>
    </row>
    <row r="8" spans="2:14" x14ac:dyDescent="0.15">
      <c r="B8" s="459"/>
      <c r="C8" s="33" t="s">
        <v>66</v>
      </c>
      <c r="D8" s="179">
        <f t="shared" si="1"/>
        <v>18</v>
      </c>
      <c r="E8" s="34">
        <f t="shared" si="0"/>
        <v>9</v>
      </c>
      <c r="F8" s="35">
        <f t="shared" si="0"/>
        <v>9</v>
      </c>
      <c r="G8" s="36">
        <v>0</v>
      </c>
      <c r="H8" s="34">
        <v>5</v>
      </c>
      <c r="I8" s="34">
        <v>5</v>
      </c>
      <c r="J8" s="34">
        <v>2</v>
      </c>
      <c r="K8" s="34">
        <v>4</v>
      </c>
      <c r="L8" s="34">
        <v>2</v>
      </c>
      <c r="M8" s="34">
        <v>0</v>
      </c>
      <c r="N8" s="35">
        <v>0</v>
      </c>
    </row>
    <row r="9" spans="2:14" x14ac:dyDescent="0.15">
      <c r="B9" s="459"/>
      <c r="C9" s="33" t="s">
        <v>67</v>
      </c>
      <c r="D9" s="179">
        <f t="shared" si="1"/>
        <v>2328</v>
      </c>
      <c r="E9" s="34">
        <f t="shared" si="0"/>
        <v>1312</v>
      </c>
      <c r="F9" s="35">
        <f t="shared" si="0"/>
        <v>1016</v>
      </c>
      <c r="G9" s="36">
        <v>572</v>
      </c>
      <c r="H9" s="34">
        <v>467</v>
      </c>
      <c r="I9" s="34">
        <v>434</v>
      </c>
      <c r="J9" s="34">
        <v>342</v>
      </c>
      <c r="K9" s="34">
        <v>305</v>
      </c>
      <c r="L9" s="34">
        <v>206</v>
      </c>
      <c r="M9" s="34">
        <v>1</v>
      </c>
      <c r="N9" s="35">
        <v>1</v>
      </c>
    </row>
    <row r="10" spans="2:14" x14ac:dyDescent="0.15">
      <c r="B10" s="459"/>
      <c r="C10" s="33" t="s">
        <v>68</v>
      </c>
      <c r="D10" s="179">
        <f t="shared" si="1"/>
        <v>552</v>
      </c>
      <c r="E10" s="34">
        <f t="shared" si="0"/>
        <v>258</v>
      </c>
      <c r="F10" s="35">
        <f t="shared" si="0"/>
        <v>294</v>
      </c>
      <c r="G10" s="36">
        <v>108</v>
      </c>
      <c r="H10" s="34">
        <v>128</v>
      </c>
      <c r="I10" s="34">
        <v>86</v>
      </c>
      <c r="J10" s="34">
        <v>93</v>
      </c>
      <c r="K10" s="34">
        <v>64</v>
      </c>
      <c r="L10" s="34">
        <v>72</v>
      </c>
      <c r="M10" s="34">
        <v>0</v>
      </c>
      <c r="N10" s="35">
        <v>1</v>
      </c>
    </row>
    <row r="11" spans="2:14" x14ac:dyDescent="0.15">
      <c r="B11" s="459"/>
      <c r="C11" s="33" t="s">
        <v>69</v>
      </c>
      <c r="D11" s="179">
        <f t="shared" si="1"/>
        <v>3424</v>
      </c>
      <c r="E11" s="34">
        <f t="shared" si="0"/>
        <v>1401</v>
      </c>
      <c r="F11" s="35">
        <f t="shared" si="0"/>
        <v>2023</v>
      </c>
      <c r="G11" s="36">
        <v>654</v>
      </c>
      <c r="H11" s="34">
        <v>940</v>
      </c>
      <c r="I11" s="34">
        <v>455</v>
      </c>
      <c r="J11" s="34">
        <v>693</v>
      </c>
      <c r="K11" s="34">
        <v>291</v>
      </c>
      <c r="L11" s="34">
        <v>386</v>
      </c>
      <c r="M11" s="34">
        <v>1</v>
      </c>
      <c r="N11" s="35">
        <v>4</v>
      </c>
    </row>
    <row r="12" spans="2:14" x14ac:dyDescent="0.15">
      <c r="B12" s="459"/>
      <c r="C12" s="33" t="s">
        <v>129</v>
      </c>
      <c r="D12" s="179">
        <f t="shared" si="1"/>
        <v>32</v>
      </c>
      <c r="E12" s="34">
        <f t="shared" si="0"/>
        <v>16</v>
      </c>
      <c r="F12" s="35">
        <f t="shared" si="0"/>
        <v>16</v>
      </c>
      <c r="G12" s="36">
        <v>5</v>
      </c>
      <c r="H12" s="34">
        <v>6</v>
      </c>
      <c r="I12" s="34">
        <v>6</v>
      </c>
      <c r="J12" s="34">
        <v>7</v>
      </c>
      <c r="K12" s="34">
        <v>5</v>
      </c>
      <c r="L12" s="34">
        <v>3</v>
      </c>
      <c r="M12" s="34">
        <v>0</v>
      </c>
      <c r="N12" s="35">
        <v>0</v>
      </c>
    </row>
    <row r="13" spans="2:14" x14ac:dyDescent="0.15">
      <c r="B13" s="459"/>
      <c r="C13" s="33" t="s">
        <v>70</v>
      </c>
      <c r="D13" s="179">
        <f t="shared" si="1"/>
        <v>74</v>
      </c>
      <c r="E13" s="34">
        <f t="shared" si="0"/>
        <v>34</v>
      </c>
      <c r="F13" s="35">
        <f t="shared" si="0"/>
        <v>40</v>
      </c>
      <c r="G13" s="36">
        <v>14</v>
      </c>
      <c r="H13" s="34">
        <v>23</v>
      </c>
      <c r="I13" s="34">
        <v>10</v>
      </c>
      <c r="J13" s="34">
        <v>10</v>
      </c>
      <c r="K13" s="34">
        <v>9</v>
      </c>
      <c r="L13" s="34">
        <v>7</v>
      </c>
      <c r="M13" s="34">
        <v>1</v>
      </c>
      <c r="N13" s="35">
        <v>0</v>
      </c>
    </row>
    <row r="14" spans="2:14" x14ac:dyDescent="0.15">
      <c r="B14" s="459"/>
      <c r="C14" s="33" t="s">
        <v>71</v>
      </c>
      <c r="D14" s="179">
        <f t="shared" si="1"/>
        <v>233</v>
      </c>
      <c r="E14" s="34">
        <f t="shared" si="0"/>
        <v>140</v>
      </c>
      <c r="F14" s="35">
        <f t="shared" si="0"/>
        <v>93</v>
      </c>
      <c r="G14" s="36">
        <v>49</v>
      </c>
      <c r="H14" s="34">
        <v>42</v>
      </c>
      <c r="I14" s="34">
        <v>49</v>
      </c>
      <c r="J14" s="34">
        <v>28</v>
      </c>
      <c r="K14" s="34">
        <v>42</v>
      </c>
      <c r="L14" s="34">
        <v>23</v>
      </c>
      <c r="M14" s="34">
        <v>0</v>
      </c>
      <c r="N14" s="35">
        <v>0</v>
      </c>
    </row>
    <row r="15" spans="2:14" x14ac:dyDescent="0.15">
      <c r="B15" s="459"/>
      <c r="C15" s="33" t="s">
        <v>30</v>
      </c>
      <c r="D15" s="179">
        <f t="shared" si="1"/>
        <v>928</v>
      </c>
      <c r="E15" s="34">
        <f t="shared" si="0"/>
        <v>484</v>
      </c>
      <c r="F15" s="35">
        <f t="shared" si="0"/>
        <v>444</v>
      </c>
      <c r="G15" s="36">
        <v>165</v>
      </c>
      <c r="H15" s="34">
        <v>175</v>
      </c>
      <c r="I15" s="34">
        <v>215</v>
      </c>
      <c r="J15" s="34">
        <v>184</v>
      </c>
      <c r="K15" s="34">
        <v>104</v>
      </c>
      <c r="L15" s="34">
        <v>85</v>
      </c>
      <c r="M15" s="34">
        <v>0</v>
      </c>
      <c r="N15" s="35">
        <v>0</v>
      </c>
    </row>
    <row r="16" spans="2:14" ht="14.25" thickBot="1" x14ac:dyDescent="0.2">
      <c r="B16" s="460"/>
      <c r="C16" s="37" t="s">
        <v>21</v>
      </c>
      <c r="D16" s="180">
        <f t="shared" si="1"/>
        <v>103415</v>
      </c>
      <c r="E16" s="181">
        <f t="shared" si="0"/>
        <v>51888</v>
      </c>
      <c r="F16" s="182">
        <f t="shared" si="0"/>
        <v>51527</v>
      </c>
      <c r="G16" s="183">
        <f>SUM(G4:G15)</f>
        <v>20554</v>
      </c>
      <c r="H16" s="183">
        <f t="shared" ref="H16:N16" si="2">SUM(H4:H15)</f>
        <v>21179</v>
      </c>
      <c r="I16" s="183">
        <f t="shared" si="2"/>
        <v>19805</v>
      </c>
      <c r="J16" s="183">
        <f t="shared" si="2"/>
        <v>19088</v>
      </c>
      <c r="K16" s="183">
        <f t="shared" si="2"/>
        <v>11444</v>
      </c>
      <c r="L16" s="183">
        <f t="shared" si="2"/>
        <v>11202</v>
      </c>
      <c r="M16" s="183">
        <f t="shared" si="2"/>
        <v>85</v>
      </c>
      <c r="N16" s="269">
        <f t="shared" si="2"/>
        <v>58</v>
      </c>
    </row>
    <row r="17" spans="2:14" ht="13.5" customHeight="1" x14ac:dyDescent="0.15">
      <c r="B17" s="476" t="s">
        <v>72</v>
      </c>
      <c r="C17" s="38" t="s">
        <v>73</v>
      </c>
      <c r="D17" s="178">
        <f t="shared" si="1"/>
        <v>80176</v>
      </c>
      <c r="E17" s="30">
        <f t="shared" si="0"/>
        <v>59596</v>
      </c>
      <c r="F17" s="31">
        <f t="shared" si="0"/>
        <v>20580</v>
      </c>
      <c r="G17" s="41">
        <v>23950</v>
      </c>
      <c r="H17" s="39">
        <v>8790</v>
      </c>
      <c r="I17" s="39">
        <v>22818</v>
      </c>
      <c r="J17" s="39">
        <v>7495</v>
      </c>
      <c r="K17" s="39">
        <v>12802</v>
      </c>
      <c r="L17" s="39">
        <v>4289</v>
      </c>
      <c r="M17" s="39">
        <v>26</v>
      </c>
      <c r="N17" s="40">
        <v>6</v>
      </c>
    </row>
    <row r="18" spans="2:14" x14ac:dyDescent="0.15">
      <c r="B18" s="459"/>
      <c r="C18" s="33" t="s">
        <v>130</v>
      </c>
      <c r="D18" s="179">
        <f t="shared" si="1"/>
        <v>913</v>
      </c>
      <c r="E18" s="34">
        <f t="shared" si="0"/>
        <v>575</v>
      </c>
      <c r="F18" s="35">
        <f t="shared" si="0"/>
        <v>338</v>
      </c>
      <c r="G18" s="36">
        <v>255</v>
      </c>
      <c r="H18" s="34">
        <v>155</v>
      </c>
      <c r="I18" s="34">
        <v>198</v>
      </c>
      <c r="J18" s="34">
        <v>132</v>
      </c>
      <c r="K18" s="34">
        <v>122</v>
      </c>
      <c r="L18" s="34">
        <v>51</v>
      </c>
      <c r="M18" s="34">
        <v>0</v>
      </c>
      <c r="N18" s="35">
        <v>0</v>
      </c>
    </row>
    <row r="19" spans="2:14" x14ac:dyDescent="0.15">
      <c r="B19" s="459"/>
      <c r="C19" s="33" t="s">
        <v>74</v>
      </c>
      <c r="D19" s="179">
        <f t="shared" si="1"/>
        <v>71</v>
      </c>
      <c r="E19" s="34">
        <f t="shared" si="0"/>
        <v>43</v>
      </c>
      <c r="F19" s="35">
        <f t="shared" si="0"/>
        <v>28</v>
      </c>
      <c r="G19" s="36">
        <v>23</v>
      </c>
      <c r="H19" s="34">
        <v>14</v>
      </c>
      <c r="I19" s="34">
        <v>15</v>
      </c>
      <c r="J19" s="34">
        <v>10</v>
      </c>
      <c r="K19" s="34">
        <v>5</v>
      </c>
      <c r="L19" s="34">
        <v>4</v>
      </c>
      <c r="M19" s="34">
        <v>0</v>
      </c>
      <c r="N19" s="35">
        <v>0</v>
      </c>
    </row>
    <row r="20" spans="2:14" x14ac:dyDescent="0.15">
      <c r="B20" s="459"/>
      <c r="C20" s="33" t="s">
        <v>75</v>
      </c>
      <c r="D20" s="179">
        <f t="shared" si="1"/>
        <v>21</v>
      </c>
      <c r="E20" s="34">
        <f t="shared" si="0"/>
        <v>10</v>
      </c>
      <c r="F20" s="35">
        <f t="shared" si="0"/>
        <v>11</v>
      </c>
      <c r="G20" s="36">
        <v>5</v>
      </c>
      <c r="H20" s="34">
        <v>6</v>
      </c>
      <c r="I20" s="34">
        <v>4</v>
      </c>
      <c r="J20" s="34">
        <v>5</v>
      </c>
      <c r="K20" s="34">
        <v>1</v>
      </c>
      <c r="L20" s="34">
        <v>0</v>
      </c>
      <c r="M20" s="34">
        <v>0</v>
      </c>
      <c r="N20" s="35">
        <v>0</v>
      </c>
    </row>
    <row r="21" spans="2:14" x14ac:dyDescent="0.15">
      <c r="B21" s="459"/>
      <c r="C21" s="33" t="s">
        <v>76</v>
      </c>
      <c r="D21" s="179">
        <f t="shared" si="1"/>
        <v>24</v>
      </c>
      <c r="E21" s="34">
        <f t="shared" si="0"/>
        <v>16</v>
      </c>
      <c r="F21" s="35">
        <f t="shared" si="0"/>
        <v>8</v>
      </c>
      <c r="G21" s="36">
        <v>9</v>
      </c>
      <c r="H21" s="34">
        <v>2</v>
      </c>
      <c r="I21" s="34">
        <v>6</v>
      </c>
      <c r="J21" s="34">
        <v>3</v>
      </c>
      <c r="K21" s="34">
        <v>1</v>
      </c>
      <c r="L21" s="34">
        <v>3</v>
      </c>
      <c r="M21" s="34">
        <v>0</v>
      </c>
      <c r="N21" s="35">
        <v>0</v>
      </c>
    </row>
    <row r="22" spans="2:14" x14ac:dyDescent="0.15">
      <c r="B22" s="459"/>
      <c r="C22" s="33" t="s">
        <v>77</v>
      </c>
      <c r="D22" s="179">
        <f t="shared" si="1"/>
        <v>326</v>
      </c>
      <c r="E22" s="34">
        <f t="shared" si="0"/>
        <v>166</v>
      </c>
      <c r="F22" s="35">
        <f t="shared" si="0"/>
        <v>160</v>
      </c>
      <c r="G22" s="36">
        <v>31</v>
      </c>
      <c r="H22" s="34">
        <v>50</v>
      </c>
      <c r="I22" s="34">
        <v>70</v>
      </c>
      <c r="J22" s="34">
        <v>55</v>
      </c>
      <c r="K22" s="34">
        <v>65</v>
      </c>
      <c r="L22" s="34">
        <v>55</v>
      </c>
      <c r="M22" s="34">
        <v>0</v>
      </c>
      <c r="N22" s="35">
        <v>0</v>
      </c>
    </row>
    <row r="23" spans="2:14" x14ac:dyDescent="0.15">
      <c r="B23" s="459"/>
      <c r="C23" s="33" t="s">
        <v>30</v>
      </c>
      <c r="D23" s="179">
        <f t="shared" si="1"/>
        <v>1334</v>
      </c>
      <c r="E23" s="34">
        <f t="shared" si="0"/>
        <v>741</v>
      </c>
      <c r="F23" s="35">
        <f t="shared" si="0"/>
        <v>593</v>
      </c>
      <c r="G23" s="36">
        <v>330</v>
      </c>
      <c r="H23" s="34">
        <v>267</v>
      </c>
      <c r="I23" s="34">
        <v>264</v>
      </c>
      <c r="J23" s="34">
        <v>213</v>
      </c>
      <c r="K23" s="34">
        <v>146</v>
      </c>
      <c r="L23" s="34">
        <v>113</v>
      </c>
      <c r="M23" s="34">
        <v>1</v>
      </c>
      <c r="N23" s="35">
        <v>0</v>
      </c>
    </row>
    <row r="24" spans="2:14" ht="14.25" thickBot="1" x14ac:dyDescent="0.2">
      <c r="B24" s="477"/>
      <c r="C24" s="42" t="s">
        <v>21</v>
      </c>
      <c r="D24" s="180">
        <f t="shared" si="1"/>
        <v>82865</v>
      </c>
      <c r="E24" s="181">
        <f t="shared" si="0"/>
        <v>61147</v>
      </c>
      <c r="F24" s="182">
        <f t="shared" si="0"/>
        <v>21718</v>
      </c>
      <c r="G24" s="183">
        <f>SUM(G17:G23)</f>
        <v>24603</v>
      </c>
      <c r="H24" s="183">
        <f t="shared" ref="H24:N24" si="3">SUM(H17:H23)</f>
        <v>9284</v>
      </c>
      <c r="I24" s="183">
        <f t="shared" si="3"/>
        <v>23375</v>
      </c>
      <c r="J24" s="183">
        <f t="shared" si="3"/>
        <v>7913</v>
      </c>
      <c r="K24" s="183">
        <f t="shared" si="3"/>
        <v>13142</v>
      </c>
      <c r="L24" s="183">
        <f t="shared" si="3"/>
        <v>4515</v>
      </c>
      <c r="M24" s="183">
        <f t="shared" si="3"/>
        <v>27</v>
      </c>
      <c r="N24" s="269">
        <f t="shared" si="3"/>
        <v>6</v>
      </c>
    </row>
    <row r="25" spans="2:14" ht="13.5" customHeight="1" x14ac:dyDescent="0.15">
      <c r="B25" s="464" t="s">
        <v>78</v>
      </c>
      <c r="C25" s="29" t="s">
        <v>79</v>
      </c>
      <c r="D25" s="178">
        <f t="shared" si="1"/>
        <v>14500</v>
      </c>
      <c r="E25" s="30">
        <f t="shared" si="0"/>
        <v>7857</v>
      </c>
      <c r="F25" s="31">
        <f t="shared" si="0"/>
        <v>6643</v>
      </c>
      <c r="G25" s="41">
        <v>4027</v>
      </c>
      <c r="H25" s="39">
        <v>3253</v>
      </c>
      <c r="I25" s="39">
        <v>2351</v>
      </c>
      <c r="J25" s="39">
        <v>2029</v>
      </c>
      <c r="K25" s="39">
        <v>1468</v>
      </c>
      <c r="L25" s="39">
        <v>1359</v>
      </c>
      <c r="M25" s="39">
        <v>11</v>
      </c>
      <c r="N25" s="40">
        <v>2</v>
      </c>
    </row>
    <row r="26" spans="2:14" x14ac:dyDescent="0.15">
      <c r="B26" s="465"/>
      <c r="C26" s="33" t="s">
        <v>80</v>
      </c>
      <c r="D26" s="179">
        <f t="shared" si="1"/>
        <v>540</v>
      </c>
      <c r="E26" s="34">
        <f t="shared" si="0"/>
        <v>288</v>
      </c>
      <c r="F26" s="35">
        <f t="shared" si="0"/>
        <v>252</v>
      </c>
      <c r="G26" s="36">
        <v>106</v>
      </c>
      <c r="H26" s="34">
        <v>88</v>
      </c>
      <c r="I26" s="34">
        <v>123</v>
      </c>
      <c r="J26" s="34">
        <v>117</v>
      </c>
      <c r="K26" s="34">
        <v>59</v>
      </c>
      <c r="L26" s="34">
        <v>47</v>
      </c>
      <c r="M26" s="34">
        <v>0</v>
      </c>
      <c r="N26" s="35">
        <v>0</v>
      </c>
    </row>
    <row r="27" spans="2:14" x14ac:dyDescent="0.15">
      <c r="B27" s="465"/>
      <c r="C27" s="43" t="s">
        <v>81</v>
      </c>
      <c r="D27" s="179">
        <f t="shared" si="1"/>
        <v>26663</v>
      </c>
      <c r="E27" s="34">
        <f t="shared" si="0"/>
        <v>21702</v>
      </c>
      <c r="F27" s="35">
        <f t="shared" si="0"/>
        <v>4961</v>
      </c>
      <c r="G27" s="36">
        <v>7355</v>
      </c>
      <c r="H27" s="34">
        <v>1821</v>
      </c>
      <c r="I27" s="34">
        <v>9315</v>
      </c>
      <c r="J27" s="34">
        <v>2100</v>
      </c>
      <c r="K27" s="34">
        <v>5022</v>
      </c>
      <c r="L27" s="34">
        <v>1037</v>
      </c>
      <c r="M27" s="34">
        <v>10</v>
      </c>
      <c r="N27" s="35">
        <v>3</v>
      </c>
    </row>
    <row r="28" spans="2:14" x14ac:dyDescent="0.15">
      <c r="B28" s="465"/>
      <c r="C28" s="33" t="s">
        <v>131</v>
      </c>
      <c r="D28" s="179">
        <f t="shared" si="1"/>
        <v>13612</v>
      </c>
      <c r="E28" s="34">
        <f t="shared" si="0"/>
        <v>6851</v>
      </c>
      <c r="F28" s="35">
        <f t="shared" si="0"/>
        <v>6761</v>
      </c>
      <c r="G28" s="36">
        <v>2382</v>
      </c>
      <c r="H28" s="34">
        <v>2443</v>
      </c>
      <c r="I28" s="34">
        <v>3229</v>
      </c>
      <c r="J28" s="34">
        <v>3088</v>
      </c>
      <c r="K28" s="34">
        <v>1231</v>
      </c>
      <c r="L28" s="34">
        <v>1228</v>
      </c>
      <c r="M28" s="34">
        <v>9</v>
      </c>
      <c r="N28" s="35">
        <v>2</v>
      </c>
    </row>
    <row r="29" spans="2:14" x14ac:dyDescent="0.15">
      <c r="B29" s="465"/>
      <c r="C29" s="33" t="s">
        <v>82</v>
      </c>
      <c r="D29" s="179">
        <f t="shared" si="1"/>
        <v>1709</v>
      </c>
      <c r="E29" s="34">
        <f t="shared" si="0"/>
        <v>897</v>
      </c>
      <c r="F29" s="35">
        <f t="shared" si="0"/>
        <v>812</v>
      </c>
      <c r="G29" s="36">
        <v>346</v>
      </c>
      <c r="H29" s="34">
        <v>355</v>
      </c>
      <c r="I29" s="34">
        <v>489</v>
      </c>
      <c r="J29" s="34">
        <v>406</v>
      </c>
      <c r="K29" s="34">
        <v>62</v>
      </c>
      <c r="L29" s="34">
        <v>51</v>
      </c>
      <c r="M29" s="34">
        <v>0</v>
      </c>
      <c r="N29" s="35">
        <v>0</v>
      </c>
    </row>
    <row r="30" spans="2:14" x14ac:dyDescent="0.15">
      <c r="B30" s="465"/>
      <c r="C30" s="33" t="s">
        <v>83</v>
      </c>
      <c r="D30" s="179">
        <f t="shared" si="1"/>
        <v>414</v>
      </c>
      <c r="E30" s="34">
        <f t="shared" si="0"/>
        <v>259</v>
      </c>
      <c r="F30" s="35">
        <f t="shared" si="0"/>
        <v>155</v>
      </c>
      <c r="G30" s="36">
        <v>80</v>
      </c>
      <c r="H30" s="34">
        <v>55</v>
      </c>
      <c r="I30" s="34">
        <v>143</v>
      </c>
      <c r="J30" s="34">
        <v>81</v>
      </c>
      <c r="K30" s="34">
        <v>36</v>
      </c>
      <c r="L30" s="34">
        <v>19</v>
      </c>
      <c r="M30" s="34">
        <v>0</v>
      </c>
      <c r="N30" s="35">
        <v>0</v>
      </c>
    </row>
    <row r="31" spans="2:14" x14ac:dyDescent="0.15">
      <c r="B31" s="465"/>
      <c r="C31" s="33" t="s">
        <v>84</v>
      </c>
      <c r="D31" s="179">
        <f t="shared" si="1"/>
        <v>173</v>
      </c>
      <c r="E31" s="34">
        <f t="shared" si="0"/>
        <v>96</v>
      </c>
      <c r="F31" s="35">
        <f t="shared" si="0"/>
        <v>77</v>
      </c>
      <c r="G31" s="36">
        <v>29</v>
      </c>
      <c r="H31" s="34">
        <v>41</v>
      </c>
      <c r="I31" s="34">
        <v>47</v>
      </c>
      <c r="J31" s="34">
        <v>29</v>
      </c>
      <c r="K31" s="34">
        <v>20</v>
      </c>
      <c r="L31" s="34">
        <v>7</v>
      </c>
      <c r="M31" s="34">
        <v>0</v>
      </c>
      <c r="N31" s="35">
        <v>0</v>
      </c>
    </row>
    <row r="32" spans="2:14" x14ac:dyDescent="0.15">
      <c r="B32" s="465"/>
      <c r="C32" s="33" t="s">
        <v>30</v>
      </c>
      <c r="D32" s="179">
        <f t="shared" si="1"/>
        <v>5850</v>
      </c>
      <c r="E32" s="34">
        <f t="shared" si="0"/>
        <v>2744</v>
      </c>
      <c r="F32" s="35">
        <f t="shared" si="0"/>
        <v>3106</v>
      </c>
      <c r="G32" s="36">
        <v>649</v>
      </c>
      <c r="H32" s="34">
        <v>844</v>
      </c>
      <c r="I32" s="34">
        <v>1781</v>
      </c>
      <c r="J32" s="34">
        <v>1881</v>
      </c>
      <c r="K32" s="34">
        <v>307</v>
      </c>
      <c r="L32" s="34">
        <v>377</v>
      </c>
      <c r="M32" s="34">
        <v>7</v>
      </c>
      <c r="N32" s="35">
        <v>4</v>
      </c>
    </row>
    <row r="33" spans="2:14" ht="14.25" thickBot="1" x14ac:dyDescent="0.2">
      <c r="B33" s="466"/>
      <c r="C33" s="37" t="s">
        <v>21</v>
      </c>
      <c r="D33" s="180">
        <f t="shared" si="1"/>
        <v>63461</v>
      </c>
      <c r="E33" s="181">
        <f t="shared" si="0"/>
        <v>40694</v>
      </c>
      <c r="F33" s="182">
        <f t="shared" si="0"/>
        <v>22767</v>
      </c>
      <c r="G33" s="183">
        <f>SUM(G25:G32)</f>
        <v>14974</v>
      </c>
      <c r="H33" s="183">
        <f t="shared" ref="H33:N33" si="4">SUM(H25:H32)</f>
        <v>8900</v>
      </c>
      <c r="I33" s="183">
        <f t="shared" si="4"/>
        <v>17478</v>
      </c>
      <c r="J33" s="183">
        <f t="shared" si="4"/>
        <v>9731</v>
      </c>
      <c r="K33" s="183">
        <f t="shared" si="4"/>
        <v>8205</v>
      </c>
      <c r="L33" s="183">
        <f t="shared" si="4"/>
        <v>4125</v>
      </c>
      <c r="M33" s="183">
        <f t="shared" si="4"/>
        <v>37</v>
      </c>
      <c r="N33" s="269">
        <f t="shared" si="4"/>
        <v>11</v>
      </c>
    </row>
    <row r="34" spans="2:14" ht="14.25" thickBot="1" x14ac:dyDescent="0.2">
      <c r="B34" s="478" t="s">
        <v>85</v>
      </c>
      <c r="C34" s="479"/>
      <c r="D34" s="185">
        <f t="shared" si="1"/>
        <v>249741</v>
      </c>
      <c r="E34" s="186">
        <f t="shared" si="0"/>
        <v>153729</v>
      </c>
      <c r="F34" s="187">
        <f t="shared" si="0"/>
        <v>96012</v>
      </c>
      <c r="G34" s="188">
        <f>SUM(G16+G24+G33)</f>
        <v>60131</v>
      </c>
      <c r="H34" s="188">
        <f t="shared" ref="H34:N34" si="5">SUM(H16+H24+H33)</f>
        <v>39363</v>
      </c>
      <c r="I34" s="188">
        <f t="shared" si="5"/>
        <v>60658</v>
      </c>
      <c r="J34" s="188">
        <f t="shared" si="5"/>
        <v>36732</v>
      </c>
      <c r="K34" s="188">
        <f t="shared" si="5"/>
        <v>32791</v>
      </c>
      <c r="L34" s="188">
        <f t="shared" si="5"/>
        <v>19842</v>
      </c>
      <c r="M34" s="188">
        <f t="shared" si="5"/>
        <v>149</v>
      </c>
      <c r="N34" s="270">
        <f t="shared" si="5"/>
        <v>75</v>
      </c>
    </row>
  </sheetData>
  <mergeCells count="10">
    <mergeCell ref="D2:F2"/>
    <mergeCell ref="G2:H2"/>
    <mergeCell ref="I2:J2"/>
    <mergeCell ref="K2:L2"/>
    <mergeCell ref="M2:N2"/>
    <mergeCell ref="B4:B16"/>
    <mergeCell ref="B17:B24"/>
    <mergeCell ref="B25:B33"/>
    <mergeCell ref="B34:C34"/>
    <mergeCell ref="B2:C3"/>
  </mergeCells>
  <phoneticPr fontId="1"/>
  <pageMargins left="0" right="0" top="0" bottom="0" header="0.31496062992125984" footer="0.31496062992125984"/>
  <pageSetup paperSize="8" scale="1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1"/>
  <sheetViews>
    <sheetView zoomScaleNormal="100" zoomScaleSheetLayoutView="85" workbookViewId="0">
      <selection activeCell="I44" sqref="I44"/>
    </sheetView>
  </sheetViews>
  <sheetFormatPr defaultRowHeight="13.5" x14ac:dyDescent="0.15"/>
  <cols>
    <col min="1" max="1" width="2.625" style="163" customWidth="1"/>
    <col min="2" max="2" width="2.5" style="163" bestFit="1" customWidth="1"/>
    <col min="3" max="3" width="21.125" style="163" bestFit="1" customWidth="1"/>
    <col min="4" max="6" width="9" style="163" customWidth="1"/>
    <col min="7" max="16" width="7.375" style="163" customWidth="1"/>
    <col min="17" max="16384" width="9" style="163"/>
  </cols>
  <sheetData>
    <row r="1" spans="2:16" ht="14.25" thickBot="1" x14ac:dyDescent="0.2">
      <c r="B1" s="163" t="s">
        <v>177</v>
      </c>
      <c r="P1" s="343"/>
    </row>
    <row r="2" spans="2:16" ht="13.5" customHeight="1" x14ac:dyDescent="0.15">
      <c r="B2" s="434" t="s">
        <v>118</v>
      </c>
      <c r="C2" s="435"/>
      <c r="D2" s="434" t="s">
        <v>119</v>
      </c>
      <c r="E2" s="427"/>
      <c r="F2" s="428"/>
      <c r="G2" s="434" t="s">
        <v>120</v>
      </c>
      <c r="H2" s="427"/>
      <c r="I2" s="427" t="s">
        <v>0</v>
      </c>
      <c r="J2" s="427"/>
      <c r="K2" s="427" t="s">
        <v>1</v>
      </c>
      <c r="L2" s="427"/>
      <c r="M2" s="427" t="s">
        <v>2</v>
      </c>
      <c r="N2" s="427"/>
      <c r="O2" s="427" t="s">
        <v>3</v>
      </c>
      <c r="P2" s="428"/>
    </row>
    <row r="3" spans="2:16" ht="14.25" thickBot="1" x14ac:dyDescent="0.2">
      <c r="B3" s="436"/>
      <c r="C3" s="437"/>
      <c r="D3" s="349" t="s">
        <v>5</v>
      </c>
      <c r="E3" s="60" t="s">
        <v>6</v>
      </c>
      <c r="F3" s="61" t="s">
        <v>7</v>
      </c>
      <c r="G3" s="349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0" t="s">
        <v>7</v>
      </c>
      <c r="M3" s="60" t="s">
        <v>6</v>
      </c>
      <c r="N3" s="60" t="s">
        <v>7</v>
      </c>
      <c r="O3" s="60" t="s">
        <v>6</v>
      </c>
      <c r="P3" s="61" t="s">
        <v>7</v>
      </c>
    </row>
    <row r="4" spans="2:16" ht="13.5" customHeight="1" x14ac:dyDescent="0.15">
      <c r="B4" s="429" t="s">
        <v>8</v>
      </c>
      <c r="C4" s="63" t="s">
        <v>9</v>
      </c>
      <c r="D4" s="200">
        <f>SUM(E4:F4)</f>
        <v>452</v>
      </c>
      <c r="E4" s="84">
        <f>SUM(G4+I4+K4+M4+O4)</f>
        <v>356</v>
      </c>
      <c r="F4" s="85">
        <f>SUM(H4+J4+L4+N4+P4)</f>
        <v>96</v>
      </c>
      <c r="G4" s="200">
        <v>83</v>
      </c>
      <c r="H4" s="84">
        <v>29</v>
      </c>
      <c r="I4" s="84">
        <v>111</v>
      </c>
      <c r="J4" s="84">
        <v>32</v>
      </c>
      <c r="K4" s="84">
        <v>90</v>
      </c>
      <c r="L4" s="84">
        <v>23</v>
      </c>
      <c r="M4" s="84">
        <v>47</v>
      </c>
      <c r="N4" s="84">
        <v>6</v>
      </c>
      <c r="O4" s="84">
        <v>25</v>
      </c>
      <c r="P4" s="85">
        <v>6</v>
      </c>
    </row>
    <row r="5" spans="2:16" x14ac:dyDescent="0.15">
      <c r="B5" s="430"/>
      <c r="C5" s="66" t="s">
        <v>10</v>
      </c>
      <c r="D5" s="201" t="s">
        <v>147</v>
      </c>
      <c r="E5" s="87" t="s">
        <v>147</v>
      </c>
      <c r="F5" s="88" t="s">
        <v>147</v>
      </c>
      <c r="G5" s="201" t="s">
        <v>147</v>
      </c>
      <c r="H5" s="87" t="s">
        <v>147</v>
      </c>
      <c r="I5" s="87" t="s">
        <v>147</v>
      </c>
      <c r="J5" s="87" t="s">
        <v>147</v>
      </c>
      <c r="K5" s="87" t="s">
        <v>147</v>
      </c>
      <c r="L5" s="87" t="s">
        <v>147</v>
      </c>
      <c r="M5" s="87" t="s">
        <v>147</v>
      </c>
      <c r="N5" s="87" t="s">
        <v>147</v>
      </c>
      <c r="O5" s="89" t="s">
        <v>147</v>
      </c>
      <c r="P5" s="88" t="s">
        <v>147</v>
      </c>
    </row>
    <row r="6" spans="2:16" x14ac:dyDescent="0.15">
      <c r="B6" s="430"/>
      <c r="C6" s="66" t="s">
        <v>11</v>
      </c>
      <c r="D6" s="203">
        <f>SUM(E6:F6)</f>
        <v>3</v>
      </c>
      <c r="E6" s="93">
        <f>SUM(G6+I6+K6+M6+O6)</f>
        <v>2</v>
      </c>
      <c r="F6" s="94">
        <f>SUM(H6+J6+L6+N6+P6)</f>
        <v>1</v>
      </c>
      <c r="G6" s="201">
        <v>0</v>
      </c>
      <c r="H6" s="87">
        <v>0</v>
      </c>
      <c r="I6" s="87">
        <v>0</v>
      </c>
      <c r="J6" s="87">
        <v>1</v>
      </c>
      <c r="K6" s="87">
        <v>1</v>
      </c>
      <c r="L6" s="87">
        <v>0</v>
      </c>
      <c r="M6" s="87">
        <v>1</v>
      </c>
      <c r="N6" s="87">
        <v>0</v>
      </c>
      <c r="O6" s="87">
        <v>0</v>
      </c>
      <c r="P6" s="88">
        <v>0</v>
      </c>
    </row>
    <row r="7" spans="2:16" x14ac:dyDescent="0.15">
      <c r="B7" s="430"/>
      <c r="C7" s="66" t="s">
        <v>12</v>
      </c>
      <c r="D7" s="201" t="s">
        <v>147</v>
      </c>
      <c r="E7" s="87" t="s">
        <v>147</v>
      </c>
      <c r="F7" s="88" t="s">
        <v>147</v>
      </c>
      <c r="G7" s="201" t="s">
        <v>147</v>
      </c>
      <c r="H7" s="87" t="s">
        <v>147</v>
      </c>
      <c r="I7" s="87" t="s">
        <v>147</v>
      </c>
      <c r="J7" s="87" t="s">
        <v>147</v>
      </c>
      <c r="K7" s="87" t="s">
        <v>147</v>
      </c>
      <c r="L7" s="87" t="s">
        <v>147</v>
      </c>
      <c r="M7" s="87" t="s">
        <v>147</v>
      </c>
      <c r="N7" s="87" t="s">
        <v>147</v>
      </c>
      <c r="O7" s="89" t="s">
        <v>147</v>
      </c>
      <c r="P7" s="88" t="s">
        <v>147</v>
      </c>
    </row>
    <row r="8" spans="2:16" x14ac:dyDescent="0.15">
      <c r="B8" s="430"/>
      <c r="C8" s="66" t="s">
        <v>163</v>
      </c>
      <c r="D8" s="201">
        <f>SUM(E8:F8)</f>
        <v>0</v>
      </c>
      <c r="E8" s="87">
        <f>SUM(G8+I8+K8+M8+O8)</f>
        <v>0</v>
      </c>
      <c r="F8" s="88">
        <f>SUM(H8+J8+L8+N8+P8)</f>
        <v>0</v>
      </c>
      <c r="G8" s="201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8">
        <v>0</v>
      </c>
    </row>
    <row r="9" spans="2:16" x14ac:dyDescent="0.15">
      <c r="B9" s="430"/>
      <c r="C9" s="66" t="s">
        <v>164</v>
      </c>
      <c r="D9" s="203">
        <f>SUM(E9:F9)</f>
        <v>8</v>
      </c>
      <c r="E9" s="93">
        <f>SUM(G9+I9+K9+M9+O9)</f>
        <v>6</v>
      </c>
      <c r="F9" s="94">
        <f>SUM(H9+J9+L9+N9+P9)</f>
        <v>2</v>
      </c>
      <c r="G9" s="201">
        <v>3</v>
      </c>
      <c r="H9" s="87">
        <v>0</v>
      </c>
      <c r="I9" s="87">
        <v>1</v>
      </c>
      <c r="J9" s="87">
        <v>1</v>
      </c>
      <c r="K9" s="87">
        <v>0</v>
      </c>
      <c r="L9" s="87">
        <v>0</v>
      </c>
      <c r="M9" s="87">
        <v>1</v>
      </c>
      <c r="N9" s="87">
        <v>0</v>
      </c>
      <c r="O9" s="87">
        <v>1</v>
      </c>
      <c r="P9" s="88">
        <v>1</v>
      </c>
    </row>
    <row r="10" spans="2:16" x14ac:dyDescent="0.15">
      <c r="B10" s="430"/>
      <c r="C10" s="66" t="s">
        <v>15</v>
      </c>
      <c r="D10" s="201" t="s">
        <v>147</v>
      </c>
      <c r="E10" s="87" t="s">
        <v>147</v>
      </c>
      <c r="F10" s="88" t="s">
        <v>147</v>
      </c>
      <c r="G10" s="201" t="s">
        <v>147</v>
      </c>
      <c r="H10" s="87" t="s">
        <v>147</v>
      </c>
      <c r="I10" s="87" t="s">
        <v>147</v>
      </c>
      <c r="J10" s="87" t="s">
        <v>147</v>
      </c>
      <c r="K10" s="87" t="s">
        <v>147</v>
      </c>
      <c r="L10" s="87" t="s">
        <v>147</v>
      </c>
      <c r="M10" s="87" t="s">
        <v>147</v>
      </c>
      <c r="N10" s="87" t="s">
        <v>147</v>
      </c>
      <c r="O10" s="89" t="s">
        <v>147</v>
      </c>
      <c r="P10" s="88" t="s">
        <v>147</v>
      </c>
    </row>
    <row r="11" spans="2:16" x14ac:dyDescent="0.15">
      <c r="B11" s="430"/>
      <c r="C11" s="66" t="s">
        <v>16</v>
      </c>
      <c r="D11" s="201" t="s">
        <v>147</v>
      </c>
      <c r="E11" s="87" t="s">
        <v>147</v>
      </c>
      <c r="F11" s="88" t="s">
        <v>147</v>
      </c>
      <c r="G11" s="201" t="s">
        <v>147</v>
      </c>
      <c r="H11" s="87" t="s">
        <v>147</v>
      </c>
      <c r="I11" s="87" t="s">
        <v>147</v>
      </c>
      <c r="J11" s="87" t="s">
        <v>147</v>
      </c>
      <c r="K11" s="87" t="s">
        <v>147</v>
      </c>
      <c r="L11" s="87" t="s">
        <v>147</v>
      </c>
      <c r="M11" s="87" t="s">
        <v>147</v>
      </c>
      <c r="N11" s="87" t="s">
        <v>147</v>
      </c>
      <c r="O11" s="89" t="s">
        <v>147</v>
      </c>
      <c r="P11" s="88" t="s">
        <v>147</v>
      </c>
    </row>
    <row r="12" spans="2:16" x14ac:dyDescent="0.15">
      <c r="B12" s="430"/>
      <c r="C12" s="66" t="s">
        <v>17</v>
      </c>
      <c r="D12" s="201">
        <f>SUM(E12:F12)</f>
        <v>0</v>
      </c>
      <c r="E12" s="87">
        <f t="shared" ref="E12:F14" si="0">SUM(G12+I12+K12+M12+O12)</f>
        <v>0</v>
      </c>
      <c r="F12" s="88">
        <f t="shared" si="0"/>
        <v>0</v>
      </c>
      <c r="G12" s="201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8">
        <v>0</v>
      </c>
    </row>
    <row r="13" spans="2:16" x14ac:dyDescent="0.15">
      <c r="B13" s="430"/>
      <c r="C13" s="66" t="s">
        <v>18</v>
      </c>
      <c r="D13" s="201">
        <f>SUM(E13:F13)</f>
        <v>0</v>
      </c>
      <c r="E13" s="87">
        <f t="shared" si="0"/>
        <v>0</v>
      </c>
      <c r="F13" s="88">
        <f t="shared" si="0"/>
        <v>0</v>
      </c>
      <c r="G13" s="201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8">
        <v>0</v>
      </c>
    </row>
    <row r="14" spans="2:16" x14ac:dyDescent="0.15">
      <c r="B14" s="430"/>
      <c r="C14" s="66" t="s">
        <v>19</v>
      </c>
      <c r="D14" s="203">
        <f>SUM(E14:F14)</f>
        <v>21</v>
      </c>
      <c r="E14" s="93">
        <f t="shared" si="0"/>
        <v>15</v>
      </c>
      <c r="F14" s="94">
        <f t="shared" si="0"/>
        <v>6</v>
      </c>
      <c r="G14" s="201">
        <v>6</v>
      </c>
      <c r="H14" s="87">
        <v>1</v>
      </c>
      <c r="I14" s="87">
        <v>1</v>
      </c>
      <c r="J14" s="87">
        <v>2</v>
      </c>
      <c r="K14" s="87">
        <v>1</v>
      </c>
      <c r="L14" s="87">
        <v>1</v>
      </c>
      <c r="M14" s="87">
        <v>2</v>
      </c>
      <c r="N14" s="87">
        <v>0</v>
      </c>
      <c r="O14" s="87">
        <v>5</v>
      </c>
      <c r="P14" s="88">
        <v>2</v>
      </c>
    </row>
    <row r="15" spans="2:16" x14ac:dyDescent="0.15">
      <c r="B15" s="430"/>
      <c r="C15" s="66" t="s">
        <v>20</v>
      </c>
      <c r="D15" s="201" t="s">
        <v>147</v>
      </c>
      <c r="E15" s="87" t="s">
        <v>147</v>
      </c>
      <c r="F15" s="88" t="s">
        <v>147</v>
      </c>
      <c r="G15" s="201" t="s">
        <v>147</v>
      </c>
      <c r="H15" s="87" t="s">
        <v>147</v>
      </c>
      <c r="I15" s="87" t="s">
        <v>147</v>
      </c>
      <c r="J15" s="87" t="s">
        <v>147</v>
      </c>
      <c r="K15" s="87" t="s">
        <v>147</v>
      </c>
      <c r="L15" s="87" t="s">
        <v>147</v>
      </c>
      <c r="M15" s="87" t="s">
        <v>147</v>
      </c>
      <c r="N15" s="87" t="s">
        <v>147</v>
      </c>
      <c r="O15" s="89" t="s">
        <v>147</v>
      </c>
      <c r="P15" s="88" t="s">
        <v>147</v>
      </c>
    </row>
    <row r="16" spans="2:16" ht="14.25" thickBot="1" x14ac:dyDescent="0.2">
      <c r="B16" s="431"/>
      <c r="C16" s="70" t="s">
        <v>21</v>
      </c>
      <c r="D16" s="202">
        <f>SUM(E16:F16)</f>
        <v>484</v>
      </c>
      <c r="E16" s="90">
        <f t="shared" ref="E16:F31" si="1">SUM(G16+I16+K16+M16+O16)</f>
        <v>379</v>
      </c>
      <c r="F16" s="91">
        <f t="shared" si="1"/>
        <v>105</v>
      </c>
      <c r="G16" s="322">
        <f>SUM(G4:G15)</f>
        <v>92</v>
      </c>
      <c r="H16" s="90">
        <f>SUM(H4:H15)</f>
        <v>30</v>
      </c>
      <c r="I16" s="323">
        <f t="shared" ref="I16:O16" si="2">SUM(I4:I15)</f>
        <v>113</v>
      </c>
      <c r="J16" s="90">
        <f t="shared" si="2"/>
        <v>36</v>
      </c>
      <c r="K16" s="323">
        <f t="shared" si="2"/>
        <v>92</v>
      </c>
      <c r="L16" s="90">
        <f t="shared" si="2"/>
        <v>24</v>
      </c>
      <c r="M16" s="90">
        <f t="shared" si="2"/>
        <v>51</v>
      </c>
      <c r="N16" s="90">
        <f t="shared" si="2"/>
        <v>6</v>
      </c>
      <c r="O16" s="90">
        <f t="shared" si="2"/>
        <v>31</v>
      </c>
      <c r="P16" s="313">
        <f>SUM(P4:P15)</f>
        <v>9</v>
      </c>
    </row>
    <row r="17" spans="2:16" ht="13.5" customHeight="1" x14ac:dyDescent="0.15">
      <c r="B17" s="438" t="s">
        <v>22</v>
      </c>
      <c r="C17" s="63" t="s">
        <v>23</v>
      </c>
      <c r="D17" s="200">
        <f>SUM(E17:F17)</f>
        <v>6</v>
      </c>
      <c r="E17" s="84">
        <f t="shared" si="1"/>
        <v>4</v>
      </c>
      <c r="F17" s="85">
        <f t="shared" si="1"/>
        <v>2</v>
      </c>
      <c r="G17" s="200">
        <v>3</v>
      </c>
      <c r="H17" s="93">
        <v>0</v>
      </c>
      <c r="I17" s="93">
        <v>1</v>
      </c>
      <c r="J17" s="93">
        <v>2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4">
        <v>0</v>
      </c>
    </row>
    <row r="18" spans="2:16" x14ac:dyDescent="0.15">
      <c r="B18" s="439"/>
      <c r="C18" s="66" t="s">
        <v>24</v>
      </c>
      <c r="D18" s="203">
        <f>SUM(E18:F18)</f>
        <v>0</v>
      </c>
      <c r="E18" s="93">
        <f t="shared" si="1"/>
        <v>0</v>
      </c>
      <c r="F18" s="94">
        <f t="shared" si="1"/>
        <v>0</v>
      </c>
      <c r="G18" s="201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8">
        <v>0</v>
      </c>
    </row>
    <row r="19" spans="2:16" x14ac:dyDescent="0.15">
      <c r="B19" s="439"/>
      <c r="C19" s="66" t="s">
        <v>25</v>
      </c>
      <c r="D19" s="203">
        <f t="shared" ref="D19:D24" si="3">SUM(E19:F19)</f>
        <v>1</v>
      </c>
      <c r="E19" s="93">
        <f t="shared" si="1"/>
        <v>1</v>
      </c>
      <c r="F19" s="94">
        <f t="shared" si="1"/>
        <v>0</v>
      </c>
      <c r="G19" s="201">
        <v>0</v>
      </c>
      <c r="H19" s="87">
        <v>0</v>
      </c>
      <c r="I19" s="87">
        <v>1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8">
        <v>0</v>
      </c>
    </row>
    <row r="20" spans="2:16" x14ac:dyDescent="0.15">
      <c r="B20" s="439"/>
      <c r="C20" s="66" t="s">
        <v>26</v>
      </c>
      <c r="D20" s="203">
        <f t="shared" si="3"/>
        <v>1</v>
      </c>
      <c r="E20" s="93">
        <f t="shared" si="1"/>
        <v>0</v>
      </c>
      <c r="F20" s="94">
        <f t="shared" si="1"/>
        <v>1</v>
      </c>
      <c r="G20" s="201">
        <v>0</v>
      </c>
      <c r="H20" s="87">
        <v>0</v>
      </c>
      <c r="I20" s="87">
        <v>0</v>
      </c>
      <c r="J20" s="87">
        <v>1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8">
        <v>0</v>
      </c>
    </row>
    <row r="21" spans="2:16" x14ac:dyDescent="0.15">
      <c r="B21" s="439"/>
      <c r="C21" s="66" t="s">
        <v>27</v>
      </c>
      <c r="D21" s="203">
        <f t="shared" si="3"/>
        <v>3</v>
      </c>
      <c r="E21" s="93">
        <f t="shared" si="1"/>
        <v>2</v>
      </c>
      <c r="F21" s="94">
        <f t="shared" si="1"/>
        <v>1</v>
      </c>
      <c r="G21" s="201">
        <v>1</v>
      </c>
      <c r="H21" s="87">
        <v>0</v>
      </c>
      <c r="I21" s="87">
        <v>0</v>
      </c>
      <c r="J21" s="87">
        <v>0</v>
      </c>
      <c r="K21" s="87">
        <v>1</v>
      </c>
      <c r="L21" s="87">
        <v>0</v>
      </c>
      <c r="M21" s="87">
        <v>0</v>
      </c>
      <c r="N21" s="87">
        <v>1</v>
      </c>
      <c r="O21" s="87">
        <v>0</v>
      </c>
      <c r="P21" s="88">
        <v>0</v>
      </c>
    </row>
    <row r="22" spans="2:16" x14ac:dyDescent="0.15">
      <c r="B22" s="439"/>
      <c r="C22" s="66" t="s">
        <v>28</v>
      </c>
      <c r="D22" s="203">
        <f t="shared" si="3"/>
        <v>67</v>
      </c>
      <c r="E22" s="93">
        <f t="shared" si="1"/>
        <v>59</v>
      </c>
      <c r="F22" s="94">
        <f t="shared" si="1"/>
        <v>8</v>
      </c>
      <c r="G22" s="201">
        <v>22</v>
      </c>
      <c r="H22" s="87">
        <v>3</v>
      </c>
      <c r="I22" s="87">
        <v>16</v>
      </c>
      <c r="J22" s="87">
        <v>2</v>
      </c>
      <c r="K22" s="87">
        <v>7</v>
      </c>
      <c r="L22" s="87">
        <v>1</v>
      </c>
      <c r="M22" s="87">
        <v>9</v>
      </c>
      <c r="N22" s="87">
        <v>2</v>
      </c>
      <c r="O22" s="87">
        <v>5</v>
      </c>
      <c r="P22" s="88">
        <v>0</v>
      </c>
    </row>
    <row r="23" spans="2:16" x14ac:dyDescent="0.15">
      <c r="B23" s="439"/>
      <c r="C23" s="66" t="s">
        <v>29</v>
      </c>
      <c r="D23" s="203">
        <f t="shared" si="3"/>
        <v>2</v>
      </c>
      <c r="E23" s="93">
        <f t="shared" si="1"/>
        <v>2</v>
      </c>
      <c r="F23" s="94">
        <f t="shared" si="1"/>
        <v>0</v>
      </c>
      <c r="G23" s="201">
        <v>2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8">
        <v>0</v>
      </c>
    </row>
    <row r="24" spans="2:16" x14ac:dyDescent="0.15">
      <c r="B24" s="439"/>
      <c r="C24" s="66" t="s">
        <v>30</v>
      </c>
      <c r="D24" s="203">
        <f t="shared" si="3"/>
        <v>4</v>
      </c>
      <c r="E24" s="93">
        <f t="shared" si="1"/>
        <v>3</v>
      </c>
      <c r="F24" s="94">
        <f t="shared" si="1"/>
        <v>1</v>
      </c>
      <c r="G24" s="201">
        <v>0</v>
      </c>
      <c r="H24" s="87">
        <v>0</v>
      </c>
      <c r="I24" s="87">
        <v>0</v>
      </c>
      <c r="J24" s="87">
        <v>0</v>
      </c>
      <c r="K24" s="87">
        <v>0</v>
      </c>
      <c r="L24" s="87">
        <v>1</v>
      </c>
      <c r="M24" s="87">
        <v>0</v>
      </c>
      <c r="N24" s="87">
        <v>0</v>
      </c>
      <c r="O24" s="87">
        <v>3</v>
      </c>
      <c r="P24" s="88">
        <v>0</v>
      </c>
    </row>
    <row r="25" spans="2:16" ht="14.25" thickBot="1" x14ac:dyDescent="0.2">
      <c r="B25" s="440"/>
      <c r="C25" s="70" t="s">
        <v>21</v>
      </c>
      <c r="D25" s="202">
        <f>SUM(E25:F25)</f>
        <v>84</v>
      </c>
      <c r="E25" s="90">
        <f t="shared" si="1"/>
        <v>71</v>
      </c>
      <c r="F25" s="91">
        <f t="shared" si="1"/>
        <v>13</v>
      </c>
      <c r="G25" s="322">
        <f>SUM(G17:G24)</f>
        <v>28</v>
      </c>
      <c r="H25" s="90">
        <f>SUM(H17:H24)</f>
        <v>3</v>
      </c>
      <c r="I25" s="90">
        <f t="shared" ref="I25:P25" si="4">SUM(I17:I24)</f>
        <v>18</v>
      </c>
      <c r="J25" s="90">
        <f t="shared" si="4"/>
        <v>5</v>
      </c>
      <c r="K25" s="90">
        <f t="shared" si="4"/>
        <v>8</v>
      </c>
      <c r="L25" s="90">
        <f t="shared" si="4"/>
        <v>2</v>
      </c>
      <c r="M25" s="90">
        <f t="shared" si="4"/>
        <v>9</v>
      </c>
      <c r="N25" s="90">
        <f t="shared" si="4"/>
        <v>3</v>
      </c>
      <c r="O25" s="90">
        <f t="shared" si="4"/>
        <v>8</v>
      </c>
      <c r="P25" s="91">
        <f t="shared" si="4"/>
        <v>0</v>
      </c>
    </row>
    <row r="26" spans="2:16" ht="13.5" customHeight="1" x14ac:dyDescent="0.15">
      <c r="B26" s="429" t="s">
        <v>31</v>
      </c>
      <c r="C26" s="63" t="s">
        <v>32</v>
      </c>
      <c r="D26" s="200">
        <f>SUM(E26:F26)</f>
        <v>0</v>
      </c>
      <c r="E26" s="84">
        <f t="shared" si="1"/>
        <v>0</v>
      </c>
      <c r="F26" s="85">
        <f t="shared" si="1"/>
        <v>0</v>
      </c>
      <c r="G26" s="200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4">
        <v>0</v>
      </c>
    </row>
    <row r="27" spans="2:16" x14ac:dyDescent="0.15">
      <c r="B27" s="430"/>
      <c r="C27" s="66" t="s">
        <v>33</v>
      </c>
      <c r="D27" s="203">
        <f>SUM(E27:F27)</f>
        <v>0</v>
      </c>
      <c r="E27" s="93">
        <f t="shared" si="1"/>
        <v>0</v>
      </c>
      <c r="F27" s="94">
        <f t="shared" si="1"/>
        <v>0</v>
      </c>
      <c r="G27" s="201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8">
        <v>0</v>
      </c>
    </row>
    <row r="28" spans="2:16" x14ac:dyDescent="0.15">
      <c r="B28" s="430"/>
      <c r="C28" s="66" t="s">
        <v>34</v>
      </c>
      <c r="D28" s="203">
        <f t="shared" ref="D28:D37" si="5">SUM(E28:F28)</f>
        <v>19</v>
      </c>
      <c r="E28" s="93">
        <f t="shared" si="1"/>
        <v>19</v>
      </c>
      <c r="F28" s="94">
        <f t="shared" si="1"/>
        <v>0</v>
      </c>
      <c r="G28" s="201">
        <v>5</v>
      </c>
      <c r="H28" s="87">
        <v>0</v>
      </c>
      <c r="I28" s="87">
        <v>5</v>
      </c>
      <c r="J28" s="87">
        <v>0</v>
      </c>
      <c r="K28" s="87">
        <v>5</v>
      </c>
      <c r="L28" s="87">
        <v>0</v>
      </c>
      <c r="M28" s="87">
        <v>2</v>
      </c>
      <c r="N28" s="87">
        <v>0</v>
      </c>
      <c r="O28" s="87">
        <v>2</v>
      </c>
      <c r="P28" s="88">
        <v>0</v>
      </c>
    </row>
    <row r="29" spans="2:16" x14ac:dyDescent="0.15">
      <c r="B29" s="430"/>
      <c r="C29" s="66" t="s">
        <v>35</v>
      </c>
      <c r="D29" s="203">
        <f t="shared" si="5"/>
        <v>0</v>
      </c>
      <c r="E29" s="93">
        <f t="shared" si="1"/>
        <v>0</v>
      </c>
      <c r="F29" s="94">
        <f t="shared" si="1"/>
        <v>0</v>
      </c>
      <c r="G29" s="201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8">
        <v>0</v>
      </c>
    </row>
    <row r="30" spans="2:16" x14ac:dyDescent="0.15">
      <c r="B30" s="430"/>
      <c r="C30" s="66" t="s">
        <v>36</v>
      </c>
      <c r="D30" s="203">
        <f t="shared" si="5"/>
        <v>31</v>
      </c>
      <c r="E30" s="93">
        <f t="shared" si="1"/>
        <v>26</v>
      </c>
      <c r="F30" s="94">
        <f t="shared" si="1"/>
        <v>5</v>
      </c>
      <c r="G30" s="201">
        <v>2</v>
      </c>
      <c r="H30" s="87">
        <v>0</v>
      </c>
      <c r="I30" s="87">
        <v>4</v>
      </c>
      <c r="J30" s="87">
        <v>2</v>
      </c>
      <c r="K30" s="87">
        <v>6</v>
      </c>
      <c r="L30" s="87">
        <v>1</v>
      </c>
      <c r="M30" s="87">
        <v>4</v>
      </c>
      <c r="N30" s="87">
        <v>2</v>
      </c>
      <c r="O30" s="87">
        <v>10</v>
      </c>
      <c r="P30" s="88">
        <v>0</v>
      </c>
    </row>
    <row r="31" spans="2:16" x14ac:dyDescent="0.15">
      <c r="B31" s="430"/>
      <c r="C31" s="66" t="s">
        <v>37</v>
      </c>
      <c r="D31" s="203">
        <f t="shared" si="5"/>
        <v>88</v>
      </c>
      <c r="E31" s="93">
        <f t="shared" si="1"/>
        <v>77</v>
      </c>
      <c r="F31" s="94">
        <f t="shared" si="1"/>
        <v>11</v>
      </c>
      <c r="G31" s="201">
        <v>17</v>
      </c>
      <c r="H31" s="87">
        <v>5</v>
      </c>
      <c r="I31" s="87">
        <v>14</v>
      </c>
      <c r="J31" s="87">
        <v>2</v>
      </c>
      <c r="K31" s="87">
        <v>22</v>
      </c>
      <c r="L31" s="87">
        <v>1</v>
      </c>
      <c r="M31" s="87">
        <v>11</v>
      </c>
      <c r="N31" s="87">
        <v>1</v>
      </c>
      <c r="O31" s="87">
        <v>13</v>
      </c>
      <c r="P31" s="88">
        <v>2</v>
      </c>
    </row>
    <row r="32" spans="2:16" x14ac:dyDescent="0.15">
      <c r="B32" s="430"/>
      <c r="C32" s="66" t="s">
        <v>38</v>
      </c>
      <c r="D32" s="203">
        <f t="shared" si="5"/>
        <v>7</v>
      </c>
      <c r="E32" s="93">
        <f t="shared" ref="E32:F37" si="6">SUM(G32+I32+K32+M32+O32)</f>
        <v>5</v>
      </c>
      <c r="F32" s="94">
        <f t="shared" si="6"/>
        <v>2</v>
      </c>
      <c r="G32" s="201">
        <v>1</v>
      </c>
      <c r="H32" s="87">
        <v>2</v>
      </c>
      <c r="I32" s="87">
        <v>4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8">
        <v>0</v>
      </c>
    </row>
    <row r="33" spans="2:16" x14ac:dyDescent="0.15">
      <c r="B33" s="430"/>
      <c r="C33" s="66" t="s">
        <v>39</v>
      </c>
      <c r="D33" s="203">
        <f t="shared" si="5"/>
        <v>1</v>
      </c>
      <c r="E33" s="93">
        <f t="shared" si="6"/>
        <v>1</v>
      </c>
      <c r="F33" s="94">
        <f t="shared" si="6"/>
        <v>0</v>
      </c>
      <c r="G33" s="201">
        <v>0</v>
      </c>
      <c r="H33" s="87">
        <v>0</v>
      </c>
      <c r="I33" s="87">
        <v>0</v>
      </c>
      <c r="J33" s="87">
        <v>0</v>
      </c>
      <c r="K33" s="87">
        <v>1</v>
      </c>
      <c r="L33" s="87">
        <v>0</v>
      </c>
      <c r="M33" s="87">
        <v>0</v>
      </c>
      <c r="N33" s="87">
        <v>0</v>
      </c>
      <c r="O33" s="87">
        <v>0</v>
      </c>
      <c r="P33" s="88">
        <v>0</v>
      </c>
    </row>
    <row r="34" spans="2:16" x14ac:dyDescent="0.15">
      <c r="B34" s="430"/>
      <c r="C34" s="66" t="s">
        <v>40</v>
      </c>
      <c r="D34" s="203">
        <f t="shared" si="5"/>
        <v>2</v>
      </c>
      <c r="E34" s="93">
        <f t="shared" si="6"/>
        <v>2</v>
      </c>
      <c r="F34" s="94">
        <f t="shared" si="6"/>
        <v>0</v>
      </c>
      <c r="G34" s="201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2</v>
      </c>
      <c r="N34" s="87">
        <v>0</v>
      </c>
      <c r="O34" s="87">
        <v>0</v>
      </c>
      <c r="P34" s="88">
        <v>0</v>
      </c>
    </row>
    <row r="35" spans="2:16" x14ac:dyDescent="0.15">
      <c r="B35" s="430"/>
      <c r="C35" s="66" t="s">
        <v>41</v>
      </c>
      <c r="D35" s="203">
        <f t="shared" si="5"/>
        <v>8</v>
      </c>
      <c r="E35" s="93">
        <f t="shared" si="6"/>
        <v>6</v>
      </c>
      <c r="F35" s="94">
        <f t="shared" si="6"/>
        <v>2</v>
      </c>
      <c r="G35" s="201">
        <v>4</v>
      </c>
      <c r="H35" s="87">
        <v>1</v>
      </c>
      <c r="I35" s="87">
        <v>1</v>
      </c>
      <c r="J35" s="87">
        <v>1</v>
      </c>
      <c r="K35" s="87">
        <v>1</v>
      </c>
      <c r="L35" s="87">
        <v>0</v>
      </c>
      <c r="M35" s="87">
        <v>0</v>
      </c>
      <c r="N35" s="87">
        <v>0</v>
      </c>
      <c r="O35" s="87">
        <v>0</v>
      </c>
      <c r="P35" s="88">
        <v>0</v>
      </c>
    </row>
    <row r="36" spans="2:16" x14ac:dyDescent="0.15">
      <c r="B36" s="430"/>
      <c r="C36" s="66" t="s">
        <v>42</v>
      </c>
      <c r="D36" s="203">
        <f t="shared" si="5"/>
        <v>2</v>
      </c>
      <c r="E36" s="93">
        <f t="shared" si="6"/>
        <v>2</v>
      </c>
      <c r="F36" s="94">
        <f t="shared" si="6"/>
        <v>0</v>
      </c>
      <c r="G36" s="201">
        <v>0</v>
      </c>
      <c r="H36" s="87">
        <v>0</v>
      </c>
      <c r="I36" s="87">
        <v>1</v>
      </c>
      <c r="J36" s="87">
        <v>0</v>
      </c>
      <c r="K36" s="87">
        <v>1</v>
      </c>
      <c r="L36" s="87">
        <v>0</v>
      </c>
      <c r="M36" s="87">
        <v>0</v>
      </c>
      <c r="N36" s="87">
        <v>0</v>
      </c>
      <c r="O36" s="87">
        <v>0</v>
      </c>
      <c r="P36" s="88">
        <v>0</v>
      </c>
    </row>
    <row r="37" spans="2:16" x14ac:dyDescent="0.15">
      <c r="B37" s="430"/>
      <c r="C37" s="66" t="s">
        <v>30</v>
      </c>
      <c r="D37" s="203">
        <f t="shared" si="5"/>
        <v>9</v>
      </c>
      <c r="E37" s="93">
        <f t="shared" si="6"/>
        <v>6</v>
      </c>
      <c r="F37" s="94">
        <f t="shared" si="6"/>
        <v>3</v>
      </c>
      <c r="G37" s="201">
        <v>1</v>
      </c>
      <c r="H37" s="87">
        <v>1</v>
      </c>
      <c r="I37" s="87">
        <v>0</v>
      </c>
      <c r="J37" s="87">
        <v>0</v>
      </c>
      <c r="K37" s="87">
        <v>2</v>
      </c>
      <c r="L37" s="87">
        <v>0</v>
      </c>
      <c r="M37" s="87">
        <v>3</v>
      </c>
      <c r="N37" s="87">
        <v>1</v>
      </c>
      <c r="O37" s="87">
        <v>0</v>
      </c>
      <c r="P37" s="88">
        <v>1</v>
      </c>
    </row>
    <row r="38" spans="2:16" ht="14.25" thickBot="1" x14ac:dyDescent="0.2">
      <c r="B38" s="431"/>
      <c r="C38" s="70" t="s">
        <v>21</v>
      </c>
      <c r="D38" s="202">
        <f>SUM(E38:F38)</f>
        <v>167</v>
      </c>
      <c r="E38" s="90">
        <f>SUM(G38+I38+K38+M38+O38)</f>
        <v>144</v>
      </c>
      <c r="F38" s="91">
        <f>SUM(H38+J38+L38+N38+P38)</f>
        <v>23</v>
      </c>
      <c r="G38" s="322">
        <f>SUM(G26:G37)</f>
        <v>30</v>
      </c>
      <c r="H38" s="90">
        <f>SUM(H26:H37)</f>
        <v>9</v>
      </c>
      <c r="I38" s="90">
        <f t="shared" ref="I38:P38" si="7">SUM(I26:I37)</f>
        <v>29</v>
      </c>
      <c r="J38" s="90">
        <f t="shared" si="7"/>
        <v>5</v>
      </c>
      <c r="K38" s="90">
        <f t="shared" si="7"/>
        <v>38</v>
      </c>
      <c r="L38" s="90">
        <f t="shared" si="7"/>
        <v>2</v>
      </c>
      <c r="M38" s="90">
        <f t="shared" si="7"/>
        <v>22</v>
      </c>
      <c r="N38" s="90">
        <f t="shared" si="7"/>
        <v>4</v>
      </c>
      <c r="O38" s="90">
        <f t="shared" si="7"/>
        <v>25</v>
      </c>
      <c r="P38" s="91">
        <f t="shared" si="7"/>
        <v>3</v>
      </c>
    </row>
    <row r="39" spans="2:16" ht="13.5" customHeight="1" x14ac:dyDescent="0.15">
      <c r="B39" s="429" t="s">
        <v>43</v>
      </c>
      <c r="C39" s="63" t="s">
        <v>44</v>
      </c>
      <c r="D39" s="200">
        <f>SUM(E39:F39)</f>
        <v>1030</v>
      </c>
      <c r="E39" s="84">
        <f>SUM(G39+I39+K39+M39+O39)</f>
        <v>912</v>
      </c>
      <c r="F39" s="85">
        <f>SUM(H39+J39+L39+N39+P39)</f>
        <v>118</v>
      </c>
      <c r="G39" s="200">
        <v>266</v>
      </c>
      <c r="H39" s="93">
        <v>46</v>
      </c>
      <c r="I39" s="93">
        <v>276</v>
      </c>
      <c r="J39" s="93">
        <v>36</v>
      </c>
      <c r="K39" s="93">
        <v>187</v>
      </c>
      <c r="L39" s="93">
        <v>25</v>
      </c>
      <c r="M39" s="93">
        <v>111</v>
      </c>
      <c r="N39" s="93">
        <v>3</v>
      </c>
      <c r="O39" s="93">
        <v>72</v>
      </c>
      <c r="P39" s="94">
        <v>8</v>
      </c>
    </row>
    <row r="40" spans="2:16" x14ac:dyDescent="0.15">
      <c r="B40" s="430"/>
      <c r="C40" s="66" t="s">
        <v>45</v>
      </c>
      <c r="D40" s="203">
        <f t="shared" ref="D40" si="8">SUM(E40:F40)</f>
        <v>19</v>
      </c>
      <c r="E40" s="93">
        <f t="shared" ref="E40:F42" si="9">SUM(G40+I40+K40+M40+O40)</f>
        <v>17</v>
      </c>
      <c r="F40" s="94">
        <f t="shared" si="9"/>
        <v>2</v>
      </c>
      <c r="G40" s="201">
        <v>8</v>
      </c>
      <c r="H40" s="87">
        <v>0</v>
      </c>
      <c r="I40" s="87">
        <v>5</v>
      </c>
      <c r="J40" s="87">
        <v>1</v>
      </c>
      <c r="K40" s="87">
        <v>1</v>
      </c>
      <c r="L40" s="87">
        <v>0</v>
      </c>
      <c r="M40" s="87">
        <v>3</v>
      </c>
      <c r="N40" s="87">
        <v>0</v>
      </c>
      <c r="O40" s="87">
        <v>0</v>
      </c>
      <c r="P40" s="88">
        <v>1</v>
      </c>
    </row>
    <row r="41" spans="2:16" x14ac:dyDescent="0.15">
      <c r="B41" s="430"/>
      <c r="C41" s="66" t="s">
        <v>46</v>
      </c>
      <c r="D41" s="203">
        <f t="shared" ref="D41:D42" si="10">SUM(E41:F41)</f>
        <v>0</v>
      </c>
      <c r="E41" s="93">
        <f t="shared" si="9"/>
        <v>0</v>
      </c>
      <c r="F41" s="94">
        <f t="shared" si="9"/>
        <v>0</v>
      </c>
      <c r="G41" s="201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8">
        <v>0</v>
      </c>
    </row>
    <row r="42" spans="2:16" x14ac:dyDescent="0.15">
      <c r="B42" s="430"/>
      <c r="C42" s="66" t="s">
        <v>47</v>
      </c>
      <c r="D42" s="203">
        <f t="shared" si="10"/>
        <v>0</v>
      </c>
      <c r="E42" s="93">
        <f t="shared" si="9"/>
        <v>0</v>
      </c>
      <c r="F42" s="94">
        <f t="shared" si="9"/>
        <v>0</v>
      </c>
      <c r="G42" s="201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8">
        <v>0</v>
      </c>
    </row>
    <row r="43" spans="2:16" x14ac:dyDescent="0.15">
      <c r="B43" s="430"/>
      <c r="C43" s="66" t="s">
        <v>48</v>
      </c>
      <c r="D43" s="201" t="s">
        <v>147</v>
      </c>
      <c r="E43" s="87" t="s">
        <v>147</v>
      </c>
      <c r="F43" s="88" t="s">
        <v>147</v>
      </c>
      <c r="G43" s="201" t="s">
        <v>147</v>
      </c>
      <c r="H43" s="87" t="s">
        <v>147</v>
      </c>
      <c r="I43" s="87" t="s">
        <v>147</v>
      </c>
      <c r="J43" s="87" t="s">
        <v>147</v>
      </c>
      <c r="K43" s="87" t="s">
        <v>147</v>
      </c>
      <c r="L43" s="87" t="s">
        <v>147</v>
      </c>
      <c r="M43" s="87" t="s">
        <v>147</v>
      </c>
      <c r="N43" s="87" t="s">
        <v>147</v>
      </c>
      <c r="O43" s="89" t="s">
        <v>147</v>
      </c>
      <c r="P43" s="88" t="s">
        <v>147</v>
      </c>
    </row>
    <row r="44" spans="2:16" x14ac:dyDescent="0.15">
      <c r="B44" s="430"/>
      <c r="C44" s="66" t="s">
        <v>30</v>
      </c>
      <c r="D44" s="203">
        <f t="shared" ref="D44" si="11">SUM(E44:F44)</f>
        <v>3</v>
      </c>
      <c r="E44" s="93">
        <f t="shared" ref="E44:F44" si="12">SUM(G44+I44+K44+M44+O44)</f>
        <v>2</v>
      </c>
      <c r="F44" s="94">
        <f t="shared" si="12"/>
        <v>1</v>
      </c>
      <c r="G44" s="201">
        <v>0</v>
      </c>
      <c r="H44" s="87">
        <v>0</v>
      </c>
      <c r="I44" s="87">
        <v>2</v>
      </c>
      <c r="J44" s="87">
        <v>0</v>
      </c>
      <c r="K44" s="87">
        <v>0</v>
      </c>
      <c r="L44" s="87">
        <v>0</v>
      </c>
      <c r="M44" s="87">
        <v>0</v>
      </c>
      <c r="N44" s="87">
        <v>1</v>
      </c>
      <c r="O44" s="87">
        <v>0</v>
      </c>
      <c r="P44" s="88">
        <v>0</v>
      </c>
    </row>
    <row r="45" spans="2:16" ht="14.25" thickBot="1" x14ac:dyDescent="0.2">
      <c r="B45" s="431"/>
      <c r="C45" s="70" t="s">
        <v>21</v>
      </c>
      <c r="D45" s="202">
        <f>SUM(E45:F45)</f>
        <v>1052</v>
      </c>
      <c r="E45" s="90">
        <f>SUM(G45+I45+K45+M45+O45)</f>
        <v>931</v>
      </c>
      <c r="F45" s="91">
        <f>SUM(H45+J45+L45+N45+P45)</f>
        <v>121</v>
      </c>
      <c r="G45" s="322">
        <f>SUM(G39:G44)</f>
        <v>274</v>
      </c>
      <c r="H45" s="90">
        <f>SUM(H39:H44)</f>
        <v>46</v>
      </c>
      <c r="I45" s="90">
        <f t="shared" ref="I45:P45" si="13">SUM(I39:I44)</f>
        <v>283</v>
      </c>
      <c r="J45" s="90">
        <f t="shared" si="13"/>
        <v>37</v>
      </c>
      <c r="K45" s="90">
        <f t="shared" si="13"/>
        <v>188</v>
      </c>
      <c r="L45" s="90">
        <f t="shared" si="13"/>
        <v>25</v>
      </c>
      <c r="M45" s="90">
        <f t="shared" si="13"/>
        <v>114</v>
      </c>
      <c r="N45" s="90">
        <f t="shared" si="13"/>
        <v>4</v>
      </c>
      <c r="O45" s="90">
        <f t="shared" si="13"/>
        <v>72</v>
      </c>
      <c r="P45" s="91">
        <f t="shared" si="13"/>
        <v>9</v>
      </c>
    </row>
    <row r="46" spans="2:16" ht="13.5" customHeight="1" x14ac:dyDescent="0.15">
      <c r="B46" s="429" t="s">
        <v>49</v>
      </c>
      <c r="C46" s="63" t="s">
        <v>50</v>
      </c>
      <c r="D46" s="200">
        <f>SUM(E46:F46)</f>
        <v>27</v>
      </c>
      <c r="E46" s="84">
        <f>SUM(G46+I46+K46+M46+O46)</f>
        <v>23</v>
      </c>
      <c r="F46" s="85">
        <f>SUM(H46+J46+L46+N46+P46)</f>
        <v>4</v>
      </c>
      <c r="G46" s="200">
        <v>5</v>
      </c>
      <c r="H46" s="93">
        <v>1</v>
      </c>
      <c r="I46" s="93">
        <v>5</v>
      </c>
      <c r="J46" s="93">
        <v>1</v>
      </c>
      <c r="K46" s="93">
        <v>2</v>
      </c>
      <c r="L46" s="93">
        <v>1</v>
      </c>
      <c r="M46" s="93">
        <v>6</v>
      </c>
      <c r="N46" s="93">
        <v>1</v>
      </c>
      <c r="O46" s="93">
        <v>5</v>
      </c>
      <c r="P46" s="94">
        <v>0</v>
      </c>
    </row>
    <row r="47" spans="2:16" x14ac:dyDescent="0.15">
      <c r="B47" s="430"/>
      <c r="C47" s="66" t="s">
        <v>51</v>
      </c>
      <c r="D47" s="203">
        <f t="shared" ref="D47" si="14">SUM(E47:F47)</f>
        <v>34</v>
      </c>
      <c r="E47" s="93">
        <f t="shared" ref="E47:F50" si="15">SUM(G47+I47+K47+M47+O47)</f>
        <v>31</v>
      </c>
      <c r="F47" s="94">
        <f t="shared" si="15"/>
        <v>3</v>
      </c>
      <c r="G47" s="201">
        <v>4</v>
      </c>
      <c r="H47" s="87">
        <v>0</v>
      </c>
      <c r="I47" s="87">
        <v>13</v>
      </c>
      <c r="J47" s="87">
        <v>2</v>
      </c>
      <c r="K47" s="87">
        <v>4</v>
      </c>
      <c r="L47" s="87">
        <v>1</v>
      </c>
      <c r="M47" s="87">
        <v>5</v>
      </c>
      <c r="N47" s="87">
        <v>0</v>
      </c>
      <c r="O47" s="87">
        <v>5</v>
      </c>
      <c r="P47" s="88">
        <v>0</v>
      </c>
    </row>
    <row r="48" spans="2:16" x14ac:dyDescent="0.15">
      <c r="B48" s="430"/>
      <c r="C48" s="66" t="s">
        <v>52</v>
      </c>
      <c r="D48" s="203">
        <f t="shared" ref="D48:D50" si="16">SUM(E48:F48)</f>
        <v>12</v>
      </c>
      <c r="E48" s="93">
        <f t="shared" si="15"/>
        <v>7</v>
      </c>
      <c r="F48" s="94">
        <f t="shared" si="15"/>
        <v>5</v>
      </c>
      <c r="G48" s="201">
        <v>4</v>
      </c>
      <c r="H48" s="87">
        <v>1</v>
      </c>
      <c r="I48" s="87">
        <v>1</v>
      </c>
      <c r="J48" s="87">
        <v>1</v>
      </c>
      <c r="K48" s="87">
        <v>1</v>
      </c>
      <c r="L48" s="87">
        <v>1</v>
      </c>
      <c r="M48" s="87">
        <v>0</v>
      </c>
      <c r="N48" s="87">
        <v>0</v>
      </c>
      <c r="O48" s="87">
        <v>1</v>
      </c>
      <c r="P48" s="88">
        <v>2</v>
      </c>
    </row>
    <row r="49" spans="2:16" x14ac:dyDescent="0.15">
      <c r="B49" s="430"/>
      <c r="C49" s="66" t="s">
        <v>53</v>
      </c>
      <c r="D49" s="203">
        <f t="shared" si="16"/>
        <v>47</v>
      </c>
      <c r="E49" s="93">
        <f t="shared" si="15"/>
        <v>43</v>
      </c>
      <c r="F49" s="94">
        <f t="shared" si="15"/>
        <v>4</v>
      </c>
      <c r="G49" s="201">
        <v>10</v>
      </c>
      <c r="H49" s="87">
        <v>2</v>
      </c>
      <c r="I49" s="87">
        <v>12</v>
      </c>
      <c r="J49" s="87">
        <v>0</v>
      </c>
      <c r="K49" s="87">
        <v>8</v>
      </c>
      <c r="L49" s="87">
        <v>1</v>
      </c>
      <c r="M49" s="87">
        <v>8</v>
      </c>
      <c r="N49" s="87">
        <v>1</v>
      </c>
      <c r="O49" s="87">
        <v>5</v>
      </c>
      <c r="P49" s="88">
        <v>0</v>
      </c>
    </row>
    <row r="50" spans="2:16" x14ac:dyDescent="0.15">
      <c r="B50" s="430"/>
      <c r="C50" s="66" t="s">
        <v>30</v>
      </c>
      <c r="D50" s="203">
        <f t="shared" si="16"/>
        <v>1</v>
      </c>
      <c r="E50" s="93">
        <f t="shared" si="15"/>
        <v>1</v>
      </c>
      <c r="F50" s="94">
        <f t="shared" si="15"/>
        <v>0</v>
      </c>
      <c r="G50" s="201">
        <v>1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8">
        <v>0</v>
      </c>
    </row>
    <row r="51" spans="2:16" ht="14.25" thickBot="1" x14ac:dyDescent="0.2">
      <c r="B51" s="431"/>
      <c r="C51" s="70" t="s">
        <v>21</v>
      </c>
      <c r="D51" s="202">
        <f>SUM(E51:F51)</f>
        <v>121</v>
      </c>
      <c r="E51" s="90">
        <f>SUM(G51+I51+K51+M51+O51)</f>
        <v>105</v>
      </c>
      <c r="F51" s="91">
        <f>SUM(H51+J51+L51+N51+P51)</f>
        <v>16</v>
      </c>
      <c r="G51" s="322">
        <f>SUM(G46:G50)</f>
        <v>24</v>
      </c>
      <c r="H51" s="90">
        <f>SUM(H46:H50)</f>
        <v>4</v>
      </c>
      <c r="I51" s="90">
        <f t="shared" ref="I51:P51" si="17">SUM(I46:I50)</f>
        <v>31</v>
      </c>
      <c r="J51" s="90">
        <f t="shared" si="17"/>
        <v>4</v>
      </c>
      <c r="K51" s="90">
        <f t="shared" si="17"/>
        <v>15</v>
      </c>
      <c r="L51" s="90">
        <f t="shared" si="17"/>
        <v>4</v>
      </c>
      <c r="M51" s="90">
        <f t="shared" si="17"/>
        <v>19</v>
      </c>
      <c r="N51" s="90">
        <f t="shared" si="17"/>
        <v>2</v>
      </c>
      <c r="O51" s="90">
        <f t="shared" si="17"/>
        <v>16</v>
      </c>
      <c r="P51" s="91">
        <f t="shared" si="17"/>
        <v>2</v>
      </c>
    </row>
    <row r="52" spans="2:16" ht="14.25" thickBot="1" x14ac:dyDescent="0.2">
      <c r="B52" s="432" t="s">
        <v>136</v>
      </c>
      <c r="C52" s="433"/>
      <c r="D52" s="200">
        <f>SUM(E52:F52)</f>
        <v>58</v>
      </c>
      <c r="E52" s="84">
        <f>SUM(G52+I52+K52+M52+O52)</f>
        <v>47</v>
      </c>
      <c r="F52" s="85">
        <f>SUM(H52+J52+L52+N52+P52)</f>
        <v>11</v>
      </c>
      <c r="G52" s="204">
        <v>8</v>
      </c>
      <c r="H52" s="96">
        <v>5</v>
      </c>
      <c r="I52" s="96">
        <v>16</v>
      </c>
      <c r="J52" s="96">
        <v>2</v>
      </c>
      <c r="K52" s="96">
        <v>11</v>
      </c>
      <c r="L52" s="96">
        <v>1</v>
      </c>
      <c r="M52" s="96">
        <v>7</v>
      </c>
      <c r="N52" s="96">
        <v>2</v>
      </c>
      <c r="O52" s="96">
        <v>5</v>
      </c>
      <c r="P52" s="97">
        <v>1</v>
      </c>
    </row>
    <row r="53" spans="2:16" ht="14.25" thickBot="1" x14ac:dyDescent="0.2">
      <c r="B53" s="432" t="s">
        <v>150</v>
      </c>
      <c r="C53" s="433"/>
      <c r="D53" s="204" t="s">
        <v>146</v>
      </c>
      <c r="E53" s="96" t="s">
        <v>146</v>
      </c>
      <c r="F53" s="97" t="s">
        <v>146</v>
      </c>
      <c r="G53" s="204" t="s">
        <v>146</v>
      </c>
      <c r="H53" s="96" t="s">
        <v>146</v>
      </c>
      <c r="I53" s="96" t="s">
        <v>146</v>
      </c>
      <c r="J53" s="96" t="s">
        <v>146</v>
      </c>
      <c r="K53" s="96" t="s">
        <v>146</v>
      </c>
      <c r="L53" s="96" t="s">
        <v>146</v>
      </c>
      <c r="M53" s="96" t="s">
        <v>146</v>
      </c>
      <c r="N53" s="96" t="s">
        <v>146</v>
      </c>
      <c r="O53" s="96" t="s">
        <v>146</v>
      </c>
      <c r="P53" s="97" t="s">
        <v>146</v>
      </c>
    </row>
    <row r="54" spans="2:16" ht="13.5" customHeight="1" x14ac:dyDescent="0.15">
      <c r="B54" s="429" t="s">
        <v>54</v>
      </c>
      <c r="C54" s="63" t="s">
        <v>55</v>
      </c>
      <c r="D54" s="200">
        <f>SUM(E54:F54)</f>
        <v>91</v>
      </c>
      <c r="E54" s="84">
        <f>SUM(G54+I54+K54+M54+O54)</f>
        <v>66</v>
      </c>
      <c r="F54" s="85">
        <f>SUM(H54+J54+L54+N54+P54)</f>
        <v>25</v>
      </c>
      <c r="G54" s="203">
        <v>23</v>
      </c>
      <c r="H54" s="93">
        <v>9</v>
      </c>
      <c r="I54" s="93">
        <v>9</v>
      </c>
      <c r="J54" s="93">
        <v>7</v>
      </c>
      <c r="K54" s="93">
        <v>18</v>
      </c>
      <c r="L54" s="93">
        <v>3</v>
      </c>
      <c r="M54" s="93">
        <v>9</v>
      </c>
      <c r="N54" s="93">
        <v>1</v>
      </c>
      <c r="O54" s="93">
        <v>7</v>
      </c>
      <c r="P54" s="94">
        <v>5</v>
      </c>
    </row>
    <row r="55" spans="2:16" x14ac:dyDescent="0.15">
      <c r="B55" s="430"/>
      <c r="C55" s="66" t="s">
        <v>56</v>
      </c>
      <c r="D55" s="203">
        <f t="shared" ref="D55:D56" si="18">SUM(E55:F55)</f>
        <v>67</v>
      </c>
      <c r="E55" s="93">
        <f t="shared" ref="E55:F56" si="19">SUM(G55+I55+K55+M55+O55)</f>
        <v>56</v>
      </c>
      <c r="F55" s="94">
        <f t="shared" si="19"/>
        <v>11</v>
      </c>
      <c r="G55" s="201">
        <v>27</v>
      </c>
      <c r="H55" s="87">
        <v>6</v>
      </c>
      <c r="I55" s="87">
        <v>15</v>
      </c>
      <c r="J55" s="87">
        <v>3</v>
      </c>
      <c r="K55" s="87">
        <v>6</v>
      </c>
      <c r="L55" s="87">
        <v>1</v>
      </c>
      <c r="M55" s="87">
        <v>3</v>
      </c>
      <c r="N55" s="87">
        <v>0</v>
      </c>
      <c r="O55" s="87">
        <v>5</v>
      </c>
      <c r="P55" s="88">
        <v>1</v>
      </c>
    </row>
    <row r="56" spans="2:16" x14ac:dyDescent="0.15">
      <c r="B56" s="430"/>
      <c r="C56" s="66" t="s">
        <v>57</v>
      </c>
      <c r="D56" s="203">
        <f t="shared" si="18"/>
        <v>6</v>
      </c>
      <c r="E56" s="93">
        <f t="shared" si="19"/>
        <v>6</v>
      </c>
      <c r="F56" s="94">
        <f t="shared" si="19"/>
        <v>0</v>
      </c>
      <c r="G56" s="201">
        <v>3</v>
      </c>
      <c r="H56" s="87">
        <v>0</v>
      </c>
      <c r="I56" s="87">
        <v>0</v>
      </c>
      <c r="J56" s="87">
        <v>0</v>
      </c>
      <c r="K56" s="87">
        <v>1</v>
      </c>
      <c r="L56" s="87">
        <v>0</v>
      </c>
      <c r="M56" s="87">
        <v>2</v>
      </c>
      <c r="N56" s="87">
        <v>0</v>
      </c>
      <c r="O56" s="87">
        <v>0</v>
      </c>
      <c r="P56" s="88">
        <v>0</v>
      </c>
    </row>
    <row r="57" spans="2:16" ht="14.25" thickBot="1" x14ac:dyDescent="0.2">
      <c r="B57" s="431"/>
      <c r="C57" s="70" t="s">
        <v>21</v>
      </c>
      <c r="D57" s="202">
        <f>SUM(E57:F57)</f>
        <v>164</v>
      </c>
      <c r="E57" s="90">
        <f>SUM(G57+I57+K57+M57+O57)</f>
        <v>128</v>
      </c>
      <c r="F57" s="91">
        <f>SUM(H57+J57+L57+N57+P57)</f>
        <v>36</v>
      </c>
      <c r="G57" s="202">
        <f>SUM(G54:G56)</f>
        <v>53</v>
      </c>
      <c r="H57" s="90">
        <f>SUM(H54:H56)</f>
        <v>15</v>
      </c>
      <c r="I57" s="90">
        <f t="shared" ref="I57:P57" si="20">SUM(I54:I56)</f>
        <v>24</v>
      </c>
      <c r="J57" s="90">
        <f t="shared" si="20"/>
        <v>10</v>
      </c>
      <c r="K57" s="90">
        <f t="shared" si="20"/>
        <v>25</v>
      </c>
      <c r="L57" s="90">
        <f t="shared" si="20"/>
        <v>4</v>
      </c>
      <c r="M57" s="90">
        <f t="shared" si="20"/>
        <v>14</v>
      </c>
      <c r="N57" s="90">
        <f t="shared" si="20"/>
        <v>1</v>
      </c>
      <c r="O57" s="90">
        <f t="shared" si="20"/>
        <v>12</v>
      </c>
      <c r="P57" s="91">
        <f t="shared" si="20"/>
        <v>6</v>
      </c>
    </row>
    <row r="58" spans="2:16" ht="14.25" thickBot="1" x14ac:dyDescent="0.2">
      <c r="B58" s="441" t="s">
        <v>151</v>
      </c>
      <c r="C58" s="442"/>
      <c r="D58" s="202">
        <f>SUM(E58:F58)</f>
        <v>2130</v>
      </c>
      <c r="E58" s="90">
        <f>SUM(G58+I58+K58+M58+O58)</f>
        <v>1805</v>
      </c>
      <c r="F58" s="91">
        <f>SUM(H58+J58+L58+N58+P58)</f>
        <v>325</v>
      </c>
      <c r="G58" s="204">
        <f>G16+G25+G38+G45+G51+G52+G57</f>
        <v>509</v>
      </c>
      <c r="H58" s="323">
        <f>H16+H25+H38+H45+H51+H52+H57</f>
        <v>112</v>
      </c>
      <c r="I58" s="324">
        <f t="shared" ref="I58:O58" si="21">I16+I25+I38+I45+I51+I52+I57</f>
        <v>514</v>
      </c>
      <c r="J58" s="96">
        <f t="shared" si="21"/>
        <v>99</v>
      </c>
      <c r="K58" s="323">
        <f t="shared" si="21"/>
        <v>377</v>
      </c>
      <c r="L58" s="324">
        <f t="shared" si="21"/>
        <v>62</v>
      </c>
      <c r="M58" s="96">
        <f t="shared" si="21"/>
        <v>236</v>
      </c>
      <c r="N58" s="96">
        <f t="shared" si="21"/>
        <v>22</v>
      </c>
      <c r="O58" s="96">
        <f t="shared" si="21"/>
        <v>169</v>
      </c>
      <c r="P58" s="313">
        <f>P16+P25+P38+P45+P51+P52+P57</f>
        <v>30</v>
      </c>
    </row>
    <row r="59" spans="2:16" x14ac:dyDescent="0.15">
      <c r="B59" s="77"/>
      <c r="C59" s="7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</row>
    <row r="60" spans="2:16" ht="14.25" thickBot="1" x14ac:dyDescent="0.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 x14ac:dyDescent="0.15">
      <c r="B61" s="443" t="s">
        <v>58</v>
      </c>
      <c r="C61" s="444"/>
      <c r="D61" s="434" t="s">
        <v>59</v>
      </c>
      <c r="E61" s="427"/>
      <c r="F61" s="428"/>
      <c r="G61" s="447" t="s">
        <v>60</v>
      </c>
      <c r="H61" s="427"/>
      <c r="I61" s="427" t="s">
        <v>0</v>
      </c>
      <c r="J61" s="427"/>
      <c r="K61" s="427" t="s">
        <v>1</v>
      </c>
      <c r="L61" s="427"/>
      <c r="M61" s="427" t="s">
        <v>2</v>
      </c>
      <c r="N61" s="427"/>
      <c r="O61" s="427" t="s">
        <v>3</v>
      </c>
      <c r="P61" s="428"/>
    </row>
    <row r="62" spans="2:16" ht="14.25" thickBot="1" x14ac:dyDescent="0.2">
      <c r="B62" s="445"/>
      <c r="C62" s="446"/>
      <c r="D62" s="80" t="s">
        <v>5</v>
      </c>
      <c r="E62" s="81" t="s">
        <v>6</v>
      </c>
      <c r="F62" s="82" t="s">
        <v>7</v>
      </c>
      <c r="G62" s="83" t="s">
        <v>6</v>
      </c>
      <c r="H62" s="81" t="s">
        <v>7</v>
      </c>
      <c r="I62" s="81" t="s">
        <v>6</v>
      </c>
      <c r="J62" s="81" t="s">
        <v>7</v>
      </c>
      <c r="K62" s="81" t="s">
        <v>6</v>
      </c>
      <c r="L62" s="81" t="s">
        <v>7</v>
      </c>
      <c r="M62" s="81" t="s">
        <v>6</v>
      </c>
      <c r="N62" s="81" t="s">
        <v>7</v>
      </c>
      <c r="O62" s="81" t="s">
        <v>6</v>
      </c>
      <c r="P62" s="82" t="s">
        <v>7</v>
      </c>
    </row>
    <row r="63" spans="2:16" x14ac:dyDescent="0.15">
      <c r="B63" s="468" t="s">
        <v>152</v>
      </c>
      <c r="C63" s="469"/>
      <c r="D63" s="200">
        <f>SUM(E63:F63)</f>
        <v>14</v>
      </c>
      <c r="E63" s="84">
        <f>SUM(G63+I63+K63+M63+O63)</f>
        <v>4</v>
      </c>
      <c r="F63" s="85">
        <f>SUM(H63+J63+L63+N63+P63)</f>
        <v>10</v>
      </c>
      <c r="G63" s="95">
        <v>2</v>
      </c>
      <c r="H63" s="93">
        <v>1</v>
      </c>
      <c r="I63" s="93">
        <v>1</v>
      </c>
      <c r="J63" s="93">
        <v>6</v>
      </c>
      <c r="K63" s="93">
        <v>0</v>
      </c>
      <c r="L63" s="93">
        <v>0</v>
      </c>
      <c r="M63" s="93">
        <v>1</v>
      </c>
      <c r="N63" s="93">
        <v>0</v>
      </c>
      <c r="O63" s="93">
        <v>0</v>
      </c>
      <c r="P63" s="94">
        <v>3</v>
      </c>
    </row>
    <row r="64" spans="2:16" x14ac:dyDescent="0.15">
      <c r="B64" s="470" t="s">
        <v>153</v>
      </c>
      <c r="C64" s="471"/>
      <c r="D64" s="203">
        <f t="shared" ref="D64" si="22">SUM(E64:F64)</f>
        <v>1</v>
      </c>
      <c r="E64" s="93">
        <f t="shared" ref="E64:F69" si="23">SUM(G64+I64+K64+M64+O64)</f>
        <v>1</v>
      </c>
      <c r="F64" s="94">
        <f t="shared" si="23"/>
        <v>0</v>
      </c>
      <c r="G64" s="89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1</v>
      </c>
      <c r="P64" s="88">
        <v>0</v>
      </c>
    </row>
    <row r="65" spans="2:16" x14ac:dyDescent="0.15">
      <c r="B65" s="472" t="s">
        <v>154</v>
      </c>
      <c r="C65" s="473"/>
      <c r="D65" s="203">
        <f t="shared" ref="D65:D69" si="24">SUM(E65:F65)</f>
        <v>3</v>
      </c>
      <c r="E65" s="93">
        <f t="shared" si="23"/>
        <v>1</v>
      </c>
      <c r="F65" s="94">
        <f t="shared" si="23"/>
        <v>2</v>
      </c>
      <c r="G65" s="89">
        <v>1</v>
      </c>
      <c r="H65" s="87">
        <v>1</v>
      </c>
      <c r="I65" s="87">
        <v>0</v>
      </c>
      <c r="J65" s="87">
        <v>1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8">
        <v>0</v>
      </c>
    </row>
    <row r="66" spans="2:16" x14ac:dyDescent="0.15">
      <c r="B66" s="472" t="s">
        <v>155</v>
      </c>
      <c r="C66" s="473"/>
      <c r="D66" s="203">
        <f t="shared" si="24"/>
        <v>127</v>
      </c>
      <c r="E66" s="93">
        <f t="shared" si="23"/>
        <v>104</v>
      </c>
      <c r="F66" s="94">
        <f t="shared" si="23"/>
        <v>23</v>
      </c>
      <c r="G66" s="89">
        <v>48</v>
      </c>
      <c r="H66" s="87">
        <v>13</v>
      </c>
      <c r="I66" s="87">
        <v>19</v>
      </c>
      <c r="J66" s="87">
        <v>3</v>
      </c>
      <c r="K66" s="87">
        <v>19</v>
      </c>
      <c r="L66" s="87">
        <v>4</v>
      </c>
      <c r="M66" s="87">
        <v>11</v>
      </c>
      <c r="N66" s="87">
        <v>1</v>
      </c>
      <c r="O66" s="87">
        <v>7</v>
      </c>
      <c r="P66" s="88">
        <v>2</v>
      </c>
    </row>
    <row r="67" spans="2:16" x14ac:dyDescent="0.15">
      <c r="B67" s="472" t="s">
        <v>156</v>
      </c>
      <c r="C67" s="473"/>
      <c r="D67" s="203">
        <f t="shared" si="24"/>
        <v>16</v>
      </c>
      <c r="E67" s="93">
        <f t="shared" si="23"/>
        <v>15</v>
      </c>
      <c r="F67" s="94">
        <f t="shared" si="23"/>
        <v>1</v>
      </c>
      <c r="G67" s="89">
        <v>1</v>
      </c>
      <c r="H67" s="87">
        <v>0</v>
      </c>
      <c r="I67" s="87">
        <v>4</v>
      </c>
      <c r="J67" s="87">
        <v>0</v>
      </c>
      <c r="K67" s="87">
        <v>6</v>
      </c>
      <c r="L67" s="87">
        <v>0</v>
      </c>
      <c r="M67" s="87">
        <v>1</v>
      </c>
      <c r="N67" s="87">
        <v>0</v>
      </c>
      <c r="O67" s="87">
        <v>3</v>
      </c>
      <c r="P67" s="88">
        <v>1</v>
      </c>
    </row>
    <row r="68" spans="2:16" x14ac:dyDescent="0.15">
      <c r="B68" s="472" t="s">
        <v>157</v>
      </c>
      <c r="C68" s="473"/>
      <c r="D68" s="203">
        <f t="shared" si="24"/>
        <v>3</v>
      </c>
      <c r="E68" s="93">
        <f t="shared" si="23"/>
        <v>3</v>
      </c>
      <c r="F68" s="94">
        <f t="shared" si="23"/>
        <v>0</v>
      </c>
      <c r="G68" s="89">
        <v>1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1</v>
      </c>
      <c r="N68" s="87">
        <v>0</v>
      </c>
      <c r="O68" s="87">
        <v>1</v>
      </c>
      <c r="P68" s="88">
        <v>0</v>
      </c>
    </row>
    <row r="69" spans="2:16" x14ac:dyDescent="0.15">
      <c r="B69" s="472" t="s">
        <v>121</v>
      </c>
      <c r="C69" s="473"/>
      <c r="D69" s="203">
        <f t="shared" si="24"/>
        <v>0</v>
      </c>
      <c r="E69" s="93">
        <f t="shared" si="23"/>
        <v>0</v>
      </c>
      <c r="F69" s="94">
        <f t="shared" si="23"/>
        <v>0</v>
      </c>
      <c r="G69" s="89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8">
        <v>0</v>
      </c>
    </row>
    <row r="70" spans="2:16" ht="14.25" thickBot="1" x14ac:dyDescent="0.2">
      <c r="B70" s="474" t="s">
        <v>122</v>
      </c>
      <c r="C70" s="475"/>
      <c r="D70" s="202">
        <f>SUM(E70:F70)</f>
        <v>0</v>
      </c>
      <c r="E70" s="90">
        <f>SUM(G70+I70+K70+M70+O70)</f>
        <v>0</v>
      </c>
      <c r="F70" s="91">
        <f>SUM(H70+J70+L70+N70+P70)</f>
        <v>0</v>
      </c>
      <c r="G70" s="92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2">
        <v>0</v>
      </c>
      <c r="P70" s="91">
        <v>0</v>
      </c>
    </row>
    <row r="71" spans="2:16" ht="14.25" thickBot="1" x14ac:dyDescent="0.2">
      <c r="B71" s="452" t="s">
        <v>21</v>
      </c>
      <c r="C71" s="467"/>
      <c r="D71" s="202">
        <f>SUM(E71:F71)</f>
        <v>164</v>
      </c>
      <c r="E71" s="90">
        <f>SUM(G71+I71+K71+M71+O71)</f>
        <v>128</v>
      </c>
      <c r="F71" s="91">
        <f>SUM(H71+J71+L71+N71+P71)</f>
        <v>36</v>
      </c>
      <c r="G71" s="204">
        <f>SUM(G63:G70)</f>
        <v>53</v>
      </c>
      <c r="H71" s="96">
        <f>SUM(H63:H70)</f>
        <v>15</v>
      </c>
      <c r="I71" s="96">
        <f t="shared" ref="I71:O71" si="25">SUM(I63:I70)</f>
        <v>24</v>
      </c>
      <c r="J71" s="96">
        <f t="shared" si="25"/>
        <v>10</v>
      </c>
      <c r="K71" s="96">
        <f t="shared" si="25"/>
        <v>25</v>
      </c>
      <c r="L71" s="96">
        <f t="shared" si="25"/>
        <v>4</v>
      </c>
      <c r="M71" s="96">
        <f t="shared" si="25"/>
        <v>14</v>
      </c>
      <c r="N71" s="96">
        <f t="shared" si="25"/>
        <v>1</v>
      </c>
      <c r="O71" s="325">
        <f t="shared" si="25"/>
        <v>12</v>
      </c>
      <c r="P71" s="97">
        <f>SUM(P63:P70)</f>
        <v>6</v>
      </c>
    </row>
  </sheetData>
  <mergeCells count="32">
    <mergeCell ref="M61:N61"/>
    <mergeCell ref="O61:P61"/>
    <mergeCell ref="B70:C70"/>
    <mergeCell ref="B71:C71"/>
    <mergeCell ref="B64:C64"/>
    <mergeCell ref="B65:C65"/>
    <mergeCell ref="B66:C66"/>
    <mergeCell ref="B67:C67"/>
    <mergeCell ref="B68:C68"/>
    <mergeCell ref="B69:C69"/>
    <mergeCell ref="B63:C63"/>
    <mergeCell ref="D61:F61"/>
    <mergeCell ref="G61:H61"/>
    <mergeCell ref="I61:J61"/>
    <mergeCell ref="K61:L61"/>
    <mergeCell ref="B52:C52"/>
    <mergeCell ref="B53:C53"/>
    <mergeCell ref="B54:B57"/>
    <mergeCell ref="B58:C58"/>
    <mergeCell ref="B61:C62"/>
    <mergeCell ref="O2:P2"/>
    <mergeCell ref="B4:B16"/>
    <mergeCell ref="B17:B25"/>
    <mergeCell ref="B26:B38"/>
    <mergeCell ref="B39:B45"/>
    <mergeCell ref="K2:L2"/>
    <mergeCell ref="M2:N2"/>
    <mergeCell ref="B46:B51"/>
    <mergeCell ref="B2:C3"/>
    <mergeCell ref="D2:F2"/>
    <mergeCell ref="G2:H2"/>
    <mergeCell ref="I2:J2"/>
  </mergeCells>
  <phoneticPr fontId="1"/>
  <pageMargins left="0" right="0" top="0" bottom="0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7</vt:i4>
      </vt:variant>
    </vt:vector>
  </HeadingPairs>
  <TitlesOfParts>
    <vt:vector size="26" baseType="lpstr">
      <vt:lpstr>2-1(1)</vt:lpstr>
      <vt:lpstr>2-1(2)</vt:lpstr>
      <vt:lpstr>2-1(3)</vt:lpstr>
      <vt:lpstr>2-2(1)</vt:lpstr>
      <vt:lpstr>2-2(2)</vt:lpstr>
      <vt:lpstr>2-2(3)</vt:lpstr>
      <vt:lpstr>2-3(1)</vt:lpstr>
      <vt:lpstr>2-3(2)</vt:lpstr>
      <vt:lpstr>2-4(1)</vt:lpstr>
      <vt:lpstr>2-4(2)</vt:lpstr>
      <vt:lpstr>2-5(1)</vt:lpstr>
      <vt:lpstr>2-5(2)</vt:lpstr>
      <vt:lpstr>2-5(3)</vt:lpstr>
      <vt:lpstr>2-6(1)</vt:lpstr>
      <vt:lpstr>2-6(2)</vt:lpstr>
      <vt:lpstr>2-6(3)</vt:lpstr>
      <vt:lpstr>2-7(1)</vt:lpstr>
      <vt:lpstr>2-7(2)</vt:lpstr>
      <vt:lpstr>2-7(3)</vt:lpstr>
      <vt:lpstr>'2-3(1)'!Print_Area</vt:lpstr>
      <vt:lpstr>'2-5(1)'!Print_Area</vt:lpstr>
      <vt:lpstr>'2-5(2)'!Print_Area</vt:lpstr>
      <vt:lpstr>'2-5(3)'!Print_Area</vt:lpstr>
      <vt:lpstr>'2-6(1)'!Print_Area</vt:lpstr>
      <vt:lpstr>'2-6(2)'!Print_Area</vt:lpstr>
      <vt:lpstr>'2-7(1)'!Print_Area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2021-06-23T01:51:01Z</dcterms:modified>
</cp:coreProperties>
</file>