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745"/>
  </bookViews>
  <sheets>
    <sheet name="8-1" sheetId="1" r:id="rId1"/>
    <sheet name="8-2" sheetId="2" r:id="rId2"/>
    <sheet name="8-3" sheetId="8" r:id="rId3"/>
    <sheet name="8-4" sheetId="7" r:id="rId4"/>
    <sheet name="8-5" sheetId="9" r:id="rId5"/>
    <sheet name="8-6" sheetId="10" r:id="rId6"/>
    <sheet name="8-7" sheetId="11" r:id="rId7"/>
  </sheets>
  <calcPr calcId="162913"/>
</workbook>
</file>

<file path=xl/calcChain.xml><?xml version="1.0" encoding="utf-8"?>
<calcChain xmlns="http://schemas.openxmlformats.org/spreadsheetml/2006/main">
  <c r="D33" i="8" l="1"/>
  <c r="AC35" i="11"/>
  <c r="AD35" i="11"/>
  <c r="AB35" i="11"/>
  <c r="Y35" i="11"/>
  <c r="Z35" i="11"/>
  <c r="AA35" i="11"/>
  <c r="X35" i="11"/>
  <c r="W35" i="11"/>
  <c r="AE34" i="11"/>
  <c r="AE35" i="11" s="1"/>
  <c r="AD13" i="7" l="1"/>
  <c r="AD21" i="7" l="1"/>
  <c r="Y35" i="7"/>
  <c r="Z35" i="7"/>
  <c r="AA35" i="7"/>
  <c r="X35" i="7"/>
  <c r="W35" i="7"/>
  <c r="AE34" i="7"/>
  <c r="AF34" i="7" s="1"/>
  <c r="AE32" i="7"/>
  <c r="AE30" i="7"/>
  <c r="AE28" i="7"/>
  <c r="AE26" i="7"/>
  <c r="AE25" i="7"/>
  <c r="AC27" i="7"/>
  <c r="AE23" i="7"/>
  <c r="AB27" i="7"/>
  <c r="AE20" i="7"/>
  <c r="AE19" i="7"/>
  <c r="AE17" i="7"/>
  <c r="AE16" i="7"/>
  <c r="AE15" i="7"/>
  <c r="AC21" i="7"/>
  <c r="AE12" i="7"/>
  <c r="AE11" i="7"/>
  <c r="AE10" i="7"/>
  <c r="AE8" i="7"/>
  <c r="AE7" i="7"/>
  <c r="AB13" i="7"/>
  <c r="AC13" i="7"/>
  <c r="AE4" i="7"/>
  <c r="AE31" i="7"/>
  <c r="AE29" i="7"/>
  <c r="AE33" i="7" s="1"/>
  <c r="AE24" i="7"/>
  <c r="AE22" i="7"/>
  <c r="AE27" i="7" s="1"/>
  <c r="AE18" i="7"/>
  <c r="AE14" i="7"/>
  <c r="AE21" i="7" s="1"/>
  <c r="AE9" i="7"/>
  <c r="AE6" i="7"/>
  <c r="AD33" i="7"/>
  <c r="AB33" i="7"/>
  <c r="AD27" i="7"/>
  <c r="AB13" i="1"/>
  <c r="AC13" i="1"/>
  <c r="AD13" i="1"/>
  <c r="AC21" i="1"/>
  <c r="AD21" i="1"/>
  <c r="AB27" i="1"/>
  <c r="AC27" i="1"/>
  <c r="AD27" i="1"/>
  <c r="AB33" i="1"/>
  <c r="AC33" i="1"/>
  <c r="AD33" i="1"/>
  <c r="W35" i="1"/>
  <c r="AE5" i="7"/>
  <c r="AE13" i="7" s="1"/>
  <c r="R7" i="7"/>
  <c r="AF7" i="7" s="1"/>
  <c r="R8" i="7"/>
  <c r="R9" i="7"/>
  <c r="AF9" i="7" s="1"/>
  <c r="R10" i="7"/>
  <c r="AF10" i="7" s="1"/>
  <c r="R11" i="7"/>
  <c r="AF11" i="7" s="1"/>
  <c r="R12" i="7"/>
  <c r="AF12" i="7" s="1"/>
  <c r="R6" i="7"/>
  <c r="R5" i="7"/>
  <c r="AF5" i="7" s="1"/>
  <c r="R31" i="7"/>
  <c r="AF31" i="7" s="1"/>
  <c r="R30" i="7"/>
  <c r="R32" i="7"/>
  <c r="AF32" i="7" s="1"/>
  <c r="R29" i="7"/>
  <c r="AF29" i="7" s="1"/>
  <c r="R28" i="7"/>
  <c r="AF28" i="7" s="1"/>
  <c r="R24" i="7"/>
  <c r="AF24" i="7" s="1"/>
  <c r="R25" i="7"/>
  <c r="AF25" i="7" s="1"/>
  <c r="R26" i="7"/>
  <c r="AF26" i="7" s="1"/>
  <c r="R23" i="7"/>
  <c r="AF23" i="7" s="1"/>
  <c r="R22" i="7"/>
  <c r="R16" i="7"/>
  <c r="AF16" i="7" s="1"/>
  <c r="R17" i="7"/>
  <c r="AF17" i="7" s="1"/>
  <c r="R18" i="7"/>
  <c r="AF18" i="7" s="1"/>
  <c r="R19" i="7"/>
  <c r="AF19" i="7" s="1"/>
  <c r="R20" i="7"/>
  <c r="AF20" i="7" s="1"/>
  <c r="R15" i="7"/>
  <c r="AF15" i="7" s="1"/>
  <c r="R14" i="7"/>
  <c r="AF14" i="7" s="1"/>
  <c r="R4" i="7"/>
  <c r="AF4" i="7" s="1"/>
  <c r="M35" i="7"/>
  <c r="P33" i="7"/>
  <c r="L33" i="7"/>
  <c r="H33" i="7"/>
  <c r="D33" i="7"/>
  <c r="O33" i="7"/>
  <c r="K33" i="7"/>
  <c r="G33" i="7"/>
  <c r="P27" i="7"/>
  <c r="L27" i="7"/>
  <c r="H27" i="7"/>
  <c r="D27" i="7"/>
  <c r="Q27" i="7"/>
  <c r="N27" i="7"/>
  <c r="M27" i="7"/>
  <c r="J27" i="7"/>
  <c r="I27" i="7"/>
  <c r="F27" i="7"/>
  <c r="P21" i="7"/>
  <c r="N21" i="7"/>
  <c r="L21" i="7"/>
  <c r="J21" i="7"/>
  <c r="H21" i="7"/>
  <c r="F21" i="7"/>
  <c r="D21" i="7"/>
  <c r="F33" i="7"/>
  <c r="I33" i="7"/>
  <c r="J33" i="7"/>
  <c r="M33" i="7"/>
  <c r="N33" i="7"/>
  <c r="Q33" i="7"/>
  <c r="G27" i="7"/>
  <c r="K27" i="7"/>
  <c r="O27" i="7"/>
  <c r="G21" i="7"/>
  <c r="I21" i="7"/>
  <c r="I35" i="7" s="1"/>
  <c r="K21" i="7"/>
  <c r="M21" i="7"/>
  <c r="O21" i="7"/>
  <c r="Q21" i="7"/>
  <c r="Q35" i="7" s="1"/>
  <c r="E33" i="7"/>
  <c r="E27" i="7"/>
  <c r="E21" i="7"/>
  <c r="F13" i="7"/>
  <c r="F35" i="7" s="1"/>
  <c r="G13" i="7"/>
  <c r="G35" i="7" s="1"/>
  <c r="H13" i="7"/>
  <c r="H35" i="7" s="1"/>
  <c r="I13" i="7"/>
  <c r="J13" i="7"/>
  <c r="J35" i="7" s="1"/>
  <c r="K13" i="7"/>
  <c r="K35" i="7" s="1"/>
  <c r="L13" i="7"/>
  <c r="L35" i="7" s="1"/>
  <c r="M13" i="7"/>
  <c r="N13" i="7"/>
  <c r="N35" i="7" s="1"/>
  <c r="O13" i="7"/>
  <c r="O35" i="7" s="1"/>
  <c r="P13" i="7"/>
  <c r="P35" i="7" s="1"/>
  <c r="Q13" i="7"/>
  <c r="E13" i="7"/>
  <c r="E35" i="7" s="1"/>
  <c r="D13" i="7"/>
  <c r="AE35" i="7" l="1"/>
  <c r="R21" i="7"/>
  <c r="AF21" i="7" s="1"/>
  <c r="AF22" i="7"/>
  <c r="AF6" i="7"/>
  <c r="R27" i="7"/>
  <c r="AF27" i="7" s="1"/>
  <c r="R33" i="7"/>
  <c r="AF33" i="7" s="1"/>
  <c r="AF30" i="7"/>
  <c r="AF8" i="7"/>
  <c r="AD35" i="7"/>
  <c r="AE13" i="1"/>
  <c r="AC33" i="7"/>
  <c r="AC35" i="7" s="1"/>
  <c r="AB21" i="7"/>
  <c r="AB35" i="7" s="1"/>
  <c r="D35" i="7"/>
  <c r="AB33" i="8" l="1"/>
  <c r="AD33" i="8"/>
  <c r="AB27" i="8"/>
  <c r="AD27" i="8"/>
  <c r="AC27" i="8"/>
  <c r="AC33" i="8"/>
  <c r="AD21" i="8"/>
  <c r="AC21" i="8"/>
  <c r="AB21" i="8"/>
  <c r="AD13" i="8"/>
  <c r="AC13" i="8"/>
  <c r="AE13" i="8" s="1"/>
  <c r="AB13" i="8"/>
  <c r="R13" i="7" l="1"/>
  <c r="AE31" i="1"/>
  <c r="AB21" i="1"/>
  <c r="AE21" i="1" s="1"/>
  <c r="R35" i="7" l="1"/>
  <c r="AF35" i="7" s="1"/>
  <c r="AF13" i="7"/>
  <c r="AE34" i="1"/>
  <c r="AE27" i="1"/>
  <c r="AE22" i="1"/>
  <c r="AE23" i="1"/>
  <c r="AE24" i="1"/>
  <c r="AE25" i="1"/>
  <c r="AE26" i="1"/>
  <c r="AE4" i="1"/>
  <c r="AE33" i="1" l="1"/>
  <c r="F33" i="11" l="1"/>
  <c r="G33" i="11"/>
  <c r="H33" i="11"/>
  <c r="I33" i="11"/>
  <c r="J33" i="11"/>
  <c r="K33" i="11"/>
  <c r="L33" i="11"/>
  <c r="M33" i="11"/>
  <c r="N33" i="11"/>
  <c r="O33" i="11"/>
  <c r="P33" i="11"/>
  <c r="Q33" i="11"/>
  <c r="E33" i="11"/>
  <c r="D33" i="11"/>
  <c r="G27" i="11"/>
  <c r="H27" i="11"/>
  <c r="I27" i="11"/>
  <c r="J27" i="11"/>
  <c r="K27" i="11"/>
  <c r="L27" i="11"/>
  <c r="M27" i="11"/>
  <c r="N27" i="11"/>
  <c r="O27" i="11"/>
  <c r="P27" i="11"/>
  <c r="Q27" i="11"/>
  <c r="F27" i="11"/>
  <c r="E27" i="11"/>
  <c r="D27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E21" i="11"/>
  <c r="D21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E13" i="11"/>
  <c r="D13" i="11"/>
  <c r="R7" i="11"/>
  <c r="AF7" i="11" s="1"/>
  <c r="R8" i="11"/>
  <c r="AF8" i="11" s="1"/>
  <c r="R9" i="11"/>
  <c r="R10" i="11"/>
  <c r="R11" i="11"/>
  <c r="AF11" i="11" s="1"/>
  <c r="R12" i="11"/>
  <c r="AF12" i="11" s="1"/>
  <c r="R14" i="11"/>
  <c r="AF14" i="11" s="1"/>
  <c r="R15" i="11"/>
  <c r="AF15" i="11" s="1"/>
  <c r="R16" i="11"/>
  <c r="AF16" i="11" s="1"/>
  <c r="R17" i="11"/>
  <c r="AF17" i="11" s="1"/>
  <c r="R18" i="11"/>
  <c r="AF18" i="11" s="1"/>
  <c r="R19" i="11"/>
  <c r="AF19" i="11" s="1"/>
  <c r="R20" i="11"/>
  <c r="AF20" i="11" s="1"/>
  <c r="R22" i="11"/>
  <c r="R23" i="11"/>
  <c r="R24" i="11"/>
  <c r="R25" i="11"/>
  <c r="R26" i="11"/>
  <c r="R28" i="11"/>
  <c r="AF28" i="11" s="1"/>
  <c r="R29" i="11"/>
  <c r="AF29" i="11" s="1"/>
  <c r="R30" i="11"/>
  <c r="AF30" i="11" s="1"/>
  <c r="R31" i="11"/>
  <c r="AF31" i="11" s="1"/>
  <c r="R32" i="11"/>
  <c r="AF32" i="11" s="1"/>
  <c r="R34" i="11"/>
  <c r="AF34" i="11" s="1"/>
  <c r="R6" i="11"/>
  <c r="R5" i="11"/>
  <c r="R4" i="11"/>
  <c r="AF24" i="11" l="1"/>
  <c r="AF25" i="11"/>
  <c r="AF23" i="11"/>
  <c r="AF22" i="11"/>
  <c r="AF4" i="11"/>
  <c r="AF9" i="11"/>
  <c r="AF6" i="11"/>
  <c r="AF5" i="11"/>
  <c r="AF10" i="11"/>
  <c r="R33" i="11"/>
  <c r="AF33" i="11" s="1"/>
  <c r="O35" i="11"/>
  <c r="K35" i="11"/>
  <c r="G35" i="11"/>
  <c r="E35" i="11"/>
  <c r="N35" i="11"/>
  <c r="J35" i="11"/>
  <c r="F35" i="11"/>
  <c r="R27" i="11"/>
  <c r="AF27" i="11" s="1"/>
  <c r="R21" i="11"/>
  <c r="AF21" i="11" s="1"/>
  <c r="Q35" i="11"/>
  <c r="M35" i="11"/>
  <c r="I35" i="11"/>
  <c r="P35" i="11"/>
  <c r="L35" i="11"/>
  <c r="H35" i="11"/>
  <c r="R13" i="11"/>
  <c r="AF13" i="11" s="1"/>
  <c r="D35" i="11"/>
  <c r="AF26" i="11"/>
  <c r="AE14" i="8"/>
  <c r="AE15" i="8"/>
  <c r="AE21" i="8"/>
  <c r="AC35" i="8"/>
  <c r="AD35" i="8"/>
  <c r="AB35" i="8"/>
  <c r="AA35" i="8"/>
  <c r="Z35" i="8"/>
  <c r="Y35" i="8"/>
  <c r="X35" i="8"/>
  <c r="W35" i="8"/>
  <c r="AE34" i="8"/>
  <c r="AE7" i="8"/>
  <c r="AE8" i="8"/>
  <c r="AE9" i="8"/>
  <c r="AE10" i="8"/>
  <c r="AE11" i="8"/>
  <c r="AE12" i="8"/>
  <c r="AE16" i="8"/>
  <c r="AE17" i="8"/>
  <c r="AE18" i="8"/>
  <c r="AE19" i="8"/>
  <c r="AE20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6" i="8"/>
  <c r="AE5" i="8"/>
  <c r="AE4" i="8"/>
  <c r="F33" i="8"/>
  <c r="G33" i="8"/>
  <c r="H33" i="8"/>
  <c r="I33" i="8"/>
  <c r="J33" i="8"/>
  <c r="K33" i="8"/>
  <c r="L33" i="8"/>
  <c r="M33" i="8"/>
  <c r="N33" i="8"/>
  <c r="O33" i="8"/>
  <c r="P33" i="8"/>
  <c r="Q33" i="8"/>
  <c r="E33" i="8"/>
  <c r="F27" i="8"/>
  <c r="G27" i="8"/>
  <c r="H27" i="8"/>
  <c r="I27" i="8"/>
  <c r="J27" i="8"/>
  <c r="K27" i="8"/>
  <c r="L27" i="8"/>
  <c r="M27" i="8"/>
  <c r="N27" i="8"/>
  <c r="O27" i="8"/>
  <c r="P27" i="8"/>
  <c r="Q27" i="8"/>
  <c r="E27" i="8"/>
  <c r="D27" i="8"/>
  <c r="F21" i="8"/>
  <c r="G21" i="8"/>
  <c r="H21" i="8"/>
  <c r="I21" i="8"/>
  <c r="J21" i="8"/>
  <c r="K21" i="8"/>
  <c r="L21" i="8"/>
  <c r="M21" i="8"/>
  <c r="N21" i="8"/>
  <c r="O21" i="8"/>
  <c r="P21" i="8"/>
  <c r="Q21" i="8"/>
  <c r="E21" i="8"/>
  <c r="D21" i="8"/>
  <c r="F13" i="8"/>
  <c r="G13" i="8"/>
  <c r="H13" i="8"/>
  <c r="I13" i="8"/>
  <c r="J13" i="8"/>
  <c r="K13" i="8"/>
  <c r="L13" i="8"/>
  <c r="M13" i="8"/>
  <c r="N13" i="8"/>
  <c r="O13" i="8"/>
  <c r="P13" i="8"/>
  <c r="Q13" i="8"/>
  <c r="E13" i="8"/>
  <c r="D13" i="8"/>
  <c r="R7" i="8"/>
  <c r="R8" i="8"/>
  <c r="R9" i="8"/>
  <c r="R10" i="8"/>
  <c r="R11" i="8"/>
  <c r="R12" i="8"/>
  <c r="R14" i="8"/>
  <c r="R15" i="8"/>
  <c r="AF15" i="8" s="1"/>
  <c r="R16" i="8"/>
  <c r="R17" i="8"/>
  <c r="AF17" i="8" s="1"/>
  <c r="R18" i="8"/>
  <c r="AF18" i="8" s="1"/>
  <c r="R19" i="8"/>
  <c r="AF19" i="8" s="1"/>
  <c r="R20" i="8"/>
  <c r="AF20" i="8" s="1"/>
  <c r="R22" i="8"/>
  <c r="AF22" i="8" s="1"/>
  <c r="R23" i="8"/>
  <c r="AF23" i="8" s="1"/>
  <c r="R24" i="8"/>
  <c r="AF24" i="8" s="1"/>
  <c r="R25" i="8"/>
  <c r="R26" i="8"/>
  <c r="AF26" i="8" s="1"/>
  <c r="R28" i="8"/>
  <c r="R29" i="8"/>
  <c r="R30" i="8"/>
  <c r="R31" i="8"/>
  <c r="R32" i="8"/>
  <c r="R34" i="8"/>
  <c r="R6" i="8"/>
  <c r="AF6" i="8" s="1"/>
  <c r="R5" i="8"/>
  <c r="R4" i="8"/>
  <c r="AF4" i="8" s="1"/>
  <c r="Y35" i="2"/>
  <c r="Z35" i="2"/>
  <c r="AA35" i="2"/>
  <c r="X35" i="2"/>
  <c r="W35" i="2"/>
  <c r="AE34" i="2"/>
  <c r="AC33" i="2"/>
  <c r="AD33" i="2"/>
  <c r="AB33" i="2"/>
  <c r="AC27" i="2"/>
  <c r="AD27" i="2"/>
  <c r="AB27" i="2"/>
  <c r="AC21" i="2"/>
  <c r="AD21" i="2"/>
  <c r="AB21" i="2"/>
  <c r="AC13" i="2"/>
  <c r="AD13" i="2"/>
  <c r="AB13" i="2"/>
  <c r="AE28" i="2"/>
  <c r="AE6" i="2"/>
  <c r="AE7" i="2"/>
  <c r="AE8" i="2"/>
  <c r="AE9" i="2"/>
  <c r="AE10" i="2"/>
  <c r="AE11" i="2"/>
  <c r="AE12" i="2"/>
  <c r="AE14" i="2"/>
  <c r="AE15" i="2"/>
  <c r="AE16" i="2"/>
  <c r="AE17" i="2"/>
  <c r="AE18" i="2"/>
  <c r="AE19" i="2"/>
  <c r="AE20" i="2"/>
  <c r="AE22" i="2"/>
  <c r="AE23" i="2"/>
  <c r="AE24" i="2"/>
  <c r="AE25" i="2"/>
  <c r="AE26" i="2"/>
  <c r="AE29" i="2"/>
  <c r="AE30" i="2"/>
  <c r="AE31" i="2"/>
  <c r="AE32" i="2"/>
  <c r="AE5" i="2"/>
  <c r="AE4" i="2"/>
  <c r="F33" i="2"/>
  <c r="G33" i="2"/>
  <c r="H33" i="2"/>
  <c r="I33" i="2"/>
  <c r="J33" i="2"/>
  <c r="K33" i="2"/>
  <c r="L33" i="2"/>
  <c r="M33" i="2"/>
  <c r="N33" i="2"/>
  <c r="O33" i="2"/>
  <c r="P33" i="2"/>
  <c r="Q33" i="2"/>
  <c r="E33" i="2"/>
  <c r="D33" i="2"/>
  <c r="F27" i="2"/>
  <c r="G27" i="2"/>
  <c r="H27" i="2"/>
  <c r="I27" i="2"/>
  <c r="J27" i="2"/>
  <c r="K27" i="2"/>
  <c r="L27" i="2"/>
  <c r="M27" i="2"/>
  <c r="N27" i="2"/>
  <c r="O27" i="2"/>
  <c r="P27" i="2"/>
  <c r="Q27" i="2"/>
  <c r="E27" i="2"/>
  <c r="D27" i="2"/>
  <c r="F21" i="2"/>
  <c r="G21" i="2"/>
  <c r="H21" i="2"/>
  <c r="I21" i="2"/>
  <c r="J21" i="2"/>
  <c r="K21" i="2"/>
  <c r="L21" i="2"/>
  <c r="M21" i="2"/>
  <c r="N21" i="2"/>
  <c r="O21" i="2"/>
  <c r="P21" i="2"/>
  <c r="Q21" i="2"/>
  <c r="E21" i="2"/>
  <c r="D21" i="2"/>
  <c r="F13" i="2"/>
  <c r="E13" i="2"/>
  <c r="G13" i="2"/>
  <c r="H13" i="2"/>
  <c r="I13" i="2"/>
  <c r="J13" i="2"/>
  <c r="K13" i="2"/>
  <c r="L13" i="2"/>
  <c r="M13" i="2"/>
  <c r="N13" i="2"/>
  <c r="O13" i="2"/>
  <c r="P13" i="2"/>
  <c r="Q13" i="2"/>
  <c r="D13" i="2"/>
  <c r="R7" i="2"/>
  <c r="AF7" i="2" s="1"/>
  <c r="R8" i="2"/>
  <c r="AF8" i="2" s="1"/>
  <c r="R9" i="2"/>
  <c r="AF9" i="2" s="1"/>
  <c r="R10" i="2"/>
  <c r="AF10" i="2" s="1"/>
  <c r="R11" i="2"/>
  <c r="AF11" i="2" s="1"/>
  <c r="R12" i="2"/>
  <c r="AF12" i="2" s="1"/>
  <c r="R14" i="2"/>
  <c r="R15" i="2"/>
  <c r="AF15" i="2" s="1"/>
  <c r="R16" i="2"/>
  <c r="R17" i="2"/>
  <c r="R18" i="2"/>
  <c r="R19" i="2"/>
  <c r="R20" i="2"/>
  <c r="R22" i="2"/>
  <c r="AF22" i="2" s="1"/>
  <c r="R23" i="2"/>
  <c r="R24" i="2"/>
  <c r="AF24" i="2" s="1"/>
  <c r="R25" i="2"/>
  <c r="AF25" i="2" s="1"/>
  <c r="R26" i="2"/>
  <c r="AF26" i="2" s="1"/>
  <c r="R28" i="2"/>
  <c r="AF28" i="2" s="1"/>
  <c r="R29" i="2"/>
  <c r="R30" i="2"/>
  <c r="R31" i="2"/>
  <c r="R32" i="2"/>
  <c r="R34" i="2"/>
  <c r="R6" i="2"/>
  <c r="R5" i="2"/>
  <c r="R4" i="2"/>
  <c r="AD35" i="1"/>
  <c r="AB35" i="1"/>
  <c r="AC35" i="1"/>
  <c r="Y35" i="1"/>
  <c r="Z35" i="1"/>
  <c r="AA35" i="1"/>
  <c r="X35" i="1"/>
  <c r="AE14" i="1"/>
  <c r="AE15" i="1"/>
  <c r="AE16" i="1"/>
  <c r="AE17" i="1"/>
  <c r="AE18" i="1"/>
  <c r="AE19" i="1"/>
  <c r="AE20" i="1"/>
  <c r="AE28" i="1"/>
  <c r="AE29" i="1"/>
  <c r="AE30" i="1"/>
  <c r="AE32" i="1"/>
  <c r="AE7" i="1"/>
  <c r="AE8" i="1"/>
  <c r="AE9" i="1"/>
  <c r="AE10" i="1"/>
  <c r="AE11" i="1"/>
  <c r="AE12" i="1"/>
  <c r="AE6" i="1"/>
  <c r="AE5" i="1"/>
  <c r="F33" i="1"/>
  <c r="G33" i="1"/>
  <c r="H33" i="1"/>
  <c r="I33" i="1"/>
  <c r="J33" i="1"/>
  <c r="K33" i="1"/>
  <c r="L33" i="1"/>
  <c r="M33" i="1"/>
  <c r="N33" i="1"/>
  <c r="O33" i="1"/>
  <c r="P33" i="1"/>
  <c r="Q33" i="1"/>
  <c r="E33" i="1"/>
  <c r="D33" i="1"/>
  <c r="F27" i="1"/>
  <c r="G27" i="1"/>
  <c r="H27" i="1"/>
  <c r="I27" i="1"/>
  <c r="J27" i="1"/>
  <c r="K27" i="1"/>
  <c r="L27" i="1"/>
  <c r="M27" i="1"/>
  <c r="N27" i="1"/>
  <c r="O27" i="1"/>
  <c r="P27" i="1"/>
  <c r="Q27" i="1"/>
  <c r="E27" i="1"/>
  <c r="D27" i="1"/>
  <c r="Q21" i="1"/>
  <c r="F21" i="1"/>
  <c r="G21" i="1"/>
  <c r="H21" i="1"/>
  <c r="I21" i="1"/>
  <c r="J21" i="1"/>
  <c r="K21" i="1"/>
  <c r="L21" i="1"/>
  <c r="M21" i="1"/>
  <c r="N21" i="1"/>
  <c r="O21" i="1"/>
  <c r="P21" i="1"/>
  <c r="E21" i="1"/>
  <c r="D21" i="1"/>
  <c r="Q13" i="1"/>
  <c r="F13" i="1"/>
  <c r="G13" i="1"/>
  <c r="H13" i="1"/>
  <c r="I13" i="1"/>
  <c r="J13" i="1"/>
  <c r="K13" i="1"/>
  <c r="L13" i="1"/>
  <c r="M13" i="1"/>
  <c r="N13" i="1"/>
  <c r="O13" i="1"/>
  <c r="P13" i="1"/>
  <c r="E13" i="1"/>
  <c r="D13" i="1"/>
  <c r="R14" i="1"/>
  <c r="R15" i="1"/>
  <c r="R16" i="1"/>
  <c r="R17" i="1"/>
  <c r="R18" i="1"/>
  <c r="R19" i="1"/>
  <c r="R20" i="1"/>
  <c r="R22" i="1"/>
  <c r="AF22" i="1" s="1"/>
  <c r="R23" i="1"/>
  <c r="AF23" i="1" s="1"/>
  <c r="R24" i="1"/>
  <c r="AF24" i="1" s="1"/>
  <c r="R25" i="1"/>
  <c r="AF25" i="1" s="1"/>
  <c r="R26" i="1"/>
  <c r="AF26" i="1" s="1"/>
  <c r="R28" i="1"/>
  <c r="R29" i="1"/>
  <c r="R30" i="1"/>
  <c r="R31" i="1"/>
  <c r="AF31" i="1" s="1"/>
  <c r="R32" i="1"/>
  <c r="R34" i="1"/>
  <c r="R8" i="1"/>
  <c r="R7" i="1"/>
  <c r="R9" i="1"/>
  <c r="R10" i="1"/>
  <c r="R11" i="1"/>
  <c r="R12" i="1"/>
  <c r="R6" i="1"/>
  <c r="R5" i="1"/>
  <c r="R4" i="1"/>
  <c r="AF34" i="2" l="1"/>
  <c r="AF25" i="8"/>
  <c r="AF16" i="8"/>
  <c r="AF16" i="2"/>
  <c r="AE13" i="2"/>
  <c r="AF9" i="8"/>
  <c r="AF34" i="8"/>
  <c r="AF30" i="8"/>
  <c r="AF19" i="2"/>
  <c r="AF20" i="2"/>
  <c r="D35" i="1"/>
  <c r="AF19" i="1"/>
  <c r="AF15" i="1"/>
  <c r="R35" i="11"/>
  <c r="AF35" i="11" s="1"/>
  <c r="AF31" i="8"/>
  <c r="AF32" i="8"/>
  <c r="AF28" i="8"/>
  <c r="AF29" i="8"/>
  <c r="AF14" i="8"/>
  <c r="AF5" i="8"/>
  <c r="AF12" i="8"/>
  <c r="AF8" i="8"/>
  <c r="AF11" i="8"/>
  <c r="AF7" i="8"/>
  <c r="AF10" i="8"/>
  <c r="Q35" i="8"/>
  <c r="M35" i="8"/>
  <c r="I35" i="8"/>
  <c r="N35" i="8"/>
  <c r="J35" i="8"/>
  <c r="F35" i="8"/>
  <c r="R33" i="8"/>
  <c r="AF33" i="8" s="1"/>
  <c r="R27" i="8"/>
  <c r="AF27" i="8" s="1"/>
  <c r="R21" i="8"/>
  <c r="AF21" i="8" s="1"/>
  <c r="P35" i="8"/>
  <c r="L35" i="8"/>
  <c r="H35" i="8"/>
  <c r="D35" i="8"/>
  <c r="O35" i="8"/>
  <c r="K35" i="8"/>
  <c r="G35" i="8"/>
  <c r="R13" i="8"/>
  <c r="AF13" i="8" s="1"/>
  <c r="AE33" i="2"/>
  <c r="AF31" i="2"/>
  <c r="AF29" i="2"/>
  <c r="AF30" i="2"/>
  <c r="AF32" i="2"/>
  <c r="AE27" i="2"/>
  <c r="AF18" i="2"/>
  <c r="AD35" i="2"/>
  <c r="AB35" i="2"/>
  <c r="AF5" i="2"/>
  <c r="AC35" i="2"/>
  <c r="AF6" i="2"/>
  <c r="AF4" i="2"/>
  <c r="K35" i="2"/>
  <c r="N35" i="2"/>
  <c r="J35" i="2"/>
  <c r="L35" i="2"/>
  <c r="H35" i="2"/>
  <c r="O35" i="2"/>
  <c r="Q35" i="2"/>
  <c r="M35" i="2"/>
  <c r="I35" i="2"/>
  <c r="P35" i="2"/>
  <c r="F35" i="2"/>
  <c r="AF30" i="1"/>
  <c r="AF7" i="1"/>
  <c r="AF17" i="1"/>
  <c r="AF18" i="1"/>
  <c r="AF14" i="1"/>
  <c r="AF11" i="1"/>
  <c r="AF5" i="1"/>
  <c r="AF4" i="1"/>
  <c r="AE35" i="1"/>
  <c r="AF6" i="1"/>
  <c r="AF34" i="1"/>
  <c r="P35" i="1"/>
  <c r="K35" i="1"/>
  <c r="N35" i="1"/>
  <c r="J35" i="1"/>
  <c r="F35" i="1"/>
  <c r="M35" i="1"/>
  <c r="I35" i="1"/>
  <c r="Q35" i="1"/>
  <c r="L35" i="1"/>
  <c r="H35" i="1"/>
  <c r="AF20" i="1"/>
  <c r="AF16" i="1"/>
  <c r="O35" i="1"/>
  <c r="AF8" i="1"/>
  <c r="AF17" i="2"/>
  <c r="AE21" i="2"/>
  <c r="AF9" i="1"/>
  <c r="AE35" i="8"/>
  <c r="E35" i="8"/>
  <c r="AF23" i="2"/>
  <c r="AF14" i="2"/>
  <c r="G35" i="2"/>
  <c r="R13" i="2"/>
  <c r="AF13" i="2" s="1"/>
  <c r="E35" i="2"/>
  <c r="R21" i="2"/>
  <c r="D35" i="2"/>
  <c r="R33" i="2"/>
  <c r="R27" i="2"/>
  <c r="AF12" i="1"/>
  <c r="AF10" i="1"/>
  <c r="R13" i="1"/>
  <c r="G35" i="1"/>
  <c r="AF28" i="1"/>
  <c r="AF29" i="1"/>
  <c r="E35" i="1"/>
  <c r="AF32" i="1"/>
  <c r="R33" i="1"/>
  <c r="AF33" i="1" s="1"/>
  <c r="R27" i="1"/>
  <c r="AF27" i="1" s="1"/>
  <c r="R21" i="1"/>
  <c r="AF21" i="1" s="1"/>
  <c r="R35" i="8" l="1"/>
  <c r="AF35" i="8" s="1"/>
  <c r="AF33" i="2"/>
  <c r="AE35" i="2"/>
  <c r="AF27" i="2"/>
  <c r="AF13" i="1"/>
  <c r="AF21" i="2"/>
  <c r="R35" i="2"/>
  <c r="R35" i="1"/>
  <c r="AF35" i="1" s="1"/>
  <c r="AF35" i="2" l="1"/>
</calcChain>
</file>

<file path=xl/sharedStrings.xml><?xml version="1.0" encoding="utf-8"?>
<sst xmlns="http://schemas.openxmlformats.org/spreadsheetml/2006/main" count="1764" uniqueCount="70">
  <si>
    <t>区　　　分</t>
    <rPh sb="0" eb="1">
      <t>ク</t>
    </rPh>
    <rPh sb="4" eb="5">
      <t>ブン</t>
    </rPh>
    <phoneticPr fontId="4"/>
  </si>
  <si>
    <t>負傷</t>
    <rPh sb="0" eb="2">
      <t>フショウ</t>
    </rPh>
    <phoneticPr fontId="4"/>
  </si>
  <si>
    <t>疾病</t>
    <rPh sb="0" eb="2">
      <t>シッペイ</t>
    </rPh>
    <phoneticPr fontId="4"/>
  </si>
  <si>
    <t>負傷・疾病
の合計</t>
    <rPh sb="0" eb="2">
      <t>フショウ</t>
    </rPh>
    <rPh sb="3" eb="5">
      <t>シッペイ</t>
    </rPh>
    <rPh sb="7" eb="9">
      <t>ゴウケイ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</si>
  <si>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</si>
  <si>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</si>
  <si>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</si>
  <si>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挫傷・打撲</t>
    <rPh sb="0" eb="2">
      <t>ザショウ</t>
    </rPh>
    <rPh sb="3" eb="5">
      <t>ダボク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</si>
  <si>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</si>
  <si>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</si>
  <si>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</si>
  <si>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</si>
  <si>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</si>
  <si>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</si>
  <si>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熱傷・火傷</t>
    <rPh sb="0" eb="2">
      <t>ネッショウ</t>
    </rPh>
    <rPh sb="3" eb="5">
      <t>ヤケド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</si>
  <si>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</si>
  <si>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</si>
  <si>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食中毒</t>
    <rPh sb="0" eb="3">
      <t>ショクチュウドク</t>
    </rPh>
    <phoneticPr fontId="4"/>
  </si>
  <si>
    <t>食中毒
以外の中毒</t>
    <rPh sb="0" eb="3">
      <t>ショクチュウドク</t>
    </rPh>
    <rPh sb="4" eb="6">
      <t>イガイ</t>
    </rPh>
    <rPh sb="7" eb="9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</si>
  <si>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</si>
  <si>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</si>
  <si>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接触性の
皮膚炎</t>
    <rPh sb="0" eb="3">
      <t>セッショクセイ</t>
    </rPh>
    <rPh sb="5" eb="7">
      <t>ヒフ</t>
    </rPh>
    <rPh sb="7" eb="8">
      <t>エン</t>
    </rPh>
    <phoneticPr fontId="4"/>
  </si>
  <si>
    <t>外部衝撃等に
起因する疾病</t>
    <rPh sb="0" eb="2">
      <t>ガイブ</t>
    </rPh>
    <rPh sb="2" eb="4">
      <t>ショウゲキ</t>
    </rPh>
    <rPh sb="4" eb="5">
      <t>トウ</t>
    </rPh>
    <rPh sb="7" eb="9">
      <t>キイン</t>
    </rPh>
    <rPh sb="11" eb="13">
      <t>シッペイ</t>
    </rPh>
    <phoneticPr fontId="4"/>
  </si>
  <si>
    <t>負傷に
起因する疾病</t>
    <rPh sb="0" eb="2">
      <t>フショウ</t>
    </rPh>
    <rPh sb="4" eb="6">
      <t>キイン</t>
    </rPh>
    <rPh sb="8" eb="10">
      <t>シッペイ</t>
    </rPh>
    <phoneticPr fontId="4"/>
  </si>
  <si>
    <t>頭部</t>
    <rPh sb="0" eb="2">
      <t>トウブ</t>
    </rPh>
    <phoneticPr fontId="4"/>
  </si>
  <si>
    <t>顔部</t>
    <rPh sb="0" eb="1">
      <t>カオ</t>
    </rPh>
    <rPh sb="1" eb="2">
      <t>ブ</t>
    </rPh>
    <phoneticPr fontId="4"/>
  </si>
  <si>
    <t>前額部</t>
    <rPh sb="0" eb="1">
      <t>マエ</t>
    </rPh>
    <rPh sb="1" eb="2">
      <t>ヒタイ</t>
    </rPh>
    <rPh sb="2" eb="3">
      <t>ブ</t>
    </rPh>
    <phoneticPr fontId="4"/>
  </si>
  <si>
    <t>眼部</t>
    <rPh sb="0" eb="1">
      <t>ガン</t>
    </rPh>
    <rPh sb="1" eb="2">
      <t>ブ</t>
    </rPh>
    <phoneticPr fontId="4"/>
  </si>
  <si>
    <t>頬部</t>
    <rPh sb="0" eb="1">
      <t>ホホ</t>
    </rPh>
    <rPh sb="1" eb="2">
      <t>ブ</t>
    </rPh>
    <phoneticPr fontId="4"/>
  </si>
  <si>
    <t>耳部</t>
    <rPh sb="0" eb="1">
      <t>ミミ</t>
    </rPh>
    <rPh sb="1" eb="2">
      <t>ブ</t>
    </rPh>
    <phoneticPr fontId="4"/>
  </si>
  <si>
    <t>鼻部</t>
    <rPh sb="0" eb="1">
      <t>ハナ</t>
    </rPh>
    <rPh sb="1" eb="2">
      <t>ブ</t>
    </rPh>
    <phoneticPr fontId="4"/>
  </si>
  <si>
    <t>口部</t>
    <rPh sb="0" eb="1">
      <t>クチ</t>
    </rPh>
    <rPh sb="1" eb="2">
      <t>ブ</t>
    </rPh>
    <phoneticPr fontId="4"/>
  </si>
  <si>
    <t>歯部</t>
    <rPh sb="0" eb="1">
      <t>ハ</t>
    </rPh>
    <rPh sb="1" eb="2">
      <t>ブ</t>
    </rPh>
    <phoneticPr fontId="4"/>
  </si>
  <si>
    <t>顎部</t>
    <rPh sb="0" eb="1">
      <t>アゴ</t>
    </rPh>
    <rPh sb="1" eb="2">
      <t>ブ</t>
    </rPh>
    <phoneticPr fontId="4"/>
  </si>
  <si>
    <t>体幹部</t>
    <rPh sb="0" eb="1">
      <t>タイ</t>
    </rPh>
    <rPh sb="1" eb="3">
      <t>カンブ</t>
    </rPh>
    <phoneticPr fontId="4"/>
  </si>
  <si>
    <t>頸部</t>
    <rPh sb="0" eb="2">
      <t>ケイブ</t>
    </rPh>
    <phoneticPr fontId="4"/>
  </si>
  <si>
    <t>肩部</t>
    <rPh sb="0" eb="1">
      <t>カタ</t>
    </rPh>
    <rPh sb="1" eb="2">
      <t>ブ</t>
    </rPh>
    <phoneticPr fontId="4"/>
  </si>
  <si>
    <t>胸部</t>
    <rPh sb="0" eb="2">
      <t>キョウブ</t>
    </rPh>
    <phoneticPr fontId="4"/>
  </si>
  <si>
    <t>腹部</t>
    <rPh sb="0" eb="2">
      <t>フクブ</t>
    </rPh>
    <phoneticPr fontId="4"/>
  </si>
  <si>
    <t>背部</t>
    <rPh sb="0" eb="2">
      <t>ハイブ</t>
    </rPh>
    <phoneticPr fontId="4"/>
  </si>
  <si>
    <t>腰部</t>
    <rPh sb="0" eb="2">
      <t>ヨウブ</t>
    </rPh>
    <phoneticPr fontId="4"/>
  </si>
  <si>
    <t>臀部</t>
    <rPh sb="0" eb="2">
      <t>デンブ</t>
    </rPh>
    <phoneticPr fontId="4"/>
  </si>
  <si>
    <t>上肢部</t>
    <rPh sb="0" eb="2">
      <t>ジョウシ</t>
    </rPh>
    <rPh sb="2" eb="3">
      <t>ブ</t>
    </rPh>
    <phoneticPr fontId="4"/>
  </si>
  <si>
    <t>上腕部</t>
    <rPh sb="0" eb="2">
      <t>ジョウワン</t>
    </rPh>
    <rPh sb="2" eb="3">
      <t>ブ</t>
    </rPh>
    <phoneticPr fontId="4"/>
  </si>
  <si>
    <t>肘部</t>
    <rPh sb="0" eb="1">
      <t>ヒジ</t>
    </rPh>
    <rPh sb="1" eb="2">
      <t>ブ</t>
    </rPh>
    <phoneticPr fontId="4"/>
  </si>
  <si>
    <t>前腕部</t>
    <rPh sb="0" eb="2">
      <t>ゼンワン</t>
    </rPh>
    <rPh sb="2" eb="3">
      <t>ブ</t>
    </rPh>
    <phoneticPr fontId="4"/>
  </si>
  <si>
    <t>手関節</t>
    <rPh sb="0" eb="1">
      <t>テ</t>
    </rPh>
    <rPh sb="1" eb="3">
      <t>カンセツ</t>
    </rPh>
    <phoneticPr fontId="4"/>
  </si>
  <si>
    <t>手・手指部</t>
    <rPh sb="0" eb="1">
      <t>テ</t>
    </rPh>
    <rPh sb="2" eb="3">
      <t>テ</t>
    </rPh>
    <rPh sb="3" eb="4">
      <t>ユビ</t>
    </rPh>
    <rPh sb="4" eb="5">
      <t>ブ</t>
    </rPh>
    <phoneticPr fontId="4"/>
  </si>
  <si>
    <t>下肢部</t>
    <rPh sb="0" eb="2">
      <t>カシ</t>
    </rPh>
    <rPh sb="2" eb="3">
      <t>ブ</t>
    </rPh>
    <phoneticPr fontId="4"/>
  </si>
  <si>
    <t>大腿部・股関節</t>
    <rPh sb="0" eb="2">
      <t>ダイタイ</t>
    </rPh>
    <rPh sb="2" eb="3">
      <t>ブ</t>
    </rPh>
    <rPh sb="4" eb="7">
      <t>コカンセツ</t>
    </rPh>
    <phoneticPr fontId="4"/>
  </si>
  <si>
    <t>膝部</t>
    <rPh sb="0" eb="1">
      <t>ヒザ</t>
    </rPh>
    <rPh sb="1" eb="2">
      <t>ブ</t>
    </rPh>
    <phoneticPr fontId="4"/>
  </si>
  <si>
    <t>下腿部</t>
    <rPh sb="0" eb="2">
      <t>カタイ</t>
    </rPh>
    <rPh sb="2" eb="3">
      <t>ブ</t>
    </rPh>
    <phoneticPr fontId="4"/>
  </si>
  <si>
    <t>足関節</t>
    <rPh sb="0" eb="1">
      <t>アシ</t>
    </rPh>
    <rPh sb="1" eb="3">
      <t>カンセツ</t>
    </rPh>
    <phoneticPr fontId="4"/>
  </si>
  <si>
    <t>足・足指部</t>
    <rPh sb="0" eb="1">
      <t>アシ</t>
    </rPh>
    <rPh sb="2" eb="3">
      <t>アシ</t>
    </rPh>
    <rPh sb="3" eb="4">
      <t>ユビ</t>
    </rPh>
    <rPh sb="4" eb="5">
      <t>ブ</t>
    </rPh>
    <phoneticPr fontId="4"/>
  </si>
  <si>
    <t>合計</t>
    <rPh sb="0" eb="2">
      <t>ゴウケイ</t>
    </rPh>
    <phoneticPr fontId="4"/>
  </si>
  <si>
    <t>８－１　負傷・疾病の部位別、種類別相関関係表（小学校）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ショウガッコウ</t>
    </rPh>
    <phoneticPr fontId="1"/>
  </si>
  <si>
    <t>８－２　負傷・疾病の部位別、種類別相関関係表（中学校）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チュウガッコウ</t>
    </rPh>
    <phoneticPr fontId="1"/>
  </si>
  <si>
    <t>８－３　負傷・疾病の部位別、種類別相関関係表（高等学校）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ガッコウ</t>
    </rPh>
    <phoneticPr fontId="1"/>
  </si>
  <si>
    <t>８－４　負傷・疾病の部位別、種類別相関関係表（高等専門学校）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コウトウ</t>
    </rPh>
    <rPh sb="25" eb="27">
      <t>センモン</t>
    </rPh>
    <rPh sb="27" eb="29">
      <t>ガッコウ</t>
    </rPh>
    <phoneticPr fontId="1"/>
  </si>
  <si>
    <t>８－５　負傷・疾病の部位別、種類別相関関係表（幼稚園）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6">
      <t>ヨウチエン</t>
    </rPh>
    <phoneticPr fontId="1"/>
  </si>
  <si>
    <t>大腿部・股関節</t>
    <phoneticPr fontId="4"/>
  </si>
  <si>
    <t>-</t>
  </si>
  <si>
    <t>８－７　負傷・疾病の部位別、種類別相関関係表（保育所等）</t>
    <rPh sb="4" eb="6">
      <t>フショウ</t>
    </rPh>
    <rPh sb="7" eb="9">
      <t>シッペイ</t>
    </rPh>
    <rPh sb="10" eb="12">
      <t>ブイ</t>
    </rPh>
    <rPh sb="12" eb="13">
      <t>ベツ</t>
    </rPh>
    <rPh sb="14" eb="16">
      <t>シュルイ</t>
    </rPh>
    <rPh sb="16" eb="17">
      <t>ベツ</t>
    </rPh>
    <rPh sb="17" eb="19">
      <t>ソウカン</t>
    </rPh>
    <rPh sb="19" eb="21">
      <t>カンケイ</t>
    </rPh>
    <rPh sb="21" eb="22">
      <t>ヒョウ</t>
    </rPh>
    <rPh sb="23" eb="25">
      <t>ホイク</t>
    </rPh>
    <rPh sb="25" eb="26">
      <t>ショ</t>
    </rPh>
    <rPh sb="26" eb="27">
      <t>トウ</t>
    </rPh>
    <phoneticPr fontId="1"/>
  </si>
  <si>
    <t>８－６　負傷・疾病の部位別、種類別相関関係表（幼保連携型認定こども園）</t>
  </si>
  <si>
    <t>歯牙
破折</t>
    <rPh sb="0" eb="1">
      <t>ハ</t>
    </rPh>
    <rPh sb="1" eb="2">
      <t>キバ</t>
    </rPh>
    <rPh sb="3" eb="4">
      <t>ヤブ</t>
    </rPh>
    <rPh sb="4" eb="5">
      <t>オ</t>
    </rPh>
    <phoneticPr fontId="4"/>
  </si>
  <si>
    <t>靱帯
損傷
・断裂</t>
    <rPh sb="0" eb="2">
      <t>ジンタイ</t>
    </rPh>
    <rPh sb="3" eb="5">
      <t>ソンショウ</t>
    </rPh>
    <rPh sb="7" eb="9">
      <t>ダンレツ</t>
    </rPh>
    <phoneticPr fontId="4"/>
  </si>
  <si>
    <t>異物の
嚥下・
迷入</t>
    <rPh sb="0" eb="2">
      <t>イブツ</t>
    </rPh>
    <rPh sb="4" eb="6">
      <t>エンゲ</t>
    </rPh>
    <rPh sb="8" eb="9">
      <t>メイ</t>
    </rPh>
    <rPh sb="9" eb="10">
      <t>ハイ</t>
    </rPh>
    <phoneticPr fontId="4"/>
  </si>
  <si>
    <t>挫傷・
打撲</t>
    <rPh sb="0" eb="2">
      <t>ザショウ</t>
    </rPh>
    <rPh sb="4" eb="6">
      <t>ダボク</t>
    </rPh>
    <phoneticPr fontId="4"/>
  </si>
  <si>
    <t>熱傷・
火傷</t>
    <rPh sb="0" eb="2">
      <t>ネッショウ</t>
    </rPh>
    <rPh sb="4" eb="6">
      <t>ヤケド</t>
    </rPh>
    <phoneticPr fontId="4"/>
  </si>
  <si>
    <t>食中毒
以外の
中毒</t>
    <rPh sb="0" eb="3">
      <t>ショクチュウドク</t>
    </rPh>
    <rPh sb="4" eb="6">
      <t>イガイ</t>
    </rPh>
    <rPh sb="8" eb="10">
      <t>チュウドク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</si>
</sst>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 shrinkToFit="1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0" xfId="1" applyNumberFormat="1" applyFont="1" applyBorder="1">
      <alignment vertical="center"/>
    </xf>
    <xf numFmtId="0" fontId="3" fillId="0" borderId="16" xfId="1" applyFont="1" applyBorder="1" applyAlignment="1">
      <alignment horizontal="center" vertical="center" wrapText="1"/>
    </xf>
    <xf numFmtId="3" fontId="3" fillId="0" borderId="17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3" fontId="5" fillId="0" borderId="0" xfId="0" applyNumberFormat="1" applyFont="1" applyFill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/>
    </xf>
    <xf numFmtId="3" fontId="6" fillId="0" borderId="12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0" xfId="1" applyNumberFormat="1" applyFont="1" applyBorder="1">
      <alignment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5" fillId="0" borderId="38" xfId="0" applyNumberFormat="1" applyFont="1" applyBorder="1">
      <alignment vertical="center"/>
    </xf>
    <xf numFmtId="0" fontId="5" fillId="0" borderId="38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1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3" fontId="6" fillId="0" borderId="30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horizontal="right" vertical="center"/>
    </xf>
    <xf numFmtId="3" fontId="6" fillId="0" borderId="29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41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0" fontId="3" fillId="0" borderId="26" xfId="1" applyFont="1" applyBorder="1" applyAlignment="1">
      <alignment horizontal="center" vertical="center" wrapText="1"/>
    </xf>
    <xf numFmtId="3" fontId="3" fillId="0" borderId="33" xfId="1" applyNumberFormat="1" applyFont="1" applyBorder="1" applyAlignment="1">
      <alignment horizontal="right" vertical="center"/>
    </xf>
    <xf numFmtId="3" fontId="3" fillId="0" borderId="41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 shrinkToFit="1"/>
    </xf>
    <xf numFmtId="0" fontId="3" fillId="0" borderId="20" xfId="1" applyFont="1" applyBorder="1" applyAlignment="1">
      <alignment horizontal="center" vertical="center" wrapText="1" shrinkToFit="1"/>
    </xf>
    <xf numFmtId="0" fontId="3" fillId="0" borderId="23" xfId="1" applyFont="1" applyBorder="1" applyAlignment="1">
      <alignment horizontal="center" vertical="center" wrapText="1" shrinkToFit="1"/>
    </xf>
    <xf numFmtId="0" fontId="3" fillId="0" borderId="20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11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2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 shrinkToFit="1"/>
    </xf>
    <xf numFmtId="0" fontId="6" fillId="0" borderId="23" xfId="1" applyFont="1" applyBorder="1" applyAlignment="1">
      <alignment horizontal="center" vertical="center" wrapText="1" shrinkToFit="1"/>
    </xf>
    <xf numFmtId="0" fontId="6" fillId="0" borderId="20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 shrinkToFit="1"/>
    </xf>
    <xf numFmtId="0" fontId="3" fillId="0" borderId="48" xfId="1" applyFont="1" applyBorder="1" applyAlignment="1">
      <alignment horizontal="center" vertical="center" wrapText="1" shrinkToFit="1"/>
    </xf>
    <xf numFmtId="0" fontId="3" fillId="0" borderId="33" xfId="1" applyFont="1" applyBorder="1" applyAlignment="1">
      <alignment horizontal="center" vertical="center" wrapText="1" shrinkToFit="1"/>
    </xf>
    <xf numFmtId="0" fontId="3" fillId="0" borderId="45" xfId="1" applyFont="1" applyBorder="1" applyAlignment="1">
      <alignment horizontal="center" vertical="center" wrapText="1" shrinkToFit="1"/>
    </xf>
    <xf numFmtId="0" fontId="3" fillId="0" borderId="46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 shrinkToFit="1"/>
    </xf>
  </cellXfs>
  <cellStyles count="2">
    <cellStyle name="標準" xfId="0" builtinId="0"/>
    <cellStyle name="標準_Xl000004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7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2.625" style="25" customWidth="1"/>
    <col min="2" max="2" width="6.75" style="25" bestFit="1" customWidth="1"/>
    <col min="3" max="3" width="13.5" style="25" customWidth="1"/>
    <col min="4" max="4" width="9.375" style="25" customWidth="1"/>
    <col min="5" max="6" width="7" style="25" customWidth="1"/>
    <col min="7" max="7" width="7.375" style="25" bestFit="1" customWidth="1"/>
    <col min="8" max="17" width="7" style="25" customWidth="1"/>
    <col min="18" max="18" width="7.875" style="25" bestFit="1" customWidth="1"/>
    <col min="19" max="19" width="1.875" style="25" customWidth="1"/>
    <col min="20" max="20" width="1.5" style="25" customWidth="1"/>
    <col min="21" max="21" width="6.75" style="25" bestFit="1" customWidth="1"/>
    <col min="22" max="22" width="15.375" style="25" customWidth="1"/>
    <col min="23" max="32" width="7.375" style="25" customWidth="1"/>
    <col min="33" max="16384" width="9" style="25"/>
  </cols>
  <sheetData>
    <row r="1" spans="2:32" ht="14.25" thickBot="1" x14ac:dyDescent="0.2">
      <c r="B1" s="25" t="s">
        <v>55</v>
      </c>
    </row>
    <row r="2" spans="2:32" ht="13.5" customHeight="1" x14ac:dyDescent="0.15">
      <c r="B2" s="92" t="s">
        <v>0</v>
      </c>
      <c r="C2" s="93"/>
      <c r="D2" s="96" t="s">
        <v>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1"/>
      <c r="T2" s="1"/>
      <c r="U2" s="98" t="s">
        <v>0</v>
      </c>
      <c r="V2" s="99"/>
      <c r="W2" s="82" t="s">
        <v>2</v>
      </c>
      <c r="X2" s="82"/>
      <c r="Y2" s="82"/>
      <c r="Z2" s="82"/>
      <c r="AA2" s="82"/>
      <c r="AB2" s="82"/>
      <c r="AC2" s="82"/>
      <c r="AD2" s="82"/>
      <c r="AE2" s="82"/>
      <c r="AF2" s="83" t="s">
        <v>3</v>
      </c>
    </row>
    <row r="3" spans="2:32" ht="51.75" thickBot="1" x14ac:dyDescent="0.2">
      <c r="B3" s="94"/>
      <c r="C3" s="95"/>
      <c r="D3" s="2" t="s">
        <v>4</v>
      </c>
      <c r="E3" s="3" t="s">
        <v>5</v>
      </c>
      <c r="F3" s="3" t="s">
        <v>6</v>
      </c>
      <c r="G3" s="3" t="s">
        <v>67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64</v>
      </c>
      <c r="Q3" s="3" t="s">
        <v>15</v>
      </c>
      <c r="R3" s="4" t="s">
        <v>16</v>
      </c>
      <c r="S3" s="5"/>
      <c r="T3" s="5"/>
      <c r="U3" s="100"/>
      <c r="V3" s="101"/>
      <c r="W3" s="2" t="s">
        <v>17</v>
      </c>
      <c r="X3" s="3" t="s">
        <v>18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84"/>
    </row>
    <row r="4" spans="2:32" ht="14.25" thickBot="1" x14ac:dyDescent="0.2">
      <c r="B4" s="90" t="s">
        <v>24</v>
      </c>
      <c r="C4" s="91"/>
      <c r="D4" s="7">
        <v>674</v>
      </c>
      <c r="E4" s="8">
        <v>0</v>
      </c>
      <c r="F4" s="8">
        <v>0</v>
      </c>
      <c r="G4" s="8">
        <v>24935</v>
      </c>
      <c r="H4" s="8">
        <v>1</v>
      </c>
      <c r="I4" s="8">
        <v>2622</v>
      </c>
      <c r="J4" s="8">
        <v>409</v>
      </c>
      <c r="K4" s="8">
        <v>33</v>
      </c>
      <c r="L4" s="8">
        <v>100</v>
      </c>
      <c r="M4" s="8">
        <v>675</v>
      </c>
      <c r="N4" s="8">
        <v>67</v>
      </c>
      <c r="O4" s="8">
        <v>0</v>
      </c>
      <c r="P4" s="8">
        <v>0</v>
      </c>
      <c r="Q4" s="8">
        <v>1</v>
      </c>
      <c r="R4" s="9">
        <f>SUM(D4:Q4)</f>
        <v>29517</v>
      </c>
      <c r="S4" s="10"/>
      <c r="T4" s="10"/>
      <c r="U4" s="90" t="s">
        <v>24</v>
      </c>
      <c r="V4" s="91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15</v>
      </c>
      <c r="AC4" s="8">
        <v>661</v>
      </c>
      <c r="AD4" s="8">
        <v>216</v>
      </c>
      <c r="AE4" s="47">
        <f>SUM(AB4:AD4)</f>
        <v>892</v>
      </c>
      <c r="AF4" s="43">
        <f>R4+AE4</f>
        <v>30409</v>
      </c>
    </row>
    <row r="5" spans="2:32" x14ac:dyDescent="0.15">
      <c r="B5" s="85" t="s">
        <v>25</v>
      </c>
      <c r="C5" s="11" t="s">
        <v>26</v>
      </c>
      <c r="D5" s="12">
        <v>99</v>
      </c>
      <c r="E5" s="13">
        <v>0</v>
      </c>
      <c r="F5" s="13">
        <v>0</v>
      </c>
      <c r="G5" s="13">
        <v>4783</v>
      </c>
      <c r="H5" s="13">
        <v>1</v>
      </c>
      <c r="I5" s="13">
        <v>3903</v>
      </c>
      <c r="J5" s="13">
        <v>583</v>
      </c>
      <c r="K5" s="13">
        <v>47</v>
      </c>
      <c r="L5" s="13">
        <v>127</v>
      </c>
      <c r="M5" s="13">
        <v>823</v>
      </c>
      <c r="N5" s="13">
        <v>525</v>
      </c>
      <c r="O5" s="13">
        <v>8</v>
      </c>
      <c r="P5" s="13">
        <v>0</v>
      </c>
      <c r="Q5" s="13">
        <v>0</v>
      </c>
      <c r="R5" s="14">
        <f>SUM(D5:Q5)</f>
        <v>10899</v>
      </c>
      <c r="S5" s="10"/>
      <c r="T5" s="10"/>
      <c r="U5" s="85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11</v>
      </c>
      <c r="AC5" s="13">
        <v>69</v>
      </c>
      <c r="AD5" s="13">
        <v>65</v>
      </c>
      <c r="AE5" s="76">
        <f>SUM(AB5:AD5)</f>
        <v>145</v>
      </c>
      <c r="AF5" s="14">
        <f t="shared" ref="AF5:AF34" si="0">R5+AE5</f>
        <v>11044</v>
      </c>
    </row>
    <row r="6" spans="2:32" x14ac:dyDescent="0.15">
      <c r="B6" s="86"/>
      <c r="C6" s="15" t="s">
        <v>27</v>
      </c>
      <c r="D6" s="16">
        <v>345</v>
      </c>
      <c r="E6" s="17">
        <v>0</v>
      </c>
      <c r="F6" s="17">
        <v>0</v>
      </c>
      <c r="G6" s="17">
        <v>24802</v>
      </c>
      <c r="H6" s="17">
        <v>0</v>
      </c>
      <c r="I6" s="17">
        <v>1245</v>
      </c>
      <c r="J6" s="17">
        <v>369</v>
      </c>
      <c r="K6" s="17">
        <v>35</v>
      </c>
      <c r="L6" s="17">
        <v>45</v>
      </c>
      <c r="M6" s="17">
        <v>883</v>
      </c>
      <c r="N6" s="17">
        <v>602</v>
      </c>
      <c r="O6" s="17">
        <v>75</v>
      </c>
      <c r="P6" s="17">
        <v>0</v>
      </c>
      <c r="Q6" s="17">
        <v>105</v>
      </c>
      <c r="R6" s="14">
        <f>SUM(D6:Q6)</f>
        <v>28506</v>
      </c>
      <c r="S6" s="10"/>
      <c r="T6" s="10"/>
      <c r="U6" s="86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280</v>
      </c>
      <c r="AC6" s="17">
        <v>2245</v>
      </c>
      <c r="AD6" s="17">
        <v>2337</v>
      </c>
      <c r="AE6" s="77">
        <f>SUM(AB6:AD6)</f>
        <v>4862</v>
      </c>
      <c r="AF6" s="18">
        <f t="shared" si="0"/>
        <v>33368</v>
      </c>
    </row>
    <row r="7" spans="2:32" x14ac:dyDescent="0.15">
      <c r="B7" s="86"/>
      <c r="C7" s="15" t="s">
        <v>28</v>
      </c>
      <c r="D7" s="16">
        <v>185</v>
      </c>
      <c r="E7" s="17">
        <v>0</v>
      </c>
      <c r="F7" s="17">
        <v>0</v>
      </c>
      <c r="G7" s="17">
        <v>1968</v>
      </c>
      <c r="H7" s="17">
        <v>0</v>
      </c>
      <c r="I7" s="17">
        <v>1273</v>
      </c>
      <c r="J7" s="17">
        <v>126</v>
      </c>
      <c r="K7" s="17">
        <v>78</v>
      </c>
      <c r="L7" s="17">
        <v>5</v>
      </c>
      <c r="M7" s="17">
        <v>125</v>
      </c>
      <c r="N7" s="17">
        <v>842</v>
      </c>
      <c r="O7" s="17">
        <v>31</v>
      </c>
      <c r="P7" s="17">
        <v>0</v>
      </c>
      <c r="Q7" s="17">
        <v>0</v>
      </c>
      <c r="R7" s="14">
        <f>SUM(D7:Q7)</f>
        <v>4633</v>
      </c>
      <c r="S7" s="10"/>
      <c r="T7" s="10"/>
      <c r="U7" s="86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76</v>
      </c>
      <c r="AC7" s="17">
        <v>71</v>
      </c>
      <c r="AD7" s="17">
        <v>112</v>
      </c>
      <c r="AE7" s="78">
        <f t="shared" ref="AE7:AE12" si="1">SUM(AB7:AD7)</f>
        <v>259</v>
      </c>
      <c r="AF7" s="18">
        <f t="shared" si="0"/>
        <v>4892</v>
      </c>
    </row>
    <row r="8" spans="2:32" x14ac:dyDescent="0.15">
      <c r="B8" s="86"/>
      <c r="C8" s="15" t="s">
        <v>29</v>
      </c>
      <c r="D8" s="16">
        <v>20</v>
      </c>
      <c r="E8" s="17">
        <v>0</v>
      </c>
      <c r="F8" s="17">
        <v>0</v>
      </c>
      <c r="G8" s="17">
        <v>705</v>
      </c>
      <c r="H8" s="17">
        <v>0</v>
      </c>
      <c r="I8" s="17">
        <v>471</v>
      </c>
      <c r="J8" s="17">
        <v>193</v>
      </c>
      <c r="K8" s="17">
        <v>26</v>
      </c>
      <c r="L8" s="17">
        <v>14</v>
      </c>
      <c r="M8" s="17">
        <v>193</v>
      </c>
      <c r="N8" s="17">
        <v>23</v>
      </c>
      <c r="O8" s="17">
        <v>3</v>
      </c>
      <c r="P8" s="17">
        <v>0</v>
      </c>
      <c r="Q8" s="17">
        <v>2</v>
      </c>
      <c r="R8" s="14">
        <f>SUM(D8:Q8)</f>
        <v>1650</v>
      </c>
      <c r="S8" s="10"/>
      <c r="T8" s="10"/>
      <c r="U8" s="86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20</v>
      </c>
      <c r="AC8" s="17">
        <v>336</v>
      </c>
      <c r="AD8" s="17">
        <v>125</v>
      </c>
      <c r="AE8" s="78">
        <f t="shared" si="1"/>
        <v>481</v>
      </c>
      <c r="AF8" s="18">
        <f t="shared" si="0"/>
        <v>2131</v>
      </c>
    </row>
    <row r="9" spans="2:32" x14ac:dyDescent="0.15">
      <c r="B9" s="86"/>
      <c r="C9" s="15" t="s">
        <v>30</v>
      </c>
      <c r="D9" s="16">
        <v>2039</v>
      </c>
      <c r="E9" s="17">
        <v>0</v>
      </c>
      <c r="F9" s="17">
        <v>0</v>
      </c>
      <c r="G9" s="17">
        <v>1837</v>
      </c>
      <c r="H9" s="17">
        <v>0</v>
      </c>
      <c r="I9" s="17">
        <v>401</v>
      </c>
      <c r="J9" s="17">
        <v>33</v>
      </c>
      <c r="K9" s="17">
        <v>8</v>
      </c>
      <c r="L9" s="17">
        <v>4</v>
      </c>
      <c r="M9" s="17">
        <v>56</v>
      </c>
      <c r="N9" s="17">
        <v>239</v>
      </c>
      <c r="O9" s="17">
        <v>5</v>
      </c>
      <c r="P9" s="17">
        <v>0</v>
      </c>
      <c r="Q9" s="17">
        <v>0</v>
      </c>
      <c r="R9" s="14">
        <f t="shared" ref="R9:R35" si="2">SUM(D9:Q9)</f>
        <v>4622</v>
      </c>
      <c r="S9" s="10"/>
      <c r="T9" s="10"/>
      <c r="U9" s="86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1</v>
      </c>
      <c r="AC9" s="17">
        <v>18</v>
      </c>
      <c r="AD9" s="17">
        <v>38</v>
      </c>
      <c r="AE9" s="78">
        <f t="shared" si="1"/>
        <v>57</v>
      </c>
      <c r="AF9" s="18">
        <f t="shared" si="0"/>
        <v>4679</v>
      </c>
    </row>
    <row r="10" spans="2:32" x14ac:dyDescent="0.15">
      <c r="B10" s="86"/>
      <c r="C10" s="15" t="s">
        <v>31</v>
      </c>
      <c r="D10" s="16">
        <v>619</v>
      </c>
      <c r="E10" s="17">
        <v>0</v>
      </c>
      <c r="F10" s="17">
        <v>316</v>
      </c>
      <c r="G10" s="17">
        <v>669</v>
      </c>
      <c r="H10" s="17">
        <v>0</v>
      </c>
      <c r="I10" s="17">
        <v>1076</v>
      </c>
      <c r="J10" s="17">
        <v>147</v>
      </c>
      <c r="K10" s="17">
        <v>15</v>
      </c>
      <c r="L10" s="17">
        <v>12</v>
      </c>
      <c r="M10" s="17">
        <v>1658</v>
      </c>
      <c r="N10" s="17">
        <v>76</v>
      </c>
      <c r="O10" s="17">
        <v>1</v>
      </c>
      <c r="P10" s="17">
        <v>0</v>
      </c>
      <c r="Q10" s="17">
        <v>2</v>
      </c>
      <c r="R10" s="14">
        <f t="shared" si="2"/>
        <v>4591</v>
      </c>
      <c r="S10" s="10"/>
      <c r="T10" s="10"/>
      <c r="U10" s="86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13</v>
      </c>
      <c r="AC10" s="17">
        <v>58</v>
      </c>
      <c r="AD10" s="17">
        <v>57</v>
      </c>
      <c r="AE10" s="78">
        <f t="shared" si="1"/>
        <v>128</v>
      </c>
      <c r="AF10" s="18">
        <f t="shared" si="0"/>
        <v>4719</v>
      </c>
    </row>
    <row r="11" spans="2:32" x14ac:dyDescent="0.15">
      <c r="B11" s="86"/>
      <c r="C11" s="15" t="s">
        <v>32</v>
      </c>
      <c r="D11" s="16">
        <v>0</v>
      </c>
      <c r="E11" s="17">
        <v>0</v>
      </c>
      <c r="F11" s="17">
        <v>9295</v>
      </c>
      <c r="G11" s="17">
        <v>3294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1</v>
      </c>
      <c r="N11" s="17">
        <v>0</v>
      </c>
      <c r="O11" s="17">
        <v>0</v>
      </c>
      <c r="P11" s="17">
        <v>5971</v>
      </c>
      <c r="Q11" s="17">
        <v>7</v>
      </c>
      <c r="R11" s="14">
        <f t="shared" si="2"/>
        <v>18568</v>
      </c>
      <c r="S11" s="10"/>
      <c r="T11" s="10"/>
      <c r="U11" s="86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341</v>
      </c>
      <c r="AD11" s="17">
        <v>182</v>
      </c>
      <c r="AE11" s="78">
        <f t="shared" si="1"/>
        <v>523</v>
      </c>
      <c r="AF11" s="18">
        <f t="shared" si="0"/>
        <v>19091</v>
      </c>
    </row>
    <row r="12" spans="2:32" x14ac:dyDescent="0.15">
      <c r="B12" s="86"/>
      <c r="C12" s="15" t="s">
        <v>33</v>
      </c>
      <c r="D12" s="16">
        <v>1041</v>
      </c>
      <c r="E12" s="17">
        <v>245</v>
      </c>
      <c r="F12" s="17">
        <v>34</v>
      </c>
      <c r="G12" s="17">
        <v>1144</v>
      </c>
      <c r="H12" s="17">
        <v>0</v>
      </c>
      <c r="I12" s="17">
        <v>2263</v>
      </c>
      <c r="J12" s="17">
        <v>366</v>
      </c>
      <c r="K12" s="17">
        <v>18</v>
      </c>
      <c r="L12" s="17">
        <v>63</v>
      </c>
      <c r="M12" s="17">
        <v>554</v>
      </c>
      <c r="N12" s="17">
        <v>99</v>
      </c>
      <c r="O12" s="17">
        <v>7</v>
      </c>
      <c r="P12" s="17">
        <v>0</v>
      </c>
      <c r="Q12" s="17">
        <v>0</v>
      </c>
      <c r="R12" s="14">
        <f t="shared" si="2"/>
        <v>5834</v>
      </c>
      <c r="S12" s="10"/>
      <c r="T12" s="10"/>
      <c r="U12" s="86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4</v>
      </c>
      <c r="AC12" s="17">
        <v>85</v>
      </c>
      <c r="AD12" s="17">
        <v>91</v>
      </c>
      <c r="AE12" s="78">
        <f t="shared" si="1"/>
        <v>180</v>
      </c>
      <c r="AF12" s="18">
        <f t="shared" si="0"/>
        <v>6014</v>
      </c>
    </row>
    <row r="13" spans="2:32" ht="14.25" thickBot="1" x14ac:dyDescent="0.2">
      <c r="B13" s="87"/>
      <c r="C13" s="4" t="s">
        <v>16</v>
      </c>
      <c r="D13" s="19">
        <f>SUM(D5:D12)</f>
        <v>4348</v>
      </c>
      <c r="E13" s="20">
        <f>SUM(E5:E12)</f>
        <v>245</v>
      </c>
      <c r="F13" s="20">
        <f t="shared" ref="F13:P13" si="3">SUM(F5:F12)</f>
        <v>9645</v>
      </c>
      <c r="G13" s="20">
        <f t="shared" si="3"/>
        <v>39202</v>
      </c>
      <c r="H13" s="20">
        <f t="shared" si="3"/>
        <v>1</v>
      </c>
      <c r="I13" s="20">
        <f t="shared" si="3"/>
        <v>10632</v>
      </c>
      <c r="J13" s="20">
        <f t="shared" si="3"/>
        <v>1817</v>
      </c>
      <c r="K13" s="20">
        <f t="shared" si="3"/>
        <v>227</v>
      </c>
      <c r="L13" s="20">
        <f t="shared" si="3"/>
        <v>270</v>
      </c>
      <c r="M13" s="20">
        <f t="shared" si="3"/>
        <v>4293</v>
      </c>
      <c r="N13" s="20">
        <f t="shared" si="3"/>
        <v>2406</v>
      </c>
      <c r="O13" s="20">
        <f t="shared" si="3"/>
        <v>130</v>
      </c>
      <c r="P13" s="20">
        <f t="shared" si="3"/>
        <v>5971</v>
      </c>
      <c r="Q13" s="20">
        <f>SUM(Q5:Q12)</f>
        <v>116</v>
      </c>
      <c r="R13" s="45">
        <f t="shared" si="2"/>
        <v>79303</v>
      </c>
      <c r="S13" s="10"/>
      <c r="T13" s="10"/>
      <c r="U13" s="87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f>SUM(AB5:AB12)</f>
        <v>405</v>
      </c>
      <c r="AC13" s="20">
        <f>SUM(AC5:AC12)</f>
        <v>3223</v>
      </c>
      <c r="AD13" s="20">
        <f>SUM(AD5:AD12)</f>
        <v>3007</v>
      </c>
      <c r="AE13" s="44">
        <f>SUM(AB13:AD13)</f>
        <v>6635</v>
      </c>
      <c r="AF13" s="21">
        <f t="shared" si="0"/>
        <v>85938</v>
      </c>
    </row>
    <row r="14" spans="2:32" x14ac:dyDescent="0.15">
      <c r="B14" s="85" t="s">
        <v>34</v>
      </c>
      <c r="C14" s="11" t="s">
        <v>35</v>
      </c>
      <c r="D14" s="12">
        <v>87</v>
      </c>
      <c r="E14" s="13">
        <v>5016</v>
      </c>
      <c r="F14" s="13">
        <v>84</v>
      </c>
      <c r="G14" s="13">
        <v>983</v>
      </c>
      <c r="H14" s="13">
        <v>3</v>
      </c>
      <c r="I14" s="13">
        <v>65</v>
      </c>
      <c r="J14" s="13">
        <v>10</v>
      </c>
      <c r="K14" s="13">
        <v>38</v>
      </c>
      <c r="L14" s="13">
        <v>1</v>
      </c>
      <c r="M14" s="13">
        <v>3</v>
      </c>
      <c r="N14" s="13">
        <v>37</v>
      </c>
      <c r="O14" s="13">
        <v>14</v>
      </c>
      <c r="P14" s="13">
        <v>0</v>
      </c>
      <c r="Q14" s="13">
        <v>1</v>
      </c>
      <c r="R14" s="46">
        <f t="shared" si="2"/>
        <v>6342</v>
      </c>
      <c r="S14" s="10"/>
      <c r="T14" s="10"/>
      <c r="U14" s="85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51</v>
      </c>
      <c r="AC14" s="13">
        <v>500</v>
      </c>
      <c r="AD14" s="13">
        <v>349</v>
      </c>
      <c r="AE14" s="78">
        <f t="shared" ref="AE14:AE32" si="4">SUM(AB14:AD14)</f>
        <v>900</v>
      </c>
      <c r="AF14" s="14">
        <f t="shared" si="0"/>
        <v>7242</v>
      </c>
    </row>
    <row r="15" spans="2:32" x14ac:dyDescent="0.15">
      <c r="B15" s="88"/>
      <c r="C15" s="15" t="s">
        <v>36</v>
      </c>
      <c r="D15" s="16">
        <v>1885</v>
      </c>
      <c r="E15" s="17">
        <v>531</v>
      </c>
      <c r="F15" s="17">
        <v>112</v>
      </c>
      <c r="G15" s="17">
        <v>1279</v>
      </c>
      <c r="H15" s="17">
        <v>4</v>
      </c>
      <c r="I15" s="17">
        <v>24</v>
      </c>
      <c r="J15" s="17">
        <v>8</v>
      </c>
      <c r="K15" s="17">
        <v>15</v>
      </c>
      <c r="L15" s="17">
        <v>0</v>
      </c>
      <c r="M15" s="17">
        <v>0</v>
      </c>
      <c r="N15" s="17">
        <v>6</v>
      </c>
      <c r="O15" s="17">
        <v>3</v>
      </c>
      <c r="P15" s="17">
        <v>0</v>
      </c>
      <c r="Q15" s="17">
        <v>0</v>
      </c>
      <c r="R15" s="14">
        <f t="shared" si="2"/>
        <v>3867</v>
      </c>
      <c r="S15" s="10"/>
      <c r="T15" s="10"/>
      <c r="U15" s="88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10</v>
      </c>
      <c r="AC15" s="17">
        <v>82</v>
      </c>
      <c r="AD15" s="17">
        <v>56</v>
      </c>
      <c r="AE15" s="78">
        <f t="shared" si="4"/>
        <v>148</v>
      </c>
      <c r="AF15" s="18">
        <f t="shared" si="0"/>
        <v>4015</v>
      </c>
    </row>
    <row r="16" spans="2:32" x14ac:dyDescent="0.15">
      <c r="B16" s="88"/>
      <c r="C16" s="15" t="s">
        <v>37</v>
      </c>
      <c r="D16" s="16">
        <v>837</v>
      </c>
      <c r="E16" s="17">
        <v>73</v>
      </c>
      <c r="F16" s="17">
        <v>1</v>
      </c>
      <c r="G16" s="17">
        <v>1307</v>
      </c>
      <c r="H16" s="17">
        <v>0</v>
      </c>
      <c r="I16" s="17">
        <v>20</v>
      </c>
      <c r="J16" s="17">
        <v>6</v>
      </c>
      <c r="K16" s="17">
        <v>14</v>
      </c>
      <c r="L16" s="17">
        <v>0</v>
      </c>
      <c r="M16" s="17">
        <v>3</v>
      </c>
      <c r="N16" s="17">
        <v>6</v>
      </c>
      <c r="O16" s="17">
        <v>10</v>
      </c>
      <c r="P16" s="17">
        <v>0</v>
      </c>
      <c r="Q16" s="17">
        <v>0</v>
      </c>
      <c r="R16" s="14">
        <f t="shared" si="2"/>
        <v>2277</v>
      </c>
      <c r="S16" s="10"/>
      <c r="T16" s="10"/>
      <c r="U16" s="88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14</v>
      </c>
      <c r="AC16" s="17">
        <v>968</v>
      </c>
      <c r="AD16" s="17">
        <v>27</v>
      </c>
      <c r="AE16" s="78">
        <f t="shared" si="4"/>
        <v>1009</v>
      </c>
      <c r="AF16" s="18">
        <f t="shared" si="0"/>
        <v>3286</v>
      </c>
    </row>
    <row r="17" spans="2:32" x14ac:dyDescent="0.15">
      <c r="B17" s="88"/>
      <c r="C17" s="15" t="s">
        <v>38</v>
      </c>
      <c r="D17" s="16">
        <v>52</v>
      </c>
      <c r="E17" s="17">
        <v>6</v>
      </c>
      <c r="F17" s="17">
        <v>0</v>
      </c>
      <c r="G17" s="17">
        <v>756</v>
      </c>
      <c r="H17" s="17">
        <v>0</v>
      </c>
      <c r="I17" s="17">
        <v>67</v>
      </c>
      <c r="J17" s="17">
        <v>16</v>
      </c>
      <c r="K17" s="17">
        <v>13</v>
      </c>
      <c r="L17" s="17">
        <v>1</v>
      </c>
      <c r="M17" s="17">
        <v>58</v>
      </c>
      <c r="N17" s="17">
        <v>35</v>
      </c>
      <c r="O17" s="17">
        <v>7</v>
      </c>
      <c r="P17" s="17">
        <v>0</v>
      </c>
      <c r="Q17" s="17">
        <v>0</v>
      </c>
      <c r="R17" s="14">
        <f t="shared" si="2"/>
        <v>1011</v>
      </c>
      <c r="S17" s="10"/>
      <c r="T17" s="10"/>
      <c r="U17" s="88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27</v>
      </c>
      <c r="AC17" s="17">
        <v>281</v>
      </c>
      <c r="AD17" s="17">
        <v>37</v>
      </c>
      <c r="AE17" s="78">
        <f t="shared" si="4"/>
        <v>345</v>
      </c>
      <c r="AF17" s="18">
        <f t="shared" si="0"/>
        <v>1356</v>
      </c>
    </row>
    <row r="18" spans="2:32" x14ac:dyDescent="0.15">
      <c r="B18" s="88"/>
      <c r="C18" s="15" t="s">
        <v>39</v>
      </c>
      <c r="D18" s="16">
        <v>102</v>
      </c>
      <c r="E18" s="17">
        <v>136</v>
      </c>
      <c r="F18" s="17">
        <v>1</v>
      </c>
      <c r="G18" s="17">
        <v>683</v>
      </c>
      <c r="H18" s="17">
        <v>2</v>
      </c>
      <c r="I18" s="17">
        <v>39</v>
      </c>
      <c r="J18" s="17">
        <v>5</v>
      </c>
      <c r="K18" s="17">
        <v>22</v>
      </c>
      <c r="L18" s="17">
        <v>0</v>
      </c>
      <c r="M18" s="17">
        <v>0</v>
      </c>
      <c r="N18" s="17">
        <v>7</v>
      </c>
      <c r="O18" s="17">
        <v>1</v>
      </c>
      <c r="P18" s="17">
        <v>0</v>
      </c>
      <c r="Q18" s="17">
        <v>0</v>
      </c>
      <c r="R18" s="14">
        <f t="shared" si="2"/>
        <v>998</v>
      </c>
      <c r="S18" s="10"/>
      <c r="T18" s="10"/>
      <c r="U18" s="88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22</v>
      </c>
      <c r="AC18" s="17">
        <v>64</v>
      </c>
      <c r="AD18" s="17">
        <v>35</v>
      </c>
      <c r="AE18" s="78">
        <f t="shared" si="4"/>
        <v>121</v>
      </c>
      <c r="AF18" s="18">
        <f t="shared" si="0"/>
        <v>1119</v>
      </c>
    </row>
    <row r="19" spans="2:32" x14ac:dyDescent="0.15">
      <c r="B19" s="88"/>
      <c r="C19" s="15" t="s">
        <v>40</v>
      </c>
      <c r="D19" s="16">
        <v>314</v>
      </c>
      <c r="E19" s="17">
        <v>879</v>
      </c>
      <c r="F19" s="17">
        <v>2</v>
      </c>
      <c r="G19" s="17">
        <v>1682</v>
      </c>
      <c r="H19" s="17">
        <v>1</v>
      </c>
      <c r="I19" s="17">
        <v>43</v>
      </c>
      <c r="J19" s="17">
        <v>2</v>
      </c>
      <c r="K19" s="17">
        <v>3</v>
      </c>
      <c r="L19" s="17">
        <v>0</v>
      </c>
      <c r="M19" s="17">
        <v>3</v>
      </c>
      <c r="N19" s="17">
        <v>19</v>
      </c>
      <c r="O19" s="17">
        <v>1</v>
      </c>
      <c r="P19" s="17">
        <v>0</v>
      </c>
      <c r="Q19" s="17">
        <v>0</v>
      </c>
      <c r="R19" s="14">
        <f t="shared" si="2"/>
        <v>2949</v>
      </c>
      <c r="S19" s="10"/>
      <c r="T19" s="10"/>
      <c r="U19" s="88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2</v>
      </c>
      <c r="AC19" s="17">
        <v>326</v>
      </c>
      <c r="AD19" s="17">
        <v>187</v>
      </c>
      <c r="AE19" s="78">
        <f t="shared" si="4"/>
        <v>515</v>
      </c>
      <c r="AF19" s="18">
        <f t="shared" si="0"/>
        <v>3464</v>
      </c>
    </row>
    <row r="20" spans="2:32" x14ac:dyDescent="0.15">
      <c r="B20" s="88"/>
      <c r="C20" s="15" t="s">
        <v>41</v>
      </c>
      <c r="D20" s="16">
        <v>430</v>
      </c>
      <c r="E20" s="17">
        <v>49</v>
      </c>
      <c r="F20" s="17">
        <v>5</v>
      </c>
      <c r="G20" s="17">
        <v>1005</v>
      </c>
      <c r="H20" s="17">
        <v>0</v>
      </c>
      <c r="I20" s="17">
        <v>23</v>
      </c>
      <c r="J20" s="17">
        <v>11</v>
      </c>
      <c r="K20" s="17">
        <v>25</v>
      </c>
      <c r="L20" s="17">
        <v>0</v>
      </c>
      <c r="M20" s="17">
        <v>16</v>
      </c>
      <c r="N20" s="17">
        <v>9</v>
      </c>
      <c r="O20" s="17">
        <v>5</v>
      </c>
      <c r="P20" s="17">
        <v>0</v>
      </c>
      <c r="Q20" s="17">
        <v>0</v>
      </c>
      <c r="R20" s="14">
        <f t="shared" si="2"/>
        <v>1578</v>
      </c>
      <c r="S20" s="10"/>
      <c r="T20" s="10"/>
      <c r="U20" s="88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8</v>
      </c>
      <c r="AC20" s="17">
        <v>18</v>
      </c>
      <c r="AD20" s="17">
        <v>12</v>
      </c>
      <c r="AE20" s="78">
        <f t="shared" si="4"/>
        <v>38</v>
      </c>
      <c r="AF20" s="18">
        <f t="shared" si="0"/>
        <v>1616</v>
      </c>
    </row>
    <row r="21" spans="2:32" ht="14.25" thickBot="1" x14ac:dyDescent="0.2">
      <c r="B21" s="89"/>
      <c r="C21" s="4" t="s">
        <v>16</v>
      </c>
      <c r="D21" s="19">
        <f>SUM(D14:D20)</f>
        <v>3707</v>
      </c>
      <c r="E21" s="20">
        <f>SUM(E14:E20)</f>
        <v>6690</v>
      </c>
      <c r="F21" s="20">
        <f t="shared" ref="F21:P21" si="5">SUM(F14:F20)</f>
        <v>205</v>
      </c>
      <c r="G21" s="20">
        <f t="shared" si="5"/>
        <v>7695</v>
      </c>
      <c r="H21" s="20">
        <f t="shared" si="5"/>
        <v>10</v>
      </c>
      <c r="I21" s="20">
        <f t="shared" si="5"/>
        <v>281</v>
      </c>
      <c r="J21" s="20">
        <f t="shared" si="5"/>
        <v>58</v>
      </c>
      <c r="K21" s="20">
        <f t="shared" si="5"/>
        <v>130</v>
      </c>
      <c r="L21" s="20">
        <f t="shared" si="5"/>
        <v>2</v>
      </c>
      <c r="M21" s="20">
        <f t="shared" si="5"/>
        <v>83</v>
      </c>
      <c r="N21" s="20">
        <f t="shared" si="5"/>
        <v>119</v>
      </c>
      <c r="O21" s="20">
        <f t="shared" si="5"/>
        <v>41</v>
      </c>
      <c r="P21" s="20">
        <f t="shared" si="5"/>
        <v>0</v>
      </c>
      <c r="Q21" s="20">
        <f>SUM(Q14:Q20)</f>
        <v>1</v>
      </c>
      <c r="R21" s="45">
        <f t="shared" si="2"/>
        <v>19022</v>
      </c>
      <c r="S21" s="10"/>
      <c r="T21" s="10"/>
      <c r="U21" s="89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f>SUM(AB14:AB20)</f>
        <v>134</v>
      </c>
      <c r="AC21" s="20">
        <f>SUM(AC14:AC20)</f>
        <v>2239</v>
      </c>
      <c r="AD21" s="20">
        <f>SUM(AD14:AD20)</f>
        <v>703</v>
      </c>
      <c r="AE21" s="44">
        <f>SUM(AB21:AD21)</f>
        <v>3076</v>
      </c>
      <c r="AF21" s="21">
        <f t="shared" si="0"/>
        <v>22098</v>
      </c>
    </row>
    <row r="22" spans="2:32" x14ac:dyDescent="0.15">
      <c r="B22" s="85" t="s">
        <v>42</v>
      </c>
      <c r="C22" s="11" t="s">
        <v>43</v>
      </c>
      <c r="D22" s="12">
        <v>4816</v>
      </c>
      <c r="E22" s="13">
        <v>69</v>
      </c>
      <c r="F22" s="13">
        <v>8</v>
      </c>
      <c r="G22" s="13">
        <v>443</v>
      </c>
      <c r="H22" s="13">
        <v>3</v>
      </c>
      <c r="I22" s="13">
        <v>70</v>
      </c>
      <c r="J22" s="13">
        <v>45</v>
      </c>
      <c r="K22" s="13">
        <v>74</v>
      </c>
      <c r="L22" s="13">
        <v>0</v>
      </c>
      <c r="M22" s="13">
        <v>6</v>
      </c>
      <c r="N22" s="13">
        <v>25</v>
      </c>
      <c r="O22" s="13">
        <v>67</v>
      </c>
      <c r="P22" s="13">
        <v>0</v>
      </c>
      <c r="Q22" s="13">
        <v>3</v>
      </c>
      <c r="R22" s="46">
        <f t="shared" si="2"/>
        <v>5629</v>
      </c>
      <c r="S22" s="10"/>
      <c r="T22" s="10"/>
      <c r="U22" s="85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59</v>
      </c>
      <c r="AC22" s="13">
        <v>29</v>
      </c>
      <c r="AD22" s="13">
        <v>37</v>
      </c>
      <c r="AE22" s="78">
        <f t="shared" si="4"/>
        <v>125</v>
      </c>
      <c r="AF22" s="14">
        <f t="shared" si="0"/>
        <v>5754</v>
      </c>
    </row>
    <row r="23" spans="2:32" x14ac:dyDescent="0.15">
      <c r="B23" s="86"/>
      <c r="C23" s="15" t="s">
        <v>44</v>
      </c>
      <c r="D23" s="16">
        <v>2844</v>
      </c>
      <c r="E23" s="17">
        <v>1821</v>
      </c>
      <c r="F23" s="17">
        <v>523</v>
      </c>
      <c r="G23" s="17">
        <v>3174</v>
      </c>
      <c r="H23" s="17">
        <v>250</v>
      </c>
      <c r="I23" s="17">
        <v>393</v>
      </c>
      <c r="J23" s="17">
        <v>45</v>
      </c>
      <c r="K23" s="17">
        <v>7</v>
      </c>
      <c r="L23" s="17">
        <v>0</v>
      </c>
      <c r="M23" s="17">
        <v>10</v>
      </c>
      <c r="N23" s="17">
        <v>185</v>
      </c>
      <c r="O23" s="17">
        <v>15</v>
      </c>
      <c r="P23" s="17">
        <v>0</v>
      </c>
      <c r="Q23" s="17">
        <v>0</v>
      </c>
      <c r="R23" s="14">
        <f t="shared" si="2"/>
        <v>9267</v>
      </c>
      <c r="S23" s="10"/>
      <c r="T23" s="10"/>
      <c r="U23" s="86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6</v>
      </c>
      <c r="AC23" s="17">
        <v>89</v>
      </c>
      <c r="AD23" s="17">
        <v>83</v>
      </c>
      <c r="AE23" s="78">
        <f t="shared" si="4"/>
        <v>178</v>
      </c>
      <c r="AF23" s="18">
        <f t="shared" si="0"/>
        <v>9445</v>
      </c>
    </row>
    <row r="24" spans="2:32" x14ac:dyDescent="0.15">
      <c r="B24" s="86"/>
      <c r="C24" s="15" t="s">
        <v>45</v>
      </c>
      <c r="D24" s="16">
        <v>11398</v>
      </c>
      <c r="E24" s="17">
        <v>217</v>
      </c>
      <c r="F24" s="17">
        <v>21</v>
      </c>
      <c r="G24" s="17">
        <v>1245</v>
      </c>
      <c r="H24" s="17">
        <v>3</v>
      </c>
      <c r="I24" s="17">
        <v>250</v>
      </c>
      <c r="J24" s="17">
        <v>213</v>
      </c>
      <c r="K24" s="17">
        <v>103</v>
      </c>
      <c r="L24" s="17">
        <v>1</v>
      </c>
      <c r="M24" s="17">
        <v>27</v>
      </c>
      <c r="N24" s="17">
        <v>58</v>
      </c>
      <c r="O24" s="17">
        <v>199</v>
      </c>
      <c r="P24" s="17">
        <v>0</v>
      </c>
      <c r="Q24" s="17">
        <v>1</v>
      </c>
      <c r="R24" s="14">
        <f t="shared" si="2"/>
        <v>13736</v>
      </c>
      <c r="S24" s="10"/>
      <c r="T24" s="10"/>
      <c r="U24" s="86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100</v>
      </c>
      <c r="AC24" s="17">
        <v>39</v>
      </c>
      <c r="AD24" s="17">
        <v>49</v>
      </c>
      <c r="AE24" s="78">
        <f t="shared" si="4"/>
        <v>188</v>
      </c>
      <c r="AF24" s="18">
        <f t="shared" si="0"/>
        <v>13924</v>
      </c>
    </row>
    <row r="25" spans="2:32" x14ac:dyDescent="0.15">
      <c r="B25" s="86"/>
      <c r="C25" s="15" t="s">
        <v>46</v>
      </c>
      <c r="D25" s="16">
        <v>6018</v>
      </c>
      <c r="E25" s="17">
        <v>5545</v>
      </c>
      <c r="F25" s="17">
        <v>49</v>
      </c>
      <c r="G25" s="17">
        <v>2105</v>
      </c>
      <c r="H25" s="17">
        <v>202</v>
      </c>
      <c r="I25" s="17">
        <v>70</v>
      </c>
      <c r="J25" s="17">
        <v>75</v>
      </c>
      <c r="K25" s="17">
        <v>16</v>
      </c>
      <c r="L25" s="17">
        <v>0</v>
      </c>
      <c r="M25" s="17">
        <v>13</v>
      </c>
      <c r="N25" s="17">
        <v>3</v>
      </c>
      <c r="O25" s="17">
        <v>14</v>
      </c>
      <c r="P25" s="17">
        <v>0</v>
      </c>
      <c r="Q25" s="17">
        <v>0</v>
      </c>
      <c r="R25" s="14">
        <f t="shared" si="2"/>
        <v>14110</v>
      </c>
      <c r="S25" s="10"/>
      <c r="T25" s="10"/>
      <c r="U25" s="86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5</v>
      </c>
      <c r="AC25" s="17">
        <v>67</v>
      </c>
      <c r="AD25" s="17">
        <v>81</v>
      </c>
      <c r="AE25" s="78">
        <f t="shared" si="4"/>
        <v>153</v>
      </c>
      <c r="AF25" s="18">
        <f t="shared" si="0"/>
        <v>14263</v>
      </c>
    </row>
    <row r="26" spans="2:32" x14ac:dyDescent="0.15">
      <c r="B26" s="86"/>
      <c r="C26" s="15" t="s">
        <v>47</v>
      </c>
      <c r="D26" s="16">
        <v>33632</v>
      </c>
      <c r="E26" s="17">
        <v>14532</v>
      </c>
      <c r="F26" s="17">
        <v>2650</v>
      </c>
      <c r="G26" s="17">
        <v>15049</v>
      </c>
      <c r="H26" s="17">
        <v>2191</v>
      </c>
      <c r="I26" s="17">
        <v>3157</v>
      </c>
      <c r="J26" s="17">
        <v>3692</v>
      </c>
      <c r="K26" s="17">
        <v>1247</v>
      </c>
      <c r="L26" s="17">
        <v>7</v>
      </c>
      <c r="M26" s="17">
        <v>158</v>
      </c>
      <c r="N26" s="17">
        <v>187</v>
      </c>
      <c r="O26" s="17">
        <v>1151</v>
      </c>
      <c r="P26" s="17">
        <v>0</v>
      </c>
      <c r="Q26" s="17">
        <v>26</v>
      </c>
      <c r="R26" s="14">
        <f t="shared" si="2"/>
        <v>77679</v>
      </c>
      <c r="S26" s="10"/>
      <c r="T26" s="10"/>
      <c r="U26" s="86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95</v>
      </c>
      <c r="AC26" s="17">
        <v>190</v>
      </c>
      <c r="AD26" s="17">
        <v>289</v>
      </c>
      <c r="AE26" s="78">
        <f t="shared" si="4"/>
        <v>574</v>
      </c>
      <c r="AF26" s="18">
        <f t="shared" si="0"/>
        <v>78253</v>
      </c>
    </row>
    <row r="27" spans="2:32" ht="14.25" thickBot="1" x14ac:dyDescent="0.2">
      <c r="B27" s="87"/>
      <c r="C27" s="4" t="s">
        <v>16</v>
      </c>
      <c r="D27" s="19">
        <f>SUM(D22:D26)</f>
        <v>58708</v>
      </c>
      <c r="E27" s="20">
        <f>SUM(E22:E26)</f>
        <v>22184</v>
      </c>
      <c r="F27" s="20">
        <f t="shared" ref="F27:Q27" si="6">SUM(F22:F26)</f>
        <v>3251</v>
      </c>
      <c r="G27" s="20">
        <f t="shared" si="6"/>
        <v>22016</v>
      </c>
      <c r="H27" s="20">
        <f t="shared" si="6"/>
        <v>2649</v>
      </c>
      <c r="I27" s="20">
        <f t="shared" si="6"/>
        <v>3940</v>
      </c>
      <c r="J27" s="20">
        <f t="shared" si="6"/>
        <v>4070</v>
      </c>
      <c r="K27" s="20">
        <f t="shared" si="6"/>
        <v>1447</v>
      </c>
      <c r="L27" s="20">
        <f t="shared" si="6"/>
        <v>8</v>
      </c>
      <c r="M27" s="20">
        <f t="shared" si="6"/>
        <v>214</v>
      </c>
      <c r="N27" s="20">
        <f t="shared" si="6"/>
        <v>458</v>
      </c>
      <c r="O27" s="20">
        <f t="shared" si="6"/>
        <v>1446</v>
      </c>
      <c r="P27" s="20">
        <f t="shared" si="6"/>
        <v>0</v>
      </c>
      <c r="Q27" s="44">
        <f t="shared" si="6"/>
        <v>30</v>
      </c>
      <c r="R27" s="21">
        <f t="shared" si="2"/>
        <v>120421</v>
      </c>
      <c r="S27" s="10"/>
      <c r="T27" s="10"/>
      <c r="U27" s="87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f>SUM(AB22:AB26)</f>
        <v>265</v>
      </c>
      <c r="AC27" s="20">
        <f>SUM(AC22:AC26)</f>
        <v>414</v>
      </c>
      <c r="AD27" s="20">
        <f>SUM(AD22:AD26)</f>
        <v>539</v>
      </c>
      <c r="AE27" s="44">
        <f>SUM(AB27:AD27)</f>
        <v>1218</v>
      </c>
      <c r="AF27" s="21">
        <f t="shared" si="0"/>
        <v>121639</v>
      </c>
    </row>
    <row r="28" spans="2:32" x14ac:dyDescent="0.15">
      <c r="B28" s="85" t="s">
        <v>48</v>
      </c>
      <c r="C28" s="11" t="s">
        <v>49</v>
      </c>
      <c r="D28" s="12">
        <v>355</v>
      </c>
      <c r="E28" s="13">
        <v>663</v>
      </c>
      <c r="F28" s="13">
        <v>9</v>
      </c>
      <c r="G28" s="13">
        <v>2077</v>
      </c>
      <c r="H28" s="13">
        <v>9</v>
      </c>
      <c r="I28" s="13">
        <v>256</v>
      </c>
      <c r="J28" s="13">
        <v>78</v>
      </c>
      <c r="K28" s="13">
        <v>111</v>
      </c>
      <c r="L28" s="13">
        <v>1</v>
      </c>
      <c r="M28" s="13">
        <v>46</v>
      </c>
      <c r="N28" s="13">
        <v>51</v>
      </c>
      <c r="O28" s="13">
        <v>91</v>
      </c>
      <c r="P28" s="13">
        <v>0</v>
      </c>
      <c r="Q28" s="13">
        <v>2</v>
      </c>
      <c r="R28" s="46">
        <f t="shared" si="2"/>
        <v>3749</v>
      </c>
      <c r="S28" s="10"/>
      <c r="T28" s="10"/>
      <c r="U28" s="85" t="s">
        <v>48</v>
      </c>
      <c r="V28" s="11" t="s">
        <v>49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38</v>
      </c>
      <c r="AC28" s="13">
        <v>427</v>
      </c>
      <c r="AD28" s="13">
        <v>226</v>
      </c>
      <c r="AE28" s="78">
        <f t="shared" si="4"/>
        <v>691</v>
      </c>
      <c r="AF28" s="14">
        <f t="shared" si="0"/>
        <v>4440</v>
      </c>
    </row>
    <row r="29" spans="2:32" x14ac:dyDescent="0.15">
      <c r="B29" s="86"/>
      <c r="C29" s="15" t="s">
        <v>50</v>
      </c>
      <c r="D29" s="16">
        <v>801</v>
      </c>
      <c r="E29" s="17">
        <v>1709</v>
      </c>
      <c r="F29" s="17">
        <v>126</v>
      </c>
      <c r="G29" s="17">
        <v>7244</v>
      </c>
      <c r="H29" s="17">
        <v>619</v>
      </c>
      <c r="I29" s="17">
        <v>4646</v>
      </c>
      <c r="J29" s="17">
        <v>258</v>
      </c>
      <c r="K29" s="17">
        <v>53</v>
      </c>
      <c r="L29" s="17">
        <v>20</v>
      </c>
      <c r="M29" s="17">
        <v>279</v>
      </c>
      <c r="N29" s="17">
        <v>1263</v>
      </c>
      <c r="O29" s="17">
        <v>19</v>
      </c>
      <c r="P29" s="17">
        <v>0</v>
      </c>
      <c r="Q29" s="17">
        <v>0</v>
      </c>
      <c r="R29" s="14">
        <f t="shared" si="2"/>
        <v>17037</v>
      </c>
      <c r="S29" s="10"/>
      <c r="T29" s="10"/>
      <c r="U29" s="86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15</v>
      </c>
      <c r="AC29" s="17">
        <v>594</v>
      </c>
      <c r="AD29" s="17">
        <v>502</v>
      </c>
      <c r="AE29" s="77">
        <f t="shared" si="4"/>
        <v>1111</v>
      </c>
      <c r="AF29" s="18">
        <f t="shared" si="0"/>
        <v>18148</v>
      </c>
    </row>
    <row r="30" spans="2:32" x14ac:dyDescent="0.15">
      <c r="B30" s="86"/>
      <c r="C30" s="15" t="s">
        <v>51</v>
      </c>
      <c r="D30" s="16">
        <v>1991</v>
      </c>
      <c r="E30" s="17">
        <v>321</v>
      </c>
      <c r="F30" s="17">
        <v>0</v>
      </c>
      <c r="G30" s="17">
        <v>2521</v>
      </c>
      <c r="H30" s="17">
        <v>57</v>
      </c>
      <c r="I30" s="17">
        <v>1257</v>
      </c>
      <c r="J30" s="17">
        <v>173</v>
      </c>
      <c r="K30" s="17">
        <v>170</v>
      </c>
      <c r="L30" s="17">
        <v>3</v>
      </c>
      <c r="M30" s="17">
        <v>125</v>
      </c>
      <c r="N30" s="17">
        <v>261</v>
      </c>
      <c r="O30" s="17">
        <v>95</v>
      </c>
      <c r="P30" s="17">
        <v>0</v>
      </c>
      <c r="Q30" s="17">
        <v>2</v>
      </c>
      <c r="R30" s="14">
        <f t="shared" si="2"/>
        <v>6976</v>
      </c>
      <c r="S30" s="10"/>
      <c r="T30" s="10"/>
      <c r="U30" s="86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133</v>
      </c>
      <c r="AC30" s="17">
        <v>252</v>
      </c>
      <c r="AD30" s="17">
        <v>192</v>
      </c>
      <c r="AE30" s="78">
        <f t="shared" si="4"/>
        <v>577</v>
      </c>
      <c r="AF30" s="18">
        <f t="shared" si="0"/>
        <v>7553</v>
      </c>
    </row>
    <row r="31" spans="2:32" x14ac:dyDescent="0.15">
      <c r="B31" s="86"/>
      <c r="C31" s="15" t="s">
        <v>52</v>
      </c>
      <c r="D31" s="16">
        <v>8235</v>
      </c>
      <c r="E31" s="17">
        <v>28397</v>
      </c>
      <c r="F31" s="17">
        <v>11</v>
      </c>
      <c r="G31" s="17">
        <v>2192</v>
      </c>
      <c r="H31" s="17">
        <v>4246</v>
      </c>
      <c r="I31" s="17">
        <v>63</v>
      </c>
      <c r="J31" s="17">
        <v>12</v>
      </c>
      <c r="K31" s="17">
        <v>21</v>
      </c>
      <c r="L31" s="17">
        <v>0</v>
      </c>
      <c r="M31" s="17">
        <v>7</v>
      </c>
      <c r="N31" s="17">
        <v>13</v>
      </c>
      <c r="O31" s="17">
        <v>6</v>
      </c>
      <c r="P31" s="17">
        <v>0</v>
      </c>
      <c r="Q31" s="17">
        <v>2</v>
      </c>
      <c r="R31" s="14">
        <f t="shared" si="2"/>
        <v>43205</v>
      </c>
      <c r="S31" s="10"/>
      <c r="T31" s="10"/>
      <c r="U31" s="86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9</v>
      </c>
      <c r="AC31" s="17">
        <v>437</v>
      </c>
      <c r="AD31" s="17">
        <v>386</v>
      </c>
      <c r="AE31" s="78">
        <f t="shared" si="4"/>
        <v>832</v>
      </c>
      <c r="AF31" s="18">
        <f t="shared" si="0"/>
        <v>44037</v>
      </c>
    </row>
    <row r="32" spans="2:32" x14ac:dyDescent="0.15">
      <c r="B32" s="86"/>
      <c r="C32" s="15" t="s">
        <v>53</v>
      </c>
      <c r="D32" s="16">
        <v>8502</v>
      </c>
      <c r="E32" s="17">
        <v>3101</v>
      </c>
      <c r="F32" s="17">
        <v>104</v>
      </c>
      <c r="G32" s="17">
        <v>6545</v>
      </c>
      <c r="H32" s="17">
        <v>290</v>
      </c>
      <c r="I32" s="17">
        <v>736</v>
      </c>
      <c r="J32" s="17">
        <v>112</v>
      </c>
      <c r="K32" s="17">
        <v>226</v>
      </c>
      <c r="L32" s="17">
        <v>0</v>
      </c>
      <c r="M32" s="17">
        <v>48</v>
      </c>
      <c r="N32" s="17">
        <v>34</v>
      </c>
      <c r="O32" s="17">
        <v>176</v>
      </c>
      <c r="P32" s="17">
        <v>0</v>
      </c>
      <c r="Q32" s="17">
        <v>3</v>
      </c>
      <c r="R32" s="14">
        <f t="shared" si="2"/>
        <v>19877</v>
      </c>
      <c r="S32" s="10"/>
      <c r="T32" s="10"/>
      <c r="U32" s="86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32</v>
      </c>
      <c r="AC32" s="17">
        <v>568</v>
      </c>
      <c r="AD32" s="17">
        <v>330</v>
      </c>
      <c r="AE32" s="78">
        <f t="shared" si="4"/>
        <v>930</v>
      </c>
      <c r="AF32" s="18">
        <f t="shared" si="0"/>
        <v>20807</v>
      </c>
    </row>
    <row r="33" spans="2:32" ht="14.25" thickBot="1" x14ac:dyDescent="0.2">
      <c r="B33" s="87"/>
      <c r="C33" s="4" t="s">
        <v>16</v>
      </c>
      <c r="D33" s="22">
        <f>SUM(D28:D32)</f>
        <v>19884</v>
      </c>
      <c r="E33" s="23">
        <f>SUM(E28:E32)</f>
        <v>34191</v>
      </c>
      <c r="F33" s="23">
        <f t="shared" ref="F33:Q33" si="7">SUM(F28:F32)</f>
        <v>250</v>
      </c>
      <c r="G33" s="23">
        <f t="shared" si="7"/>
        <v>20579</v>
      </c>
      <c r="H33" s="23">
        <f t="shared" si="7"/>
        <v>5221</v>
      </c>
      <c r="I33" s="23">
        <f t="shared" si="7"/>
        <v>6958</v>
      </c>
      <c r="J33" s="23">
        <f t="shared" si="7"/>
        <v>633</v>
      </c>
      <c r="K33" s="23">
        <f t="shared" si="7"/>
        <v>581</v>
      </c>
      <c r="L33" s="23">
        <f t="shared" si="7"/>
        <v>24</v>
      </c>
      <c r="M33" s="23">
        <f t="shared" si="7"/>
        <v>505</v>
      </c>
      <c r="N33" s="23">
        <f t="shared" si="7"/>
        <v>1622</v>
      </c>
      <c r="O33" s="23">
        <f t="shared" si="7"/>
        <v>387</v>
      </c>
      <c r="P33" s="23">
        <f t="shared" si="7"/>
        <v>0</v>
      </c>
      <c r="Q33" s="23">
        <f t="shared" si="7"/>
        <v>9</v>
      </c>
      <c r="R33" s="21">
        <f t="shared" si="2"/>
        <v>90844</v>
      </c>
      <c r="S33" s="10"/>
      <c r="T33" s="10"/>
      <c r="U33" s="87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f>SUM(AB28:AB32)</f>
        <v>227</v>
      </c>
      <c r="AC33" s="23">
        <f>SUM(AC28:AC32)</f>
        <v>2278</v>
      </c>
      <c r="AD33" s="23">
        <f>SUM(AD28:AD32)</f>
        <v>1636</v>
      </c>
      <c r="AE33" s="77">
        <f>SUM(AB33:AD33)</f>
        <v>4141</v>
      </c>
      <c r="AF33" s="24">
        <f t="shared" si="0"/>
        <v>94985</v>
      </c>
    </row>
    <row r="34" spans="2:32" ht="14.25" thickBot="1" x14ac:dyDescent="0.2">
      <c r="B34" s="104" t="s">
        <v>15</v>
      </c>
      <c r="C34" s="105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f t="shared" si="2"/>
        <v>0</v>
      </c>
      <c r="S34" s="10"/>
      <c r="T34" s="10"/>
      <c r="U34" s="104" t="s">
        <v>15</v>
      </c>
      <c r="V34" s="105"/>
      <c r="W34" s="7">
        <v>134</v>
      </c>
      <c r="X34" s="8">
        <v>111</v>
      </c>
      <c r="Y34" s="8">
        <v>451</v>
      </c>
      <c r="Z34" s="8">
        <v>11</v>
      </c>
      <c r="AA34" s="8">
        <v>4111</v>
      </c>
      <c r="AB34" s="8">
        <v>0</v>
      </c>
      <c r="AC34" s="8">
        <v>62</v>
      </c>
      <c r="AD34" s="8">
        <v>1</v>
      </c>
      <c r="AE34" s="47">
        <f>SUM(W34:AD34)</f>
        <v>4881</v>
      </c>
      <c r="AF34" s="9">
        <f t="shared" si="0"/>
        <v>4881</v>
      </c>
    </row>
    <row r="35" spans="2:32" ht="14.25" thickBot="1" x14ac:dyDescent="0.2">
      <c r="B35" s="102" t="s">
        <v>54</v>
      </c>
      <c r="C35" s="103"/>
      <c r="D35" s="49">
        <f>D4+D13+D21+D27+D33+D34</f>
        <v>87321</v>
      </c>
      <c r="E35" s="49">
        <f t="shared" ref="E35:Q35" si="8">E4+E13+E21+E27+E33+E34</f>
        <v>63310</v>
      </c>
      <c r="F35" s="49">
        <f t="shared" si="8"/>
        <v>13351</v>
      </c>
      <c r="G35" s="49">
        <f t="shared" si="8"/>
        <v>114427</v>
      </c>
      <c r="H35" s="49">
        <f t="shared" si="8"/>
        <v>7882</v>
      </c>
      <c r="I35" s="49">
        <f t="shared" si="8"/>
        <v>24433</v>
      </c>
      <c r="J35" s="49">
        <f t="shared" si="8"/>
        <v>6987</v>
      </c>
      <c r="K35" s="49">
        <f t="shared" si="8"/>
        <v>2418</v>
      </c>
      <c r="L35" s="49">
        <f t="shared" si="8"/>
        <v>404</v>
      </c>
      <c r="M35" s="49">
        <f t="shared" si="8"/>
        <v>5770</v>
      </c>
      <c r="N35" s="49">
        <f t="shared" si="8"/>
        <v>4672</v>
      </c>
      <c r="O35" s="49">
        <f t="shared" si="8"/>
        <v>2004</v>
      </c>
      <c r="P35" s="49">
        <f t="shared" si="8"/>
        <v>5971</v>
      </c>
      <c r="Q35" s="49">
        <f t="shared" si="8"/>
        <v>157</v>
      </c>
      <c r="R35" s="43">
        <f t="shared" si="2"/>
        <v>339107</v>
      </c>
      <c r="S35" s="10"/>
      <c r="T35" s="10"/>
      <c r="U35" s="104" t="s">
        <v>54</v>
      </c>
      <c r="V35" s="105"/>
      <c r="W35" s="7">
        <f>SUM(W34)</f>
        <v>134</v>
      </c>
      <c r="X35" s="8">
        <f>SUM(X34)</f>
        <v>111</v>
      </c>
      <c r="Y35" s="8">
        <f t="shared" ref="Y35:AA35" si="9">SUM(Y34)</f>
        <v>451</v>
      </c>
      <c r="Z35" s="8">
        <f t="shared" si="9"/>
        <v>11</v>
      </c>
      <c r="AA35" s="8">
        <f t="shared" si="9"/>
        <v>4111</v>
      </c>
      <c r="AB35" s="8">
        <f>AB4+AB13+AB21+AB27+AB33+AB34</f>
        <v>1046</v>
      </c>
      <c r="AC35" s="8">
        <f>AC4+AC13+AC21+AC27+AC33+AC34</f>
        <v>8877</v>
      </c>
      <c r="AD35" s="8">
        <f>AD4+AD13+AD21+AD27+AD33+AD34</f>
        <v>6102</v>
      </c>
      <c r="AE35" s="47">
        <f>AE4+AE13+AE21+AE27+AE33+AE34</f>
        <v>20843</v>
      </c>
      <c r="AF35" s="43">
        <f>R35+AE35</f>
        <v>359950</v>
      </c>
    </row>
    <row r="36" spans="2:32" x14ac:dyDescent="0.15">
      <c r="AF36" s="26"/>
    </row>
    <row r="37" spans="2:32" x14ac:dyDescent="0.15">
      <c r="R37" s="26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39"/>
  <sheetViews>
    <sheetView view="pageBreakPreview" zoomScale="75" zoomScaleNormal="100" zoomScaleSheetLayoutView="75" workbookViewId="0">
      <selection activeCell="AC20" sqref="AC20"/>
    </sheetView>
  </sheetViews>
  <sheetFormatPr defaultRowHeight="13.5" x14ac:dyDescent="0.15"/>
  <cols>
    <col min="1" max="1" width="2.75" style="25" customWidth="1"/>
    <col min="2" max="2" width="6.75" style="25" bestFit="1" customWidth="1"/>
    <col min="3" max="3" width="14" style="25" customWidth="1"/>
    <col min="4" max="6" width="7.75" style="25" customWidth="1"/>
    <col min="7" max="7" width="7.875" style="25" bestFit="1" customWidth="1"/>
    <col min="8" max="17" width="7.75" style="25" customWidth="1"/>
    <col min="18" max="18" width="7.875" style="25" bestFit="1" customWidth="1"/>
    <col min="19" max="20" width="2.75" style="25" customWidth="1"/>
    <col min="21" max="21" width="6.75" style="25" bestFit="1" customWidth="1"/>
    <col min="22" max="22" width="15.375" style="25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56</v>
      </c>
    </row>
    <row r="2" spans="2:32" ht="13.5" customHeight="1" x14ac:dyDescent="0.15">
      <c r="B2" s="92" t="s">
        <v>0</v>
      </c>
      <c r="C2" s="107"/>
      <c r="D2" s="109" t="s">
        <v>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1"/>
      <c r="T2" s="1"/>
      <c r="U2" s="98" t="s">
        <v>0</v>
      </c>
      <c r="V2" s="99"/>
      <c r="W2" s="82" t="s">
        <v>2</v>
      </c>
      <c r="X2" s="82"/>
      <c r="Y2" s="82"/>
      <c r="Z2" s="82"/>
      <c r="AA2" s="82"/>
      <c r="AB2" s="82"/>
      <c r="AC2" s="82"/>
      <c r="AD2" s="82"/>
      <c r="AE2" s="82"/>
      <c r="AF2" s="83" t="s">
        <v>3</v>
      </c>
    </row>
    <row r="3" spans="2:32" ht="51.75" thickBot="1" x14ac:dyDescent="0.2">
      <c r="B3" s="94"/>
      <c r="C3" s="108"/>
      <c r="D3" s="60" t="s">
        <v>4</v>
      </c>
      <c r="E3" s="3" t="s">
        <v>5</v>
      </c>
      <c r="F3" s="3" t="s">
        <v>6</v>
      </c>
      <c r="G3" s="3" t="s">
        <v>67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4" t="s">
        <v>16</v>
      </c>
      <c r="S3" s="5"/>
      <c r="T3" s="5"/>
      <c r="U3" s="100"/>
      <c r="V3" s="101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84"/>
    </row>
    <row r="4" spans="2:32" ht="14.25" thickBot="1" x14ac:dyDescent="0.2">
      <c r="B4" s="90" t="s">
        <v>24</v>
      </c>
      <c r="C4" s="106"/>
      <c r="D4" s="7">
        <v>357</v>
      </c>
      <c r="E4" s="8">
        <v>0</v>
      </c>
      <c r="F4" s="8">
        <v>0</v>
      </c>
      <c r="G4" s="8">
        <v>14343</v>
      </c>
      <c r="H4" s="8">
        <v>0</v>
      </c>
      <c r="I4" s="8">
        <v>833</v>
      </c>
      <c r="J4" s="8">
        <v>106</v>
      </c>
      <c r="K4" s="8">
        <v>28</v>
      </c>
      <c r="L4" s="8">
        <v>27</v>
      </c>
      <c r="M4" s="8">
        <v>248</v>
      </c>
      <c r="N4" s="8">
        <v>22</v>
      </c>
      <c r="O4" s="8">
        <v>1</v>
      </c>
      <c r="P4" s="8">
        <v>0</v>
      </c>
      <c r="Q4" s="8">
        <v>0</v>
      </c>
      <c r="R4" s="9">
        <f>SUM(D4:Q4)</f>
        <v>15965</v>
      </c>
      <c r="S4" s="10"/>
      <c r="T4" s="10"/>
      <c r="U4" s="90" t="s">
        <v>24</v>
      </c>
      <c r="V4" s="91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6</v>
      </c>
      <c r="AC4" s="8">
        <v>936</v>
      </c>
      <c r="AD4" s="8">
        <v>198</v>
      </c>
      <c r="AE4" s="47">
        <f>SUM(AB4:AD4)</f>
        <v>1140</v>
      </c>
      <c r="AF4" s="9">
        <f>R4+AE4</f>
        <v>17105</v>
      </c>
    </row>
    <row r="5" spans="2:32" x14ac:dyDescent="0.15">
      <c r="B5" s="85" t="s">
        <v>25</v>
      </c>
      <c r="C5" s="58" t="s">
        <v>26</v>
      </c>
      <c r="D5" s="12">
        <v>37</v>
      </c>
      <c r="E5" s="13">
        <v>0</v>
      </c>
      <c r="F5" s="13">
        <v>0</v>
      </c>
      <c r="G5" s="13">
        <v>1057</v>
      </c>
      <c r="H5" s="13">
        <v>0</v>
      </c>
      <c r="I5" s="13">
        <v>753</v>
      </c>
      <c r="J5" s="13">
        <v>150</v>
      </c>
      <c r="K5" s="13">
        <v>5</v>
      </c>
      <c r="L5" s="13">
        <v>31</v>
      </c>
      <c r="M5" s="13">
        <v>197</v>
      </c>
      <c r="N5" s="13">
        <v>40</v>
      </c>
      <c r="O5" s="13">
        <v>15</v>
      </c>
      <c r="P5" s="13">
        <v>0</v>
      </c>
      <c r="Q5" s="13">
        <v>1</v>
      </c>
      <c r="R5" s="14">
        <f>SUM(D5:Q5)</f>
        <v>2286</v>
      </c>
      <c r="S5" s="10"/>
      <c r="T5" s="10"/>
      <c r="U5" s="85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8</v>
      </c>
      <c r="AC5" s="13">
        <v>39</v>
      </c>
      <c r="AD5" s="13">
        <v>9</v>
      </c>
      <c r="AE5" s="78">
        <f>SUM(AB5:AD5)</f>
        <v>56</v>
      </c>
      <c r="AF5" s="14">
        <f>R5+AE5</f>
        <v>2342</v>
      </c>
    </row>
    <row r="6" spans="2:32" x14ac:dyDescent="0.15">
      <c r="B6" s="86"/>
      <c r="C6" s="59" t="s">
        <v>27</v>
      </c>
      <c r="D6" s="16">
        <v>471</v>
      </c>
      <c r="E6" s="17">
        <v>0</v>
      </c>
      <c r="F6" s="17">
        <v>0</v>
      </c>
      <c r="G6" s="17">
        <v>19531</v>
      </c>
      <c r="H6" s="17">
        <v>1</v>
      </c>
      <c r="I6" s="17">
        <v>449</v>
      </c>
      <c r="J6" s="17">
        <v>166</v>
      </c>
      <c r="K6" s="17">
        <v>11</v>
      </c>
      <c r="L6" s="17">
        <v>13</v>
      </c>
      <c r="M6" s="17">
        <v>353</v>
      </c>
      <c r="N6" s="17">
        <v>144</v>
      </c>
      <c r="O6" s="17">
        <v>72</v>
      </c>
      <c r="P6" s="13">
        <v>0</v>
      </c>
      <c r="Q6" s="17">
        <v>104</v>
      </c>
      <c r="R6" s="14">
        <f>SUM(D6:Q6)</f>
        <v>21315</v>
      </c>
      <c r="S6" s="10"/>
      <c r="T6" s="10"/>
      <c r="U6" s="86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110</v>
      </c>
      <c r="AC6" s="17">
        <v>849</v>
      </c>
      <c r="AD6" s="17">
        <v>669</v>
      </c>
      <c r="AE6" s="77">
        <f t="shared" ref="AE6:AE32" si="0">SUM(AB6:AD6)</f>
        <v>1628</v>
      </c>
      <c r="AF6" s="18">
        <f t="shared" ref="AF6:AF34" si="1">R6+AE6</f>
        <v>22943</v>
      </c>
    </row>
    <row r="7" spans="2:32" x14ac:dyDescent="0.15">
      <c r="B7" s="86"/>
      <c r="C7" s="59" t="s">
        <v>28</v>
      </c>
      <c r="D7" s="16">
        <v>148</v>
      </c>
      <c r="E7" s="17">
        <v>0</v>
      </c>
      <c r="F7" s="17">
        <v>0</v>
      </c>
      <c r="G7" s="17">
        <v>1028</v>
      </c>
      <c r="H7" s="17">
        <v>0</v>
      </c>
      <c r="I7" s="17">
        <v>199</v>
      </c>
      <c r="J7" s="17">
        <v>38</v>
      </c>
      <c r="K7" s="17">
        <v>15</v>
      </c>
      <c r="L7" s="17">
        <v>2</v>
      </c>
      <c r="M7" s="17">
        <v>29</v>
      </c>
      <c r="N7" s="17">
        <v>94</v>
      </c>
      <c r="O7" s="17">
        <v>31</v>
      </c>
      <c r="P7" s="13">
        <v>0</v>
      </c>
      <c r="Q7" s="17">
        <v>1</v>
      </c>
      <c r="R7" s="14">
        <f t="shared" ref="R7:R35" si="2">SUM(D7:Q7)</f>
        <v>1585</v>
      </c>
      <c r="S7" s="10"/>
      <c r="T7" s="10"/>
      <c r="U7" s="86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36</v>
      </c>
      <c r="AC7" s="17">
        <v>25</v>
      </c>
      <c r="AD7" s="17">
        <v>14</v>
      </c>
      <c r="AE7" s="77">
        <f t="shared" si="0"/>
        <v>75</v>
      </c>
      <c r="AF7" s="18">
        <f t="shared" si="1"/>
        <v>1660</v>
      </c>
    </row>
    <row r="8" spans="2:32" x14ac:dyDescent="0.15">
      <c r="B8" s="86"/>
      <c r="C8" s="59" t="s">
        <v>29</v>
      </c>
      <c r="D8" s="16">
        <v>19</v>
      </c>
      <c r="E8" s="17">
        <v>0</v>
      </c>
      <c r="F8" s="17">
        <v>0</v>
      </c>
      <c r="G8" s="17">
        <v>809</v>
      </c>
      <c r="H8" s="17">
        <v>0</v>
      </c>
      <c r="I8" s="17">
        <v>101</v>
      </c>
      <c r="J8" s="17">
        <v>40</v>
      </c>
      <c r="K8" s="17">
        <v>13</v>
      </c>
      <c r="L8" s="17">
        <v>3</v>
      </c>
      <c r="M8" s="17">
        <v>52</v>
      </c>
      <c r="N8" s="17">
        <v>5</v>
      </c>
      <c r="O8" s="17">
        <v>5</v>
      </c>
      <c r="P8" s="13">
        <v>0</v>
      </c>
      <c r="Q8" s="17">
        <v>3</v>
      </c>
      <c r="R8" s="14">
        <f t="shared" si="2"/>
        <v>1050</v>
      </c>
      <c r="S8" s="10"/>
      <c r="T8" s="10"/>
      <c r="U8" s="86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14</v>
      </c>
      <c r="AC8" s="17">
        <v>374</v>
      </c>
      <c r="AD8" s="17">
        <v>86</v>
      </c>
      <c r="AE8" s="77">
        <f t="shared" si="0"/>
        <v>474</v>
      </c>
      <c r="AF8" s="18">
        <f t="shared" si="1"/>
        <v>1524</v>
      </c>
    </row>
    <row r="9" spans="2:32" x14ac:dyDescent="0.15">
      <c r="B9" s="86"/>
      <c r="C9" s="59" t="s">
        <v>30</v>
      </c>
      <c r="D9" s="16">
        <v>2415</v>
      </c>
      <c r="E9" s="17">
        <v>0</v>
      </c>
      <c r="F9" s="17">
        <v>0</v>
      </c>
      <c r="G9" s="17">
        <v>1315</v>
      </c>
      <c r="H9" s="17">
        <v>0</v>
      </c>
      <c r="I9" s="17">
        <v>80</v>
      </c>
      <c r="J9" s="17">
        <v>15</v>
      </c>
      <c r="K9" s="17">
        <v>1</v>
      </c>
      <c r="L9" s="17">
        <v>1</v>
      </c>
      <c r="M9" s="17">
        <v>13</v>
      </c>
      <c r="N9" s="17">
        <v>14</v>
      </c>
      <c r="O9" s="17">
        <v>2</v>
      </c>
      <c r="P9" s="13">
        <v>0</v>
      </c>
      <c r="Q9" s="17">
        <v>0</v>
      </c>
      <c r="R9" s="14">
        <f t="shared" si="2"/>
        <v>3856</v>
      </c>
      <c r="S9" s="10"/>
      <c r="T9" s="10"/>
      <c r="U9" s="86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1</v>
      </c>
      <c r="AC9" s="17">
        <v>19</v>
      </c>
      <c r="AD9" s="17">
        <v>3</v>
      </c>
      <c r="AE9" s="77">
        <f t="shared" si="0"/>
        <v>23</v>
      </c>
      <c r="AF9" s="18">
        <f t="shared" si="1"/>
        <v>3879</v>
      </c>
    </row>
    <row r="10" spans="2:32" x14ac:dyDescent="0.15">
      <c r="B10" s="86"/>
      <c r="C10" s="59" t="s">
        <v>31</v>
      </c>
      <c r="D10" s="16">
        <v>215</v>
      </c>
      <c r="E10" s="17">
        <v>0</v>
      </c>
      <c r="F10" s="17">
        <v>69</v>
      </c>
      <c r="G10" s="17">
        <v>207</v>
      </c>
      <c r="H10" s="17">
        <v>0</v>
      </c>
      <c r="I10" s="17">
        <v>352</v>
      </c>
      <c r="J10" s="17">
        <v>58</v>
      </c>
      <c r="K10" s="17">
        <v>3</v>
      </c>
      <c r="L10" s="17">
        <v>5</v>
      </c>
      <c r="M10" s="17">
        <v>462</v>
      </c>
      <c r="N10" s="17">
        <v>11</v>
      </c>
      <c r="O10" s="17">
        <v>4</v>
      </c>
      <c r="P10" s="13">
        <v>0</v>
      </c>
      <c r="Q10" s="17">
        <v>1</v>
      </c>
      <c r="R10" s="14">
        <f t="shared" si="2"/>
        <v>1387</v>
      </c>
      <c r="S10" s="10"/>
      <c r="T10" s="10"/>
      <c r="U10" s="86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7</v>
      </c>
      <c r="AC10" s="17">
        <v>53</v>
      </c>
      <c r="AD10" s="17">
        <v>13</v>
      </c>
      <c r="AE10" s="77">
        <f t="shared" si="0"/>
        <v>73</v>
      </c>
      <c r="AF10" s="18">
        <f t="shared" si="1"/>
        <v>1460</v>
      </c>
    </row>
    <row r="11" spans="2:32" x14ac:dyDescent="0.15">
      <c r="B11" s="86"/>
      <c r="C11" s="59" t="s">
        <v>32</v>
      </c>
      <c r="D11" s="16">
        <v>0</v>
      </c>
      <c r="E11" s="17">
        <v>0</v>
      </c>
      <c r="F11" s="17">
        <v>2013</v>
      </c>
      <c r="G11" s="17">
        <v>566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1807</v>
      </c>
      <c r="Q11" s="17">
        <v>0</v>
      </c>
      <c r="R11" s="14">
        <f t="shared" si="2"/>
        <v>4386</v>
      </c>
      <c r="S11" s="10"/>
      <c r="T11" s="10"/>
      <c r="U11" s="86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105</v>
      </c>
      <c r="AD11" s="17">
        <v>71</v>
      </c>
      <c r="AE11" s="77">
        <f t="shared" si="0"/>
        <v>176</v>
      </c>
      <c r="AF11" s="18">
        <f t="shared" si="1"/>
        <v>4562</v>
      </c>
    </row>
    <row r="12" spans="2:32" x14ac:dyDescent="0.15">
      <c r="B12" s="86"/>
      <c r="C12" s="59" t="s">
        <v>33</v>
      </c>
      <c r="D12" s="50">
        <v>499</v>
      </c>
      <c r="E12" s="17">
        <v>231</v>
      </c>
      <c r="F12" s="17">
        <v>61</v>
      </c>
      <c r="G12" s="17">
        <v>522</v>
      </c>
      <c r="H12" s="17">
        <v>0</v>
      </c>
      <c r="I12" s="17">
        <v>444</v>
      </c>
      <c r="J12" s="17">
        <v>92</v>
      </c>
      <c r="K12" s="17">
        <v>7</v>
      </c>
      <c r="L12" s="17">
        <v>11</v>
      </c>
      <c r="M12" s="17">
        <v>119</v>
      </c>
      <c r="N12" s="17">
        <v>15</v>
      </c>
      <c r="O12" s="17">
        <v>5</v>
      </c>
      <c r="P12" s="17">
        <v>0</v>
      </c>
      <c r="Q12" s="17">
        <v>0</v>
      </c>
      <c r="R12" s="52">
        <f t="shared" si="2"/>
        <v>2006</v>
      </c>
      <c r="S12" s="10"/>
      <c r="T12" s="10"/>
      <c r="U12" s="86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1</v>
      </c>
      <c r="AC12" s="17">
        <v>142</v>
      </c>
      <c r="AD12" s="17">
        <v>63</v>
      </c>
      <c r="AE12" s="77">
        <f t="shared" si="0"/>
        <v>206</v>
      </c>
      <c r="AF12" s="18">
        <f t="shared" si="1"/>
        <v>2212</v>
      </c>
    </row>
    <row r="13" spans="2:32" ht="14.25" thickBot="1" x14ac:dyDescent="0.2">
      <c r="B13" s="87"/>
      <c r="C13" s="3" t="s">
        <v>16</v>
      </c>
      <c r="D13" s="51">
        <f>SUM(D5:D12)</f>
        <v>3804</v>
      </c>
      <c r="E13" s="20">
        <f t="shared" ref="E13:Q13" si="3">SUM(E5:E12)</f>
        <v>231</v>
      </c>
      <c r="F13" s="20">
        <f>SUM(F5:F12)</f>
        <v>2143</v>
      </c>
      <c r="G13" s="20">
        <f t="shared" si="3"/>
        <v>25035</v>
      </c>
      <c r="H13" s="20">
        <f t="shared" si="3"/>
        <v>1</v>
      </c>
      <c r="I13" s="20">
        <f t="shared" si="3"/>
        <v>2378</v>
      </c>
      <c r="J13" s="20">
        <f t="shared" si="3"/>
        <v>559</v>
      </c>
      <c r="K13" s="20">
        <f t="shared" si="3"/>
        <v>55</v>
      </c>
      <c r="L13" s="20">
        <f t="shared" si="3"/>
        <v>66</v>
      </c>
      <c r="M13" s="20">
        <f t="shared" si="3"/>
        <v>1225</v>
      </c>
      <c r="N13" s="20">
        <f t="shared" si="3"/>
        <v>323</v>
      </c>
      <c r="O13" s="20">
        <f t="shared" si="3"/>
        <v>134</v>
      </c>
      <c r="P13" s="20">
        <f t="shared" si="3"/>
        <v>1807</v>
      </c>
      <c r="Q13" s="20">
        <f t="shared" si="3"/>
        <v>110</v>
      </c>
      <c r="R13" s="53">
        <f t="shared" si="2"/>
        <v>37871</v>
      </c>
      <c r="S13" s="10"/>
      <c r="T13" s="10"/>
      <c r="U13" s="87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f>SUM(AB5:AB12)</f>
        <v>177</v>
      </c>
      <c r="AC13" s="20">
        <f t="shared" ref="AC13:AE13" si="4">SUM(AC5:AC12)</f>
        <v>1606</v>
      </c>
      <c r="AD13" s="20">
        <f t="shared" si="4"/>
        <v>928</v>
      </c>
      <c r="AE13" s="44">
        <f t="shared" si="4"/>
        <v>2711</v>
      </c>
      <c r="AF13" s="24">
        <f t="shared" si="1"/>
        <v>40582</v>
      </c>
    </row>
    <row r="14" spans="2:32" x14ac:dyDescent="0.15">
      <c r="B14" s="85" t="s">
        <v>34</v>
      </c>
      <c r="C14" s="58" t="s">
        <v>35</v>
      </c>
      <c r="D14" s="12">
        <v>120</v>
      </c>
      <c r="E14" s="13">
        <v>4359</v>
      </c>
      <c r="F14" s="13">
        <v>28</v>
      </c>
      <c r="G14" s="13">
        <v>829</v>
      </c>
      <c r="H14" s="13">
        <v>5</v>
      </c>
      <c r="I14" s="13">
        <v>22</v>
      </c>
      <c r="J14" s="13">
        <v>4</v>
      </c>
      <c r="K14" s="13">
        <v>22</v>
      </c>
      <c r="L14" s="13">
        <v>0</v>
      </c>
      <c r="M14" s="13">
        <v>2</v>
      </c>
      <c r="N14" s="13">
        <v>8</v>
      </c>
      <c r="O14" s="13">
        <v>21</v>
      </c>
      <c r="P14" s="13">
        <v>0</v>
      </c>
      <c r="Q14" s="13">
        <v>0</v>
      </c>
      <c r="R14" s="14">
        <f t="shared" si="2"/>
        <v>5420</v>
      </c>
      <c r="S14" s="10"/>
      <c r="T14" s="10"/>
      <c r="U14" s="85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28</v>
      </c>
      <c r="AC14" s="13">
        <v>425</v>
      </c>
      <c r="AD14" s="13">
        <v>191</v>
      </c>
      <c r="AE14" s="77">
        <f t="shared" si="0"/>
        <v>644</v>
      </c>
      <c r="AF14" s="46">
        <f t="shared" si="1"/>
        <v>6064</v>
      </c>
    </row>
    <row r="15" spans="2:32" x14ac:dyDescent="0.15">
      <c r="B15" s="88"/>
      <c r="C15" s="59" t="s">
        <v>36</v>
      </c>
      <c r="D15" s="16">
        <v>2908</v>
      </c>
      <c r="E15" s="17">
        <v>1474</v>
      </c>
      <c r="F15" s="17">
        <v>854</v>
      </c>
      <c r="G15" s="17">
        <v>2026</v>
      </c>
      <c r="H15" s="17">
        <v>18</v>
      </c>
      <c r="I15" s="17">
        <v>31</v>
      </c>
      <c r="J15" s="17">
        <v>19</v>
      </c>
      <c r="K15" s="17">
        <v>5</v>
      </c>
      <c r="L15" s="17">
        <v>0</v>
      </c>
      <c r="M15" s="17">
        <v>1</v>
      </c>
      <c r="N15" s="17">
        <v>13</v>
      </c>
      <c r="O15" s="17">
        <v>1</v>
      </c>
      <c r="P15" s="17">
        <v>0</v>
      </c>
      <c r="Q15" s="17">
        <v>0</v>
      </c>
      <c r="R15" s="14">
        <f t="shared" si="2"/>
        <v>7350</v>
      </c>
      <c r="S15" s="10"/>
      <c r="T15" s="10"/>
      <c r="U15" s="88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3</v>
      </c>
      <c r="AC15" s="17">
        <v>697</v>
      </c>
      <c r="AD15" s="17">
        <v>154</v>
      </c>
      <c r="AE15" s="77">
        <f t="shared" si="0"/>
        <v>854</v>
      </c>
      <c r="AF15" s="18">
        <f t="shared" si="1"/>
        <v>8204</v>
      </c>
    </row>
    <row r="16" spans="2:32" x14ac:dyDescent="0.15">
      <c r="B16" s="88"/>
      <c r="C16" s="59" t="s">
        <v>37</v>
      </c>
      <c r="D16" s="16">
        <v>1617</v>
      </c>
      <c r="E16" s="17">
        <v>108</v>
      </c>
      <c r="F16" s="17">
        <v>8</v>
      </c>
      <c r="G16" s="17">
        <v>1593</v>
      </c>
      <c r="H16" s="17">
        <v>3</v>
      </c>
      <c r="I16" s="17">
        <v>8</v>
      </c>
      <c r="J16" s="17">
        <v>1</v>
      </c>
      <c r="K16" s="17">
        <v>10</v>
      </c>
      <c r="L16" s="17">
        <v>0</v>
      </c>
      <c r="M16" s="17">
        <v>1</v>
      </c>
      <c r="N16" s="17">
        <v>1</v>
      </c>
      <c r="O16" s="17">
        <v>4</v>
      </c>
      <c r="P16" s="17">
        <v>0</v>
      </c>
      <c r="Q16" s="17">
        <v>1</v>
      </c>
      <c r="R16" s="14">
        <f t="shared" si="2"/>
        <v>3355</v>
      </c>
      <c r="S16" s="10"/>
      <c r="T16" s="10"/>
      <c r="U16" s="88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9</v>
      </c>
      <c r="AC16" s="17">
        <v>2633</v>
      </c>
      <c r="AD16" s="17">
        <v>47</v>
      </c>
      <c r="AE16" s="77">
        <f t="shared" si="0"/>
        <v>2689</v>
      </c>
      <c r="AF16" s="18">
        <f t="shared" si="1"/>
        <v>6044</v>
      </c>
    </row>
    <row r="17" spans="2:32" x14ac:dyDescent="0.15">
      <c r="B17" s="88"/>
      <c r="C17" s="59" t="s">
        <v>38</v>
      </c>
      <c r="D17" s="16">
        <v>120</v>
      </c>
      <c r="E17" s="17">
        <v>6</v>
      </c>
      <c r="F17" s="17">
        <v>0</v>
      </c>
      <c r="G17" s="17">
        <v>545</v>
      </c>
      <c r="H17" s="17">
        <v>0</v>
      </c>
      <c r="I17" s="17">
        <v>22</v>
      </c>
      <c r="J17" s="17">
        <v>5</v>
      </c>
      <c r="K17" s="17">
        <v>9</v>
      </c>
      <c r="L17" s="17">
        <v>0</v>
      </c>
      <c r="M17" s="17">
        <v>15</v>
      </c>
      <c r="N17" s="17">
        <v>5</v>
      </c>
      <c r="O17" s="17">
        <v>2</v>
      </c>
      <c r="P17" s="17">
        <v>0</v>
      </c>
      <c r="Q17" s="17">
        <v>1</v>
      </c>
      <c r="R17" s="14">
        <f t="shared" si="2"/>
        <v>730</v>
      </c>
      <c r="S17" s="10"/>
      <c r="T17" s="10"/>
      <c r="U17" s="88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11</v>
      </c>
      <c r="AC17" s="17">
        <v>556</v>
      </c>
      <c r="AD17" s="17">
        <v>33</v>
      </c>
      <c r="AE17" s="77">
        <f t="shared" si="0"/>
        <v>600</v>
      </c>
      <c r="AF17" s="18">
        <f t="shared" si="1"/>
        <v>1330</v>
      </c>
    </row>
    <row r="18" spans="2:32" x14ac:dyDescent="0.15">
      <c r="B18" s="88"/>
      <c r="C18" s="59" t="s">
        <v>39</v>
      </c>
      <c r="D18" s="16">
        <v>119</v>
      </c>
      <c r="E18" s="17">
        <v>156</v>
      </c>
      <c r="F18" s="17">
        <v>0</v>
      </c>
      <c r="G18" s="17">
        <v>642</v>
      </c>
      <c r="H18" s="17">
        <v>1</v>
      </c>
      <c r="I18" s="17">
        <v>14</v>
      </c>
      <c r="J18" s="17">
        <v>12</v>
      </c>
      <c r="K18" s="17">
        <v>19</v>
      </c>
      <c r="L18" s="17">
        <v>0</v>
      </c>
      <c r="M18" s="17">
        <v>1</v>
      </c>
      <c r="N18" s="17">
        <v>3</v>
      </c>
      <c r="O18" s="17">
        <v>9</v>
      </c>
      <c r="P18" s="17">
        <v>0</v>
      </c>
      <c r="Q18" s="17">
        <v>0</v>
      </c>
      <c r="R18" s="14">
        <f t="shared" si="2"/>
        <v>976</v>
      </c>
      <c r="S18" s="10"/>
      <c r="T18" s="10"/>
      <c r="U18" s="88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8</v>
      </c>
      <c r="AC18" s="17">
        <v>97</v>
      </c>
      <c r="AD18" s="17">
        <v>24</v>
      </c>
      <c r="AE18" s="77">
        <f t="shared" si="0"/>
        <v>129</v>
      </c>
      <c r="AF18" s="18">
        <f t="shared" si="1"/>
        <v>1105</v>
      </c>
    </row>
    <row r="19" spans="2:32" x14ac:dyDescent="0.15">
      <c r="B19" s="88"/>
      <c r="C19" s="59" t="s">
        <v>40</v>
      </c>
      <c r="D19" s="16">
        <v>1885</v>
      </c>
      <c r="E19" s="17">
        <v>3004</v>
      </c>
      <c r="F19" s="17">
        <v>7</v>
      </c>
      <c r="G19" s="17">
        <v>2347</v>
      </c>
      <c r="H19" s="17">
        <v>7</v>
      </c>
      <c r="I19" s="17">
        <v>15</v>
      </c>
      <c r="J19" s="17">
        <v>0</v>
      </c>
      <c r="K19" s="17">
        <v>3</v>
      </c>
      <c r="L19" s="17">
        <v>0</v>
      </c>
      <c r="M19" s="17">
        <v>3</v>
      </c>
      <c r="N19" s="17">
        <v>11</v>
      </c>
      <c r="O19" s="17">
        <v>0</v>
      </c>
      <c r="P19" s="17">
        <v>0</v>
      </c>
      <c r="Q19" s="17">
        <v>2</v>
      </c>
      <c r="R19" s="14">
        <f t="shared" si="2"/>
        <v>7284</v>
      </c>
      <c r="S19" s="10"/>
      <c r="T19" s="10"/>
      <c r="U19" s="88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1</v>
      </c>
      <c r="AC19" s="17">
        <v>4393</v>
      </c>
      <c r="AD19" s="17">
        <v>832</v>
      </c>
      <c r="AE19" s="77">
        <f t="shared" si="0"/>
        <v>5226</v>
      </c>
      <c r="AF19" s="18">
        <f t="shared" si="1"/>
        <v>12510</v>
      </c>
    </row>
    <row r="20" spans="2:32" x14ac:dyDescent="0.15">
      <c r="B20" s="88"/>
      <c r="C20" s="59" t="s">
        <v>41</v>
      </c>
      <c r="D20" s="16">
        <v>917</v>
      </c>
      <c r="E20" s="17">
        <v>80</v>
      </c>
      <c r="F20" s="17">
        <v>12</v>
      </c>
      <c r="G20" s="17">
        <v>1406</v>
      </c>
      <c r="H20" s="17">
        <v>0</v>
      </c>
      <c r="I20" s="17">
        <v>14</v>
      </c>
      <c r="J20" s="17">
        <v>4</v>
      </c>
      <c r="K20" s="17">
        <v>4</v>
      </c>
      <c r="L20" s="17">
        <v>0</v>
      </c>
      <c r="M20" s="17">
        <v>8</v>
      </c>
      <c r="N20" s="17">
        <v>6</v>
      </c>
      <c r="O20" s="17">
        <v>3</v>
      </c>
      <c r="P20" s="17">
        <v>0</v>
      </c>
      <c r="Q20" s="17">
        <v>0</v>
      </c>
      <c r="R20" s="14">
        <f t="shared" si="2"/>
        <v>2454</v>
      </c>
      <c r="S20" s="10"/>
      <c r="T20" s="10"/>
      <c r="U20" s="88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3</v>
      </c>
      <c r="AC20" s="17">
        <v>113</v>
      </c>
      <c r="AD20" s="17">
        <v>28</v>
      </c>
      <c r="AE20" s="77">
        <f t="shared" si="0"/>
        <v>144</v>
      </c>
      <c r="AF20" s="18">
        <f t="shared" si="1"/>
        <v>2598</v>
      </c>
    </row>
    <row r="21" spans="2:32" ht="14.25" thickBot="1" x14ac:dyDescent="0.2">
      <c r="B21" s="89"/>
      <c r="C21" s="3" t="s">
        <v>16</v>
      </c>
      <c r="D21" s="19">
        <f>SUM(D14:D20)</f>
        <v>7686</v>
      </c>
      <c r="E21" s="20">
        <f>SUM(E14:E20)</f>
        <v>9187</v>
      </c>
      <c r="F21" s="20">
        <f t="shared" ref="F21:Q21" si="5">SUM(F14:F20)</f>
        <v>909</v>
      </c>
      <c r="G21" s="20">
        <f t="shared" si="5"/>
        <v>9388</v>
      </c>
      <c r="H21" s="20">
        <f t="shared" si="5"/>
        <v>34</v>
      </c>
      <c r="I21" s="20">
        <f t="shared" si="5"/>
        <v>126</v>
      </c>
      <c r="J21" s="20">
        <f t="shared" si="5"/>
        <v>45</v>
      </c>
      <c r="K21" s="20">
        <f t="shared" si="5"/>
        <v>72</v>
      </c>
      <c r="L21" s="20">
        <f t="shared" si="5"/>
        <v>0</v>
      </c>
      <c r="M21" s="20">
        <f t="shared" si="5"/>
        <v>31</v>
      </c>
      <c r="N21" s="20">
        <f t="shared" si="5"/>
        <v>47</v>
      </c>
      <c r="O21" s="20">
        <f t="shared" si="5"/>
        <v>40</v>
      </c>
      <c r="P21" s="20">
        <f t="shared" si="5"/>
        <v>0</v>
      </c>
      <c r="Q21" s="20">
        <f t="shared" si="5"/>
        <v>4</v>
      </c>
      <c r="R21" s="45">
        <f t="shared" si="2"/>
        <v>27569</v>
      </c>
      <c r="S21" s="10"/>
      <c r="T21" s="10"/>
      <c r="U21" s="89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f>SUM(AB14:AB20)</f>
        <v>63</v>
      </c>
      <c r="AC21" s="20">
        <f t="shared" ref="AC21:AE21" si="6">SUM(AC14:AC20)</f>
        <v>8914</v>
      </c>
      <c r="AD21" s="20">
        <f t="shared" si="6"/>
        <v>1309</v>
      </c>
      <c r="AE21" s="44">
        <f t="shared" si="6"/>
        <v>10286</v>
      </c>
      <c r="AF21" s="24">
        <f t="shared" si="1"/>
        <v>37855</v>
      </c>
    </row>
    <row r="22" spans="2:32" x14ac:dyDescent="0.15">
      <c r="B22" s="85" t="s">
        <v>42</v>
      </c>
      <c r="C22" s="58" t="s">
        <v>43</v>
      </c>
      <c r="D22" s="12">
        <v>2191</v>
      </c>
      <c r="E22" s="13">
        <v>109</v>
      </c>
      <c r="F22" s="13">
        <v>7</v>
      </c>
      <c r="G22" s="13">
        <v>513</v>
      </c>
      <c r="H22" s="13">
        <v>9</v>
      </c>
      <c r="I22" s="13">
        <v>38</v>
      </c>
      <c r="J22" s="13">
        <v>30</v>
      </c>
      <c r="K22" s="13">
        <v>43</v>
      </c>
      <c r="L22" s="13">
        <v>0</v>
      </c>
      <c r="M22" s="13">
        <v>5</v>
      </c>
      <c r="N22" s="13">
        <v>21</v>
      </c>
      <c r="O22" s="13">
        <v>15</v>
      </c>
      <c r="P22" s="13">
        <v>0</v>
      </c>
      <c r="Q22" s="13">
        <v>3</v>
      </c>
      <c r="R22" s="46">
        <f t="shared" si="2"/>
        <v>2984</v>
      </c>
      <c r="S22" s="10"/>
      <c r="T22" s="10"/>
      <c r="U22" s="85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36</v>
      </c>
      <c r="AC22" s="13">
        <v>194</v>
      </c>
      <c r="AD22" s="13">
        <v>49</v>
      </c>
      <c r="AE22" s="77">
        <f t="shared" si="0"/>
        <v>279</v>
      </c>
      <c r="AF22" s="46">
        <f t="shared" si="1"/>
        <v>3263</v>
      </c>
    </row>
    <row r="23" spans="2:32" x14ac:dyDescent="0.15">
      <c r="B23" s="86"/>
      <c r="C23" s="59" t="s">
        <v>44</v>
      </c>
      <c r="D23" s="16">
        <v>1735</v>
      </c>
      <c r="E23" s="17">
        <v>1705</v>
      </c>
      <c r="F23" s="17">
        <v>177</v>
      </c>
      <c r="G23" s="17">
        <v>2611</v>
      </c>
      <c r="H23" s="17">
        <v>553</v>
      </c>
      <c r="I23" s="17">
        <v>301</v>
      </c>
      <c r="J23" s="17">
        <v>47</v>
      </c>
      <c r="K23" s="17">
        <v>8</v>
      </c>
      <c r="L23" s="17">
        <v>2</v>
      </c>
      <c r="M23" s="17">
        <v>14</v>
      </c>
      <c r="N23" s="17">
        <v>80</v>
      </c>
      <c r="O23" s="17">
        <v>15</v>
      </c>
      <c r="P23" s="17">
        <v>0</v>
      </c>
      <c r="Q23" s="17">
        <v>1</v>
      </c>
      <c r="R23" s="14">
        <f t="shared" si="2"/>
        <v>7249</v>
      </c>
      <c r="S23" s="10"/>
      <c r="T23" s="10"/>
      <c r="U23" s="86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4</v>
      </c>
      <c r="AC23" s="17">
        <v>825</v>
      </c>
      <c r="AD23" s="17">
        <v>144</v>
      </c>
      <c r="AE23" s="77">
        <f t="shared" si="0"/>
        <v>973</v>
      </c>
      <c r="AF23" s="18">
        <f t="shared" si="1"/>
        <v>8222</v>
      </c>
    </row>
    <row r="24" spans="2:32" x14ac:dyDescent="0.15">
      <c r="B24" s="86"/>
      <c r="C24" s="59" t="s">
        <v>45</v>
      </c>
      <c r="D24" s="16">
        <v>10588</v>
      </c>
      <c r="E24" s="17">
        <v>230</v>
      </c>
      <c r="F24" s="17">
        <v>6</v>
      </c>
      <c r="G24" s="17">
        <v>1192</v>
      </c>
      <c r="H24" s="17">
        <v>13</v>
      </c>
      <c r="I24" s="17">
        <v>247</v>
      </c>
      <c r="J24" s="17">
        <v>203</v>
      </c>
      <c r="K24" s="17">
        <v>58</v>
      </c>
      <c r="L24" s="17">
        <v>0</v>
      </c>
      <c r="M24" s="17">
        <v>29</v>
      </c>
      <c r="N24" s="17">
        <v>41</v>
      </c>
      <c r="O24" s="17">
        <v>147</v>
      </c>
      <c r="P24" s="17">
        <v>0</v>
      </c>
      <c r="Q24" s="17">
        <v>1</v>
      </c>
      <c r="R24" s="14">
        <f t="shared" si="2"/>
        <v>12755</v>
      </c>
      <c r="S24" s="10"/>
      <c r="T24" s="10"/>
      <c r="U24" s="86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76</v>
      </c>
      <c r="AC24" s="17">
        <v>89</v>
      </c>
      <c r="AD24" s="17">
        <v>27</v>
      </c>
      <c r="AE24" s="77">
        <f t="shared" si="0"/>
        <v>192</v>
      </c>
      <c r="AF24" s="18">
        <f t="shared" si="1"/>
        <v>12947</v>
      </c>
    </row>
    <row r="25" spans="2:32" x14ac:dyDescent="0.15">
      <c r="B25" s="86"/>
      <c r="C25" s="59" t="s">
        <v>46</v>
      </c>
      <c r="D25" s="16">
        <v>7414</v>
      </c>
      <c r="E25" s="17">
        <v>5382</v>
      </c>
      <c r="F25" s="17">
        <v>71</v>
      </c>
      <c r="G25" s="17">
        <v>2203</v>
      </c>
      <c r="H25" s="17">
        <v>244</v>
      </c>
      <c r="I25" s="17">
        <v>74</v>
      </c>
      <c r="J25" s="17">
        <v>80</v>
      </c>
      <c r="K25" s="17">
        <v>7</v>
      </c>
      <c r="L25" s="17">
        <v>0</v>
      </c>
      <c r="M25" s="17">
        <v>9</v>
      </c>
      <c r="N25" s="17">
        <v>4</v>
      </c>
      <c r="O25" s="17">
        <v>12</v>
      </c>
      <c r="P25" s="17">
        <v>0</v>
      </c>
      <c r="Q25" s="17">
        <v>0</v>
      </c>
      <c r="R25" s="14">
        <f t="shared" si="2"/>
        <v>15500</v>
      </c>
      <c r="S25" s="10"/>
      <c r="T25" s="10"/>
      <c r="U25" s="86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5</v>
      </c>
      <c r="AC25" s="17">
        <v>339</v>
      </c>
      <c r="AD25" s="17">
        <v>123</v>
      </c>
      <c r="AE25" s="77">
        <f t="shared" si="0"/>
        <v>467</v>
      </c>
      <c r="AF25" s="18">
        <f t="shared" si="1"/>
        <v>15967</v>
      </c>
    </row>
    <row r="26" spans="2:32" x14ac:dyDescent="0.15">
      <c r="B26" s="86"/>
      <c r="C26" s="59" t="s">
        <v>47</v>
      </c>
      <c r="D26" s="16">
        <v>44866</v>
      </c>
      <c r="E26" s="17">
        <v>13220</v>
      </c>
      <c r="F26" s="17">
        <v>3409</v>
      </c>
      <c r="G26" s="17">
        <v>10783</v>
      </c>
      <c r="H26" s="17">
        <v>2738</v>
      </c>
      <c r="I26" s="17">
        <v>1647</v>
      </c>
      <c r="J26" s="17">
        <v>1692</v>
      </c>
      <c r="K26" s="17">
        <v>503</v>
      </c>
      <c r="L26" s="17">
        <v>7</v>
      </c>
      <c r="M26" s="17">
        <v>127</v>
      </c>
      <c r="N26" s="17">
        <v>108</v>
      </c>
      <c r="O26" s="17">
        <v>665</v>
      </c>
      <c r="P26" s="17">
        <v>0</v>
      </c>
      <c r="Q26" s="17">
        <v>19</v>
      </c>
      <c r="R26" s="14">
        <f t="shared" si="2"/>
        <v>79784</v>
      </c>
      <c r="S26" s="10"/>
      <c r="T26" s="10"/>
      <c r="U26" s="86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46</v>
      </c>
      <c r="AC26" s="17">
        <v>295</v>
      </c>
      <c r="AD26" s="17">
        <v>217</v>
      </c>
      <c r="AE26" s="77">
        <f t="shared" si="0"/>
        <v>558</v>
      </c>
      <c r="AF26" s="18">
        <f t="shared" si="1"/>
        <v>80342</v>
      </c>
    </row>
    <row r="27" spans="2:32" ht="14.25" thickBot="1" x14ac:dyDescent="0.2">
      <c r="B27" s="87"/>
      <c r="C27" s="3" t="s">
        <v>16</v>
      </c>
      <c r="D27" s="19">
        <f>SUM(D22:D26)</f>
        <v>66794</v>
      </c>
      <c r="E27" s="20">
        <f>SUM(E22:E26)</f>
        <v>20646</v>
      </c>
      <c r="F27" s="20">
        <f t="shared" ref="F27:Q27" si="7">SUM(F22:F26)</f>
        <v>3670</v>
      </c>
      <c r="G27" s="20">
        <f t="shared" si="7"/>
        <v>17302</v>
      </c>
      <c r="H27" s="20">
        <f t="shared" si="7"/>
        <v>3557</v>
      </c>
      <c r="I27" s="20">
        <f t="shared" si="7"/>
        <v>2307</v>
      </c>
      <c r="J27" s="20">
        <f t="shared" si="7"/>
        <v>2052</v>
      </c>
      <c r="K27" s="20">
        <f t="shared" si="7"/>
        <v>619</v>
      </c>
      <c r="L27" s="20">
        <f t="shared" si="7"/>
        <v>9</v>
      </c>
      <c r="M27" s="20">
        <f t="shared" si="7"/>
        <v>184</v>
      </c>
      <c r="N27" s="20">
        <f t="shared" si="7"/>
        <v>254</v>
      </c>
      <c r="O27" s="20">
        <f t="shared" si="7"/>
        <v>854</v>
      </c>
      <c r="P27" s="20">
        <f t="shared" si="7"/>
        <v>0</v>
      </c>
      <c r="Q27" s="20">
        <f t="shared" si="7"/>
        <v>24</v>
      </c>
      <c r="R27" s="21">
        <f t="shared" si="2"/>
        <v>118272</v>
      </c>
      <c r="S27" s="10"/>
      <c r="T27" s="10"/>
      <c r="U27" s="87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f>SUM(AB22:AB26)</f>
        <v>167</v>
      </c>
      <c r="AC27" s="20">
        <f t="shared" ref="AC27:AE27" si="8">SUM(AC22:AC26)</f>
        <v>1742</v>
      </c>
      <c r="AD27" s="20">
        <f t="shared" si="8"/>
        <v>560</v>
      </c>
      <c r="AE27" s="44">
        <f t="shared" si="8"/>
        <v>2469</v>
      </c>
      <c r="AF27" s="24">
        <f t="shared" si="1"/>
        <v>120741</v>
      </c>
    </row>
    <row r="28" spans="2:32" x14ac:dyDescent="0.15">
      <c r="B28" s="85" t="s">
        <v>48</v>
      </c>
      <c r="C28" s="58" t="s">
        <v>60</v>
      </c>
      <c r="D28" s="12">
        <v>1778</v>
      </c>
      <c r="E28" s="13">
        <v>1805</v>
      </c>
      <c r="F28" s="13">
        <v>28</v>
      </c>
      <c r="G28" s="13">
        <v>7564</v>
      </c>
      <c r="H28" s="13">
        <v>27</v>
      </c>
      <c r="I28" s="13">
        <v>165</v>
      </c>
      <c r="J28" s="13">
        <v>44</v>
      </c>
      <c r="K28" s="13">
        <v>51</v>
      </c>
      <c r="L28" s="13">
        <v>0</v>
      </c>
      <c r="M28" s="13">
        <v>25</v>
      </c>
      <c r="N28" s="13">
        <v>24</v>
      </c>
      <c r="O28" s="13">
        <v>33</v>
      </c>
      <c r="P28" s="13">
        <v>0</v>
      </c>
      <c r="Q28" s="13">
        <v>2</v>
      </c>
      <c r="R28" s="14">
        <f t="shared" si="2"/>
        <v>11546</v>
      </c>
      <c r="S28" s="10"/>
      <c r="T28" s="10"/>
      <c r="U28" s="85" t="s">
        <v>48</v>
      </c>
      <c r="V28" s="11" t="s">
        <v>60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24</v>
      </c>
      <c r="AC28" s="13">
        <v>1332</v>
      </c>
      <c r="AD28" s="13">
        <v>346</v>
      </c>
      <c r="AE28" s="77">
        <f>SUM(AB28:AD28)</f>
        <v>1702</v>
      </c>
      <c r="AF28" s="46">
        <f t="shared" si="1"/>
        <v>13248</v>
      </c>
    </row>
    <row r="29" spans="2:32" x14ac:dyDescent="0.15">
      <c r="B29" s="86"/>
      <c r="C29" s="59" t="s">
        <v>50</v>
      </c>
      <c r="D29" s="16">
        <v>1316</v>
      </c>
      <c r="E29" s="17">
        <v>4714</v>
      </c>
      <c r="F29" s="17">
        <v>641</v>
      </c>
      <c r="G29" s="17">
        <v>9613</v>
      </c>
      <c r="H29" s="17">
        <v>2336</v>
      </c>
      <c r="I29" s="17">
        <v>2178</v>
      </c>
      <c r="J29" s="17">
        <v>132</v>
      </c>
      <c r="K29" s="17">
        <v>20</v>
      </c>
      <c r="L29" s="17">
        <v>10</v>
      </c>
      <c r="M29" s="17">
        <v>146</v>
      </c>
      <c r="N29" s="17">
        <v>593</v>
      </c>
      <c r="O29" s="17">
        <v>9</v>
      </c>
      <c r="P29" s="17">
        <v>0</v>
      </c>
      <c r="Q29" s="17">
        <v>0</v>
      </c>
      <c r="R29" s="14">
        <f t="shared" si="2"/>
        <v>21708</v>
      </c>
      <c r="S29" s="10"/>
      <c r="T29" s="10"/>
      <c r="U29" s="86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15</v>
      </c>
      <c r="AC29" s="17">
        <v>2659</v>
      </c>
      <c r="AD29" s="17">
        <v>662</v>
      </c>
      <c r="AE29" s="77">
        <f t="shared" si="0"/>
        <v>3336</v>
      </c>
      <c r="AF29" s="18">
        <f t="shared" si="1"/>
        <v>25044</v>
      </c>
    </row>
    <row r="30" spans="2:32" x14ac:dyDescent="0.15">
      <c r="B30" s="86"/>
      <c r="C30" s="59" t="s">
        <v>51</v>
      </c>
      <c r="D30" s="16">
        <v>3572</v>
      </c>
      <c r="E30" s="17">
        <v>802</v>
      </c>
      <c r="F30" s="17">
        <v>20</v>
      </c>
      <c r="G30" s="17">
        <v>5275</v>
      </c>
      <c r="H30" s="17">
        <v>186</v>
      </c>
      <c r="I30" s="17">
        <v>884</v>
      </c>
      <c r="J30" s="17">
        <v>112</v>
      </c>
      <c r="K30" s="17">
        <v>182</v>
      </c>
      <c r="L30" s="17">
        <v>8</v>
      </c>
      <c r="M30" s="17">
        <v>88</v>
      </c>
      <c r="N30" s="17">
        <v>213</v>
      </c>
      <c r="O30" s="17">
        <v>64</v>
      </c>
      <c r="P30" s="13">
        <v>0</v>
      </c>
      <c r="Q30" s="17">
        <v>8</v>
      </c>
      <c r="R30" s="14">
        <f t="shared" si="2"/>
        <v>11414</v>
      </c>
      <c r="S30" s="10"/>
      <c r="T30" s="10"/>
      <c r="U30" s="86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110</v>
      </c>
      <c r="AC30" s="17">
        <v>1490</v>
      </c>
      <c r="AD30" s="17">
        <v>326</v>
      </c>
      <c r="AE30" s="77">
        <f t="shared" si="0"/>
        <v>1926</v>
      </c>
      <c r="AF30" s="18">
        <f t="shared" si="1"/>
        <v>13340</v>
      </c>
    </row>
    <row r="31" spans="2:32" x14ac:dyDescent="0.15">
      <c r="B31" s="86"/>
      <c r="C31" s="59" t="s">
        <v>52</v>
      </c>
      <c r="D31" s="16">
        <v>8589</v>
      </c>
      <c r="E31" s="17">
        <v>42545</v>
      </c>
      <c r="F31" s="17">
        <v>67</v>
      </c>
      <c r="G31" s="17">
        <v>2220</v>
      </c>
      <c r="H31" s="17">
        <v>10494</v>
      </c>
      <c r="I31" s="17">
        <v>74</v>
      </c>
      <c r="J31" s="17">
        <v>15</v>
      </c>
      <c r="K31" s="17">
        <v>14</v>
      </c>
      <c r="L31" s="17">
        <v>0</v>
      </c>
      <c r="M31" s="17">
        <v>2</v>
      </c>
      <c r="N31" s="17">
        <v>8</v>
      </c>
      <c r="O31" s="17">
        <v>7</v>
      </c>
      <c r="P31" s="17">
        <v>0</v>
      </c>
      <c r="Q31" s="17">
        <v>3</v>
      </c>
      <c r="R31" s="14">
        <f t="shared" si="2"/>
        <v>64038</v>
      </c>
      <c r="S31" s="10"/>
      <c r="T31" s="10"/>
      <c r="U31" s="86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17</v>
      </c>
      <c r="AC31" s="17">
        <v>938</v>
      </c>
      <c r="AD31" s="17">
        <v>474</v>
      </c>
      <c r="AE31" s="77">
        <f t="shared" si="0"/>
        <v>1429</v>
      </c>
      <c r="AF31" s="18">
        <f t="shared" si="1"/>
        <v>65467</v>
      </c>
    </row>
    <row r="32" spans="2:32" x14ac:dyDescent="0.15">
      <c r="B32" s="86"/>
      <c r="C32" s="59" t="s">
        <v>53</v>
      </c>
      <c r="D32" s="16">
        <v>10680</v>
      </c>
      <c r="E32" s="17">
        <v>3193</v>
      </c>
      <c r="F32" s="17">
        <v>226</v>
      </c>
      <c r="G32" s="17">
        <v>5008</v>
      </c>
      <c r="H32" s="17">
        <v>461</v>
      </c>
      <c r="I32" s="17">
        <v>701</v>
      </c>
      <c r="J32" s="17">
        <v>66</v>
      </c>
      <c r="K32" s="17">
        <v>189</v>
      </c>
      <c r="L32" s="17">
        <v>3</v>
      </c>
      <c r="M32" s="17">
        <v>57</v>
      </c>
      <c r="N32" s="17">
        <v>28</v>
      </c>
      <c r="O32" s="17">
        <v>56</v>
      </c>
      <c r="P32" s="13">
        <v>0</v>
      </c>
      <c r="Q32" s="17">
        <v>6</v>
      </c>
      <c r="R32" s="14">
        <f t="shared" si="2"/>
        <v>20674</v>
      </c>
      <c r="S32" s="10"/>
      <c r="T32" s="10"/>
      <c r="U32" s="86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31</v>
      </c>
      <c r="AC32" s="17">
        <v>1397</v>
      </c>
      <c r="AD32" s="17">
        <v>353</v>
      </c>
      <c r="AE32" s="77">
        <f t="shared" si="0"/>
        <v>1781</v>
      </c>
      <c r="AF32" s="18">
        <f t="shared" si="1"/>
        <v>22455</v>
      </c>
    </row>
    <row r="33" spans="2:33" ht="14.25" thickBot="1" x14ac:dyDescent="0.2">
      <c r="B33" s="87"/>
      <c r="C33" s="3" t="s">
        <v>16</v>
      </c>
      <c r="D33" s="22">
        <f>SUM(D28:D32)</f>
        <v>25935</v>
      </c>
      <c r="E33" s="23">
        <f>SUM(E28:E32)</f>
        <v>53059</v>
      </c>
      <c r="F33" s="23">
        <f t="shared" ref="F33:Q33" si="9">SUM(F28:F32)</f>
        <v>982</v>
      </c>
      <c r="G33" s="23">
        <f t="shared" si="9"/>
        <v>29680</v>
      </c>
      <c r="H33" s="23">
        <f t="shared" si="9"/>
        <v>13504</v>
      </c>
      <c r="I33" s="23">
        <f t="shared" si="9"/>
        <v>4002</v>
      </c>
      <c r="J33" s="23">
        <f t="shared" si="9"/>
        <v>369</v>
      </c>
      <c r="K33" s="23">
        <f t="shared" si="9"/>
        <v>456</v>
      </c>
      <c r="L33" s="23">
        <f t="shared" si="9"/>
        <v>21</v>
      </c>
      <c r="M33" s="23">
        <f t="shared" si="9"/>
        <v>318</v>
      </c>
      <c r="N33" s="23">
        <f t="shared" si="9"/>
        <v>866</v>
      </c>
      <c r="O33" s="23">
        <f t="shared" si="9"/>
        <v>169</v>
      </c>
      <c r="P33" s="23">
        <f t="shared" si="9"/>
        <v>0</v>
      </c>
      <c r="Q33" s="23">
        <f t="shared" si="9"/>
        <v>19</v>
      </c>
      <c r="R33" s="45">
        <f t="shared" si="2"/>
        <v>129380</v>
      </c>
      <c r="S33" s="10"/>
      <c r="T33" s="10"/>
      <c r="U33" s="87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f>SUM(AB28:AB32)</f>
        <v>197</v>
      </c>
      <c r="AC33" s="23">
        <f t="shared" ref="AC33:AE33" si="10">SUM(AC28:AC32)</f>
        <v>7816</v>
      </c>
      <c r="AD33" s="23">
        <f t="shared" si="10"/>
        <v>2161</v>
      </c>
      <c r="AE33" s="79">
        <f t="shared" si="10"/>
        <v>10174</v>
      </c>
      <c r="AF33" s="24">
        <f t="shared" si="1"/>
        <v>139554</v>
      </c>
    </row>
    <row r="34" spans="2:33" ht="14.25" thickBot="1" x14ac:dyDescent="0.2">
      <c r="B34" s="104" t="s">
        <v>15</v>
      </c>
      <c r="C34" s="110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f t="shared" si="2"/>
        <v>0</v>
      </c>
      <c r="S34" s="10"/>
      <c r="T34" s="10"/>
      <c r="U34" s="104" t="s">
        <v>15</v>
      </c>
      <c r="V34" s="105"/>
      <c r="W34" s="7">
        <v>162</v>
      </c>
      <c r="X34" s="8">
        <v>159</v>
      </c>
      <c r="Y34" s="8">
        <v>1992</v>
      </c>
      <c r="Z34" s="8">
        <v>7</v>
      </c>
      <c r="AA34" s="8">
        <v>1407</v>
      </c>
      <c r="AB34" s="8">
        <v>0</v>
      </c>
      <c r="AC34" s="8">
        <v>132</v>
      </c>
      <c r="AD34" s="8">
        <v>7</v>
      </c>
      <c r="AE34" s="47">
        <f>SUM(W34:AD34)</f>
        <v>3866</v>
      </c>
      <c r="AF34" s="9">
        <f t="shared" si="1"/>
        <v>3866</v>
      </c>
    </row>
    <row r="35" spans="2:33" ht="14.25" thickBot="1" x14ac:dyDescent="0.2">
      <c r="B35" s="104" t="s">
        <v>54</v>
      </c>
      <c r="C35" s="110"/>
      <c r="D35" s="75">
        <f>D4+D13+D21+D27+D34+D33</f>
        <v>104576</v>
      </c>
      <c r="E35" s="49">
        <f t="shared" ref="E35:Q35" si="11">E4+E13+E21+E27+E34+E33</f>
        <v>83123</v>
      </c>
      <c r="F35" s="49">
        <f t="shared" si="11"/>
        <v>7704</v>
      </c>
      <c r="G35" s="49">
        <f t="shared" si="11"/>
        <v>95748</v>
      </c>
      <c r="H35" s="49">
        <f t="shared" si="11"/>
        <v>17096</v>
      </c>
      <c r="I35" s="49">
        <f t="shared" si="11"/>
        <v>9646</v>
      </c>
      <c r="J35" s="49">
        <f t="shared" si="11"/>
        <v>3131</v>
      </c>
      <c r="K35" s="49">
        <f t="shared" si="11"/>
        <v>1230</v>
      </c>
      <c r="L35" s="49">
        <f t="shared" si="11"/>
        <v>123</v>
      </c>
      <c r="M35" s="49">
        <f t="shared" si="11"/>
        <v>2006</v>
      </c>
      <c r="N35" s="49">
        <f t="shared" si="11"/>
        <v>1512</v>
      </c>
      <c r="O35" s="49">
        <f t="shared" si="11"/>
        <v>1198</v>
      </c>
      <c r="P35" s="49">
        <f t="shared" si="11"/>
        <v>1807</v>
      </c>
      <c r="Q35" s="49">
        <f t="shared" si="11"/>
        <v>157</v>
      </c>
      <c r="R35" s="43">
        <f t="shared" si="2"/>
        <v>329057</v>
      </c>
      <c r="S35" s="10"/>
      <c r="T35" s="10"/>
      <c r="U35" s="104" t="s">
        <v>54</v>
      </c>
      <c r="V35" s="105"/>
      <c r="W35" s="7">
        <f>SUM(W34)</f>
        <v>162</v>
      </c>
      <c r="X35" s="8">
        <f>SUM(X34)</f>
        <v>159</v>
      </c>
      <c r="Y35" s="8">
        <f t="shared" ref="Y35:AA35" si="12">SUM(Y34)</f>
        <v>1992</v>
      </c>
      <c r="Z35" s="8">
        <f t="shared" si="12"/>
        <v>7</v>
      </c>
      <c r="AA35" s="8">
        <f t="shared" si="12"/>
        <v>1407</v>
      </c>
      <c r="AB35" s="8">
        <f>AB4+AB13+AB21+AB27+AB33+AB34</f>
        <v>610</v>
      </c>
      <c r="AC35" s="8">
        <f t="shared" ref="AC35:AE35" si="13">AC4+AC13+AC21+AC27+AC33+AC34</f>
        <v>21146</v>
      </c>
      <c r="AD35" s="8">
        <f t="shared" si="13"/>
        <v>5163</v>
      </c>
      <c r="AE35" s="47">
        <f t="shared" si="13"/>
        <v>30646</v>
      </c>
      <c r="AF35" s="43">
        <f>R35+AE35</f>
        <v>359703</v>
      </c>
    </row>
    <row r="36" spans="2:33" x14ac:dyDescent="0.15">
      <c r="R36" s="27"/>
      <c r="AE36" s="55"/>
      <c r="AF36" s="56"/>
      <c r="AG36" s="57"/>
    </row>
    <row r="38" spans="2:33" x14ac:dyDescent="0.15">
      <c r="Y38" s="57"/>
    </row>
    <row r="39" spans="2:33" x14ac:dyDescent="0.15">
      <c r="Y39" s="57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view="pageBreakPreview" zoomScale="75" zoomScaleNormal="100" zoomScaleSheetLayoutView="75" workbookViewId="0">
      <selection activeCell="G29" sqref="G29"/>
    </sheetView>
  </sheetViews>
  <sheetFormatPr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6.875" style="25" bestFit="1" customWidth="1"/>
    <col min="8" max="17" width="7.75" style="25" customWidth="1"/>
    <col min="18" max="18" width="7.2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57</v>
      </c>
    </row>
    <row r="2" spans="2:32" ht="13.5" customHeight="1" x14ac:dyDescent="0.15">
      <c r="B2" s="118" t="s">
        <v>0</v>
      </c>
      <c r="C2" s="119"/>
      <c r="D2" s="122" t="s">
        <v>1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28"/>
      <c r="T2" s="28"/>
      <c r="U2" s="124" t="s">
        <v>0</v>
      </c>
      <c r="V2" s="99"/>
      <c r="W2" s="111" t="s">
        <v>2</v>
      </c>
      <c r="X2" s="111"/>
      <c r="Y2" s="111"/>
      <c r="Z2" s="111"/>
      <c r="AA2" s="111"/>
      <c r="AB2" s="111"/>
      <c r="AC2" s="111"/>
      <c r="AD2" s="111"/>
      <c r="AE2" s="111"/>
      <c r="AF2" s="112" t="s">
        <v>3</v>
      </c>
    </row>
    <row r="3" spans="2:32" ht="51.75" thickBot="1" x14ac:dyDescent="0.2">
      <c r="B3" s="120"/>
      <c r="C3" s="121"/>
      <c r="D3" s="2" t="s">
        <v>4</v>
      </c>
      <c r="E3" s="3" t="s">
        <v>5</v>
      </c>
      <c r="F3" s="3" t="s">
        <v>6</v>
      </c>
      <c r="G3" s="3" t="s">
        <v>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29" t="s">
        <v>16</v>
      </c>
      <c r="S3" s="30"/>
      <c r="T3" s="30"/>
      <c r="U3" s="100"/>
      <c r="V3" s="101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31" t="s">
        <v>22</v>
      </c>
      <c r="AD3" s="32" t="s">
        <v>23</v>
      </c>
      <c r="AE3" s="32" t="s">
        <v>16</v>
      </c>
      <c r="AF3" s="84"/>
    </row>
    <row r="4" spans="2:32" ht="14.25" thickBot="1" x14ac:dyDescent="0.2">
      <c r="B4" s="90" t="s">
        <v>24</v>
      </c>
      <c r="C4" s="91"/>
      <c r="D4" s="33">
        <v>392</v>
      </c>
      <c r="E4" s="34">
        <v>0</v>
      </c>
      <c r="F4" s="34">
        <v>0</v>
      </c>
      <c r="G4" s="34">
        <v>9039</v>
      </c>
      <c r="H4" s="34">
        <v>1</v>
      </c>
      <c r="I4" s="34">
        <v>644</v>
      </c>
      <c r="J4" s="34">
        <v>106</v>
      </c>
      <c r="K4" s="34">
        <v>12</v>
      </c>
      <c r="L4" s="34">
        <v>20</v>
      </c>
      <c r="M4" s="34">
        <v>190</v>
      </c>
      <c r="N4" s="34">
        <v>21</v>
      </c>
      <c r="O4" s="34">
        <v>4</v>
      </c>
      <c r="P4" s="34">
        <v>0</v>
      </c>
      <c r="Q4" s="34">
        <v>2</v>
      </c>
      <c r="R4" s="35">
        <f>SUM(D4:Q4)</f>
        <v>10431</v>
      </c>
      <c r="S4" s="36"/>
      <c r="T4" s="36"/>
      <c r="U4" s="87" t="s">
        <v>24</v>
      </c>
      <c r="V4" s="117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34">
        <v>8</v>
      </c>
      <c r="AC4" s="34">
        <v>1040</v>
      </c>
      <c r="AD4" s="34">
        <v>149</v>
      </c>
      <c r="AE4" s="68">
        <f>SUM(AB4:AD4)</f>
        <v>1197</v>
      </c>
      <c r="AF4" s="66">
        <f>R4+AE4</f>
        <v>11628</v>
      </c>
    </row>
    <row r="5" spans="2:32" ht="14.25" thickBot="1" x14ac:dyDescent="0.2">
      <c r="B5" s="85" t="s">
        <v>25</v>
      </c>
      <c r="C5" s="11" t="s">
        <v>26</v>
      </c>
      <c r="D5" s="73">
        <v>72</v>
      </c>
      <c r="E5" s="71">
        <v>0</v>
      </c>
      <c r="F5" s="71">
        <v>0</v>
      </c>
      <c r="G5" s="71">
        <v>739</v>
      </c>
      <c r="H5" s="71">
        <v>1</v>
      </c>
      <c r="I5" s="71">
        <v>691</v>
      </c>
      <c r="J5" s="71">
        <v>152</v>
      </c>
      <c r="K5" s="71">
        <v>4</v>
      </c>
      <c r="L5" s="71">
        <v>37</v>
      </c>
      <c r="M5" s="71">
        <v>194</v>
      </c>
      <c r="N5" s="71">
        <v>22</v>
      </c>
      <c r="O5" s="71">
        <v>8</v>
      </c>
      <c r="P5" s="71">
        <v>0</v>
      </c>
      <c r="Q5" s="71">
        <v>0</v>
      </c>
      <c r="R5" s="64">
        <f>SUM(D5:Q5)</f>
        <v>1920</v>
      </c>
      <c r="S5" s="36"/>
      <c r="T5" s="36"/>
      <c r="U5" s="85" t="s">
        <v>25</v>
      </c>
      <c r="V5" s="11" t="s">
        <v>26</v>
      </c>
      <c r="W5" s="70" t="s">
        <v>61</v>
      </c>
      <c r="X5" s="48" t="s">
        <v>61</v>
      </c>
      <c r="Y5" s="48" t="s">
        <v>61</v>
      </c>
      <c r="Z5" s="48" t="s">
        <v>61</v>
      </c>
      <c r="AA5" s="48" t="s">
        <v>61</v>
      </c>
      <c r="AB5" s="71">
        <v>3</v>
      </c>
      <c r="AC5" s="71">
        <v>23</v>
      </c>
      <c r="AD5" s="71">
        <v>8</v>
      </c>
      <c r="AE5" s="67">
        <f>SUM(AB5:AD5)</f>
        <v>34</v>
      </c>
      <c r="AF5" s="66">
        <f>R5+AE5</f>
        <v>1954</v>
      </c>
    </row>
    <row r="6" spans="2:32" x14ac:dyDescent="0.15">
      <c r="B6" s="113"/>
      <c r="C6" s="15" t="s">
        <v>27</v>
      </c>
      <c r="D6" s="37">
        <v>788</v>
      </c>
      <c r="E6" s="38">
        <v>0</v>
      </c>
      <c r="F6" s="38">
        <v>0</v>
      </c>
      <c r="G6" s="38">
        <v>8195</v>
      </c>
      <c r="H6" s="38">
        <v>0</v>
      </c>
      <c r="I6" s="38">
        <v>600</v>
      </c>
      <c r="J6" s="38">
        <v>203</v>
      </c>
      <c r="K6" s="38">
        <v>8</v>
      </c>
      <c r="L6" s="38">
        <v>31</v>
      </c>
      <c r="M6" s="38">
        <v>388</v>
      </c>
      <c r="N6" s="38">
        <v>38</v>
      </c>
      <c r="O6" s="38">
        <v>25</v>
      </c>
      <c r="P6" s="38">
        <v>0</v>
      </c>
      <c r="Q6" s="61">
        <v>24</v>
      </c>
      <c r="R6" s="39">
        <f>SUM(D6:Q6)</f>
        <v>10300</v>
      </c>
      <c r="S6" s="36"/>
      <c r="T6" s="36"/>
      <c r="U6" s="113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38">
        <v>40</v>
      </c>
      <c r="AC6" s="38">
        <v>335</v>
      </c>
      <c r="AD6" s="38">
        <v>233</v>
      </c>
      <c r="AE6" s="63">
        <f>SUM(AB6:AD6)</f>
        <v>608</v>
      </c>
      <c r="AF6" s="66">
        <f>R6+AE6</f>
        <v>10908</v>
      </c>
    </row>
    <row r="7" spans="2:32" x14ac:dyDescent="0.15">
      <c r="B7" s="113"/>
      <c r="C7" s="15" t="s">
        <v>28</v>
      </c>
      <c r="D7" s="37">
        <v>416</v>
      </c>
      <c r="E7" s="38">
        <v>0</v>
      </c>
      <c r="F7" s="38">
        <v>0</v>
      </c>
      <c r="G7" s="38">
        <v>733</v>
      </c>
      <c r="H7" s="38">
        <v>0</v>
      </c>
      <c r="I7" s="38">
        <v>206</v>
      </c>
      <c r="J7" s="38">
        <v>18</v>
      </c>
      <c r="K7" s="38">
        <v>9</v>
      </c>
      <c r="L7" s="38">
        <v>2</v>
      </c>
      <c r="M7" s="38">
        <v>36</v>
      </c>
      <c r="N7" s="38">
        <v>44</v>
      </c>
      <c r="O7" s="38">
        <v>18</v>
      </c>
      <c r="P7" s="38">
        <v>0</v>
      </c>
      <c r="Q7" s="61">
        <v>1</v>
      </c>
      <c r="R7" s="39">
        <f t="shared" ref="R7:R35" si="0">SUM(D7:Q7)</f>
        <v>1483</v>
      </c>
      <c r="S7" s="36"/>
      <c r="T7" s="36"/>
      <c r="U7" s="113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38">
        <v>19</v>
      </c>
      <c r="AC7" s="38">
        <v>34</v>
      </c>
      <c r="AD7" s="38">
        <v>6</v>
      </c>
      <c r="AE7" s="63">
        <f t="shared" ref="AE7:AE33" si="1">SUM(AB7:AD7)</f>
        <v>59</v>
      </c>
      <c r="AF7" s="39">
        <f t="shared" ref="AF7:AF35" si="2">R7+AE7</f>
        <v>1542</v>
      </c>
    </row>
    <row r="8" spans="2:32" x14ac:dyDescent="0.15">
      <c r="B8" s="113"/>
      <c r="C8" s="15" t="s">
        <v>29</v>
      </c>
      <c r="D8" s="37">
        <v>16</v>
      </c>
      <c r="E8" s="38">
        <v>0</v>
      </c>
      <c r="F8" s="38">
        <v>0</v>
      </c>
      <c r="G8" s="38">
        <v>599</v>
      </c>
      <c r="H8" s="38">
        <v>0</v>
      </c>
      <c r="I8" s="38">
        <v>87</v>
      </c>
      <c r="J8" s="38">
        <v>30</v>
      </c>
      <c r="K8" s="38">
        <v>7</v>
      </c>
      <c r="L8" s="38">
        <v>2</v>
      </c>
      <c r="M8" s="38">
        <v>68</v>
      </c>
      <c r="N8" s="38">
        <v>5</v>
      </c>
      <c r="O8" s="38">
        <v>5</v>
      </c>
      <c r="P8" s="38">
        <v>0</v>
      </c>
      <c r="Q8" s="61">
        <v>0</v>
      </c>
      <c r="R8" s="39">
        <f t="shared" si="0"/>
        <v>819</v>
      </c>
      <c r="S8" s="36"/>
      <c r="T8" s="36"/>
      <c r="U8" s="113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38">
        <v>6</v>
      </c>
      <c r="AC8" s="38">
        <v>217</v>
      </c>
      <c r="AD8" s="38">
        <v>36</v>
      </c>
      <c r="AE8" s="63">
        <f t="shared" si="1"/>
        <v>259</v>
      </c>
      <c r="AF8" s="39">
        <f t="shared" si="2"/>
        <v>1078</v>
      </c>
    </row>
    <row r="9" spans="2:32" x14ac:dyDescent="0.15">
      <c r="B9" s="113"/>
      <c r="C9" s="15" t="s">
        <v>30</v>
      </c>
      <c r="D9" s="37">
        <v>3718</v>
      </c>
      <c r="E9" s="38">
        <v>0</v>
      </c>
      <c r="F9" s="38">
        <v>0</v>
      </c>
      <c r="G9" s="38">
        <v>954</v>
      </c>
      <c r="H9" s="38">
        <v>0</v>
      </c>
      <c r="I9" s="38">
        <v>45</v>
      </c>
      <c r="J9" s="38">
        <v>12</v>
      </c>
      <c r="K9" s="38">
        <v>0</v>
      </c>
      <c r="L9" s="38">
        <v>0</v>
      </c>
      <c r="M9" s="38">
        <v>14</v>
      </c>
      <c r="N9" s="38">
        <v>14</v>
      </c>
      <c r="O9" s="38">
        <v>1</v>
      </c>
      <c r="P9" s="38">
        <v>0</v>
      </c>
      <c r="Q9" s="61">
        <v>0</v>
      </c>
      <c r="R9" s="39">
        <f t="shared" si="0"/>
        <v>4758</v>
      </c>
      <c r="S9" s="36"/>
      <c r="T9" s="36"/>
      <c r="U9" s="113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38">
        <v>1</v>
      </c>
      <c r="AC9" s="38">
        <v>32</v>
      </c>
      <c r="AD9" s="38">
        <v>6</v>
      </c>
      <c r="AE9" s="63">
        <f t="shared" si="1"/>
        <v>39</v>
      </c>
      <c r="AF9" s="39">
        <f t="shared" si="2"/>
        <v>4797</v>
      </c>
    </row>
    <row r="10" spans="2:32" x14ac:dyDescent="0.15">
      <c r="B10" s="113"/>
      <c r="C10" s="15" t="s">
        <v>31</v>
      </c>
      <c r="D10" s="37">
        <v>288</v>
      </c>
      <c r="E10" s="38">
        <v>0</v>
      </c>
      <c r="F10" s="38">
        <v>66</v>
      </c>
      <c r="G10" s="38">
        <v>293</v>
      </c>
      <c r="H10" s="38">
        <v>0</v>
      </c>
      <c r="I10" s="38">
        <v>431</v>
      </c>
      <c r="J10" s="38">
        <v>61</v>
      </c>
      <c r="K10" s="38">
        <v>4</v>
      </c>
      <c r="L10" s="38">
        <v>8</v>
      </c>
      <c r="M10" s="38">
        <v>546</v>
      </c>
      <c r="N10" s="38">
        <v>21</v>
      </c>
      <c r="O10" s="38">
        <v>4</v>
      </c>
      <c r="P10" s="38">
        <v>0</v>
      </c>
      <c r="Q10" s="61">
        <v>0</v>
      </c>
      <c r="R10" s="39">
        <f t="shared" si="0"/>
        <v>1722</v>
      </c>
      <c r="S10" s="36"/>
      <c r="T10" s="36"/>
      <c r="U10" s="113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38">
        <v>7</v>
      </c>
      <c r="AC10" s="38">
        <v>51</v>
      </c>
      <c r="AD10" s="38">
        <v>11</v>
      </c>
      <c r="AE10" s="63">
        <f t="shared" si="1"/>
        <v>69</v>
      </c>
      <c r="AF10" s="39">
        <f t="shared" si="2"/>
        <v>1791</v>
      </c>
    </row>
    <row r="11" spans="2:32" x14ac:dyDescent="0.15">
      <c r="B11" s="113"/>
      <c r="C11" s="15" t="s">
        <v>32</v>
      </c>
      <c r="D11" s="37">
        <v>0</v>
      </c>
      <c r="E11" s="38">
        <v>0</v>
      </c>
      <c r="F11" s="38">
        <v>1532</v>
      </c>
      <c r="G11" s="38">
        <v>425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1577</v>
      </c>
      <c r="Q11" s="61">
        <v>1</v>
      </c>
      <c r="R11" s="39">
        <f t="shared" si="0"/>
        <v>3535</v>
      </c>
      <c r="S11" s="36"/>
      <c r="T11" s="36"/>
      <c r="U11" s="113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38">
        <v>0</v>
      </c>
      <c r="AC11" s="38">
        <v>148</v>
      </c>
      <c r="AD11" s="38">
        <v>49</v>
      </c>
      <c r="AE11" s="63">
        <f t="shared" si="1"/>
        <v>197</v>
      </c>
      <c r="AF11" s="39">
        <f t="shared" si="2"/>
        <v>3732</v>
      </c>
    </row>
    <row r="12" spans="2:32" x14ac:dyDescent="0.15">
      <c r="B12" s="113"/>
      <c r="C12" s="15" t="s">
        <v>33</v>
      </c>
      <c r="D12" s="37">
        <v>724</v>
      </c>
      <c r="E12" s="38">
        <v>135</v>
      </c>
      <c r="F12" s="38">
        <v>73</v>
      </c>
      <c r="G12" s="38">
        <v>537</v>
      </c>
      <c r="H12" s="38">
        <v>0</v>
      </c>
      <c r="I12" s="38">
        <v>513</v>
      </c>
      <c r="J12" s="38">
        <v>93</v>
      </c>
      <c r="K12" s="38">
        <v>2</v>
      </c>
      <c r="L12" s="38">
        <v>25</v>
      </c>
      <c r="M12" s="38">
        <v>149</v>
      </c>
      <c r="N12" s="38">
        <v>15</v>
      </c>
      <c r="O12" s="38">
        <v>0</v>
      </c>
      <c r="P12" s="38">
        <v>0</v>
      </c>
      <c r="Q12" s="61">
        <v>0</v>
      </c>
      <c r="R12" s="39">
        <f t="shared" si="0"/>
        <v>2266</v>
      </c>
      <c r="S12" s="36"/>
      <c r="T12" s="36"/>
      <c r="U12" s="113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38">
        <v>0</v>
      </c>
      <c r="AC12" s="38">
        <v>163</v>
      </c>
      <c r="AD12" s="38">
        <v>58</v>
      </c>
      <c r="AE12" s="63">
        <f t="shared" si="1"/>
        <v>221</v>
      </c>
      <c r="AF12" s="39">
        <f t="shared" si="2"/>
        <v>2487</v>
      </c>
    </row>
    <row r="13" spans="2:32" ht="14.25" thickBot="1" x14ac:dyDescent="0.2">
      <c r="B13" s="114"/>
      <c r="C13" s="4" t="s">
        <v>16</v>
      </c>
      <c r="D13" s="40">
        <f>SUM(D5:D12)</f>
        <v>6022</v>
      </c>
      <c r="E13" s="41">
        <f>SUM(E5:E12)</f>
        <v>135</v>
      </c>
      <c r="F13" s="41">
        <f t="shared" ref="F13:Q13" si="3">SUM(F5:F12)</f>
        <v>1671</v>
      </c>
      <c r="G13" s="41">
        <f t="shared" si="3"/>
        <v>12475</v>
      </c>
      <c r="H13" s="41">
        <f t="shared" si="3"/>
        <v>1</v>
      </c>
      <c r="I13" s="41">
        <f t="shared" si="3"/>
        <v>2573</v>
      </c>
      <c r="J13" s="41">
        <f t="shared" si="3"/>
        <v>569</v>
      </c>
      <c r="K13" s="41">
        <f t="shared" si="3"/>
        <v>34</v>
      </c>
      <c r="L13" s="41">
        <f t="shared" si="3"/>
        <v>105</v>
      </c>
      <c r="M13" s="41">
        <f t="shared" si="3"/>
        <v>1395</v>
      </c>
      <c r="N13" s="41">
        <f t="shared" si="3"/>
        <v>159</v>
      </c>
      <c r="O13" s="41">
        <f t="shared" si="3"/>
        <v>61</v>
      </c>
      <c r="P13" s="41">
        <f t="shared" si="3"/>
        <v>1577</v>
      </c>
      <c r="Q13" s="41">
        <f t="shared" si="3"/>
        <v>26</v>
      </c>
      <c r="R13" s="42">
        <f t="shared" si="0"/>
        <v>26803</v>
      </c>
      <c r="S13" s="36"/>
      <c r="T13" s="36"/>
      <c r="U13" s="114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41">
        <f>SUM(AB5:AB12)</f>
        <v>76</v>
      </c>
      <c r="AC13" s="41">
        <f>SUM(AC5:AC12)</f>
        <v>1003</v>
      </c>
      <c r="AD13" s="41">
        <f>SUM(AD5:AD12)</f>
        <v>407</v>
      </c>
      <c r="AE13" s="62">
        <f>SUM(AB13:AD13)</f>
        <v>1486</v>
      </c>
      <c r="AF13" s="42">
        <f t="shared" si="2"/>
        <v>28289</v>
      </c>
    </row>
    <row r="14" spans="2:32" x14ac:dyDescent="0.15">
      <c r="B14" s="85" t="s">
        <v>34</v>
      </c>
      <c r="C14" s="11" t="s">
        <v>35</v>
      </c>
      <c r="D14" s="73">
        <v>125</v>
      </c>
      <c r="E14" s="71">
        <v>2612</v>
      </c>
      <c r="F14" s="71">
        <v>17</v>
      </c>
      <c r="G14" s="71">
        <v>540</v>
      </c>
      <c r="H14" s="71">
        <v>1</v>
      </c>
      <c r="I14" s="71">
        <v>5</v>
      </c>
      <c r="J14" s="71">
        <v>1</v>
      </c>
      <c r="K14" s="71">
        <v>24</v>
      </c>
      <c r="L14" s="71">
        <v>1</v>
      </c>
      <c r="M14" s="71">
        <v>2</v>
      </c>
      <c r="N14" s="71">
        <v>5</v>
      </c>
      <c r="O14" s="71">
        <v>12</v>
      </c>
      <c r="P14" s="71">
        <v>0</v>
      </c>
      <c r="Q14" s="67">
        <v>4</v>
      </c>
      <c r="R14" s="66">
        <f t="shared" si="0"/>
        <v>3349</v>
      </c>
      <c r="S14" s="36"/>
      <c r="T14" s="36"/>
      <c r="U14" s="85" t="s">
        <v>34</v>
      </c>
      <c r="V14" s="11" t="s">
        <v>35</v>
      </c>
      <c r="W14" s="70" t="s">
        <v>61</v>
      </c>
      <c r="X14" s="48" t="s">
        <v>61</v>
      </c>
      <c r="Y14" s="48" t="s">
        <v>61</v>
      </c>
      <c r="Z14" s="48" t="s">
        <v>61</v>
      </c>
      <c r="AA14" s="48" t="s">
        <v>61</v>
      </c>
      <c r="AB14" s="71">
        <v>34</v>
      </c>
      <c r="AC14" s="71">
        <v>332</v>
      </c>
      <c r="AD14" s="71">
        <v>87</v>
      </c>
      <c r="AE14" s="67">
        <f>SUM(AB14:AD14)</f>
        <v>453</v>
      </c>
      <c r="AF14" s="66">
        <f t="shared" si="2"/>
        <v>3802</v>
      </c>
    </row>
    <row r="15" spans="2:32" x14ac:dyDescent="0.15">
      <c r="B15" s="115"/>
      <c r="C15" s="15" t="s">
        <v>36</v>
      </c>
      <c r="D15" s="37">
        <v>1959</v>
      </c>
      <c r="E15" s="38">
        <v>1840</v>
      </c>
      <c r="F15" s="38">
        <v>2801</v>
      </c>
      <c r="G15" s="38">
        <v>1994</v>
      </c>
      <c r="H15" s="38">
        <v>38</v>
      </c>
      <c r="I15" s="38">
        <v>32</v>
      </c>
      <c r="J15" s="38">
        <v>9</v>
      </c>
      <c r="K15" s="38">
        <v>4</v>
      </c>
      <c r="L15" s="38">
        <v>0</v>
      </c>
      <c r="M15" s="38">
        <v>1</v>
      </c>
      <c r="N15" s="38">
        <v>8</v>
      </c>
      <c r="O15" s="38">
        <v>3</v>
      </c>
      <c r="P15" s="38">
        <v>0</v>
      </c>
      <c r="Q15" s="61">
        <v>3</v>
      </c>
      <c r="R15" s="39">
        <f t="shared" si="0"/>
        <v>8692</v>
      </c>
      <c r="S15" s="36"/>
      <c r="T15" s="36"/>
      <c r="U15" s="115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38">
        <v>3</v>
      </c>
      <c r="AC15" s="38">
        <v>998</v>
      </c>
      <c r="AD15" s="38">
        <v>206</v>
      </c>
      <c r="AE15" s="63">
        <f>SUM(AB15:AD15)</f>
        <v>1207</v>
      </c>
      <c r="AF15" s="39">
        <f t="shared" si="2"/>
        <v>9899</v>
      </c>
    </row>
    <row r="16" spans="2:32" x14ac:dyDescent="0.15">
      <c r="B16" s="115"/>
      <c r="C16" s="15" t="s">
        <v>37</v>
      </c>
      <c r="D16" s="37">
        <v>1439</v>
      </c>
      <c r="E16" s="38">
        <v>63</v>
      </c>
      <c r="F16" s="38">
        <v>11</v>
      </c>
      <c r="G16" s="38">
        <v>1054</v>
      </c>
      <c r="H16" s="38">
        <v>2</v>
      </c>
      <c r="I16" s="38">
        <v>9</v>
      </c>
      <c r="J16" s="38">
        <v>2</v>
      </c>
      <c r="K16" s="38">
        <v>6</v>
      </c>
      <c r="L16" s="38">
        <v>0</v>
      </c>
      <c r="M16" s="38">
        <v>0</v>
      </c>
      <c r="N16" s="38">
        <v>2</v>
      </c>
      <c r="O16" s="38">
        <v>3</v>
      </c>
      <c r="P16" s="38">
        <v>0</v>
      </c>
      <c r="Q16" s="61">
        <v>0</v>
      </c>
      <c r="R16" s="39">
        <f t="shared" si="0"/>
        <v>2591</v>
      </c>
      <c r="S16" s="36"/>
      <c r="T16" s="36"/>
      <c r="U16" s="115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38">
        <v>8</v>
      </c>
      <c r="AC16" s="38">
        <v>3686</v>
      </c>
      <c r="AD16" s="38">
        <v>62</v>
      </c>
      <c r="AE16" s="63">
        <f t="shared" si="1"/>
        <v>3756</v>
      </c>
      <c r="AF16" s="39">
        <f t="shared" si="2"/>
        <v>6347</v>
      </c>
    </row>
    <row r="17" spans="2:32" x14ac:dyDescent="0.15">
      <c r="B17" s="115"/>
      <c r="C17" s="15" t="s">
        <v>38</v>
      </c>
      <c r="D17" s="37">
        <v>124</v>
      </c>
      <c r="E17" s="38">
        <v>5</v>
      </c>
      <c r="F17" s="38">
        <v>0</v>
      </c>
      <c r="G17" s="38">
        <v>517</v>
      </c>
      <c r="H17" s="38">
        <v>0</v>
      </c>
      <c r="I17" s="38">
        <v>19</v>
      </c>
      <c r="J17" s="38">
        <v>1</v>
      </c>
      <c r="K17" s="38">
        <v>5</v>
      </c>
      <c r="L17" s="38">
        <v>0</v>
      </c>
      <c r="M17" s="38">
        <v>10</v>
      </c>
      <c r="N17" s="38">
        <v>3</v>
      </c>
      <c r="O17" s="38">
        <v>1</v>
      </c>
      <c r="P17" s="38">
        <v>0</v>
      </c>
      <c r="Q17" s="61">
        <v>1</v>
      </c>
      <c r="R17" s="39">
        <f t="shared" si="0"/>
        <v>686</v>
      </c>
      <c r="S17" s="36"/>
      <c r="T17" s="36"/>
      <c r="U17" s="115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38">
        <v>8</v>
      </c>
      <c r="AC17" s="38">
        <v>701</v>
      </c>
      <c r="AD17" s="38">
        <v>27</v>
      </c>
      <c r="AE17" s="63">
        <f t="shared" si="1"/>
        <v>736</v>
      </c>
      <c r="AF17" s="39">
        <f t="shared" si="2"/>
        <v>1422</v>
      </c>
    </row>
    <row r="18" spans="2:32" x14ac:dyDescent="0.15">
      <c r="B18" s="115"/>
      <c r="C18" s="15" t="s">
        <v>39</v>
      </c>
      <c r="D18" s="37">
        <v>101</v>
      </c>
      <c r="E18" s="38">
        <v>182</v>
      </c>
      <c r="F18" s="38">
        <v>2</v>
      </c>
      <c r="G18" s="38">
        <v>425</v>
      </c>
      <c r="H18" s="38">
        <v>1</v>
      </c>
      <c r="I18" s="38">
        <v>11</v>
      </c>
      <c r="J18" s="38">
        <v>5</v>
      </c>
      <c r="K18" s="38">
        <v>12</v>
      </c>
      <c r="L18" s="38">
        <v>0</v>
      </c>
      <c r="M18" s="38">
        <v>3</v>
      </c>
      <c r="N18" s="38">
        <v>5</v>
      </c>
      <c r="O18" s="38">
        <v>5</v>
      </c>
      <c r="P18" s="38">
        <v>0</v>
      </c>
      <c r="Q18" s="61">
        <v>0</v>
      </c>
      <c r="R18" s="39">
        <f t="shared" si="0"/>
        <v>752</v>
      </c>
      <c r="S18" s="36"/>
      <c r="T18" s="36"/>
      <c r="U18" s="115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38">
        <v>8</v>
      </c>
      <c r="AC18" s="38">
        <v>90</v>
      </c>
      <c r="AD18" s="38">
        <v>28</v>
      </c>
      <c r="AE18" s="63">
        <f t="shared" si="1"/>
        <v>126</v>
      </c>
      <c r="AF18" s="39">
        <f t="shared" si="2"/>
        <v>878</v>
      </c>
    </row>
    <row r="19" spans="2:32" x14ac:dyDescent="0.15">
      <c r="B19" s="115"/>
      <c r="C19" s="15" t="s">
        <v>40</v>
      </c>
      <c r="D19" s="37">
        <v>1427</v>
      </c>
      <c r="E19" s="38">
        <v>3164</v>
      </c>
      <c r="F19" s="38">
        <v>3</v>
      </c>
      <c r="G19" s="38">
        <v>1353</v>
      </c>
      <c r="H19" s="38">
        <v>11</v>
      </c>
      <c r="I19" s="38">
        <v>27</v>
      </c>
      <c r="J19" s="38">
        <v>1</v>
      </c>
      <c r="K19" s="38">
        <v>1</v>
      </c>
      <c r="L19" s="38">
        <v>0</v>
      </c>
      <c r="M19" s="38">
        <v>6</v>
      </c>
      <c r="N19" s="38">
        <v>5</v>
      </c>
      <c r="O19" s="38">
        <v>1</v>
      </c>
      <c r="P19" s="38">
        <v>0</v>
      </c>
      <c r="Q19" s="61">
        <v>1</v>
      </c>
      <c r="R19" s="39">
        <f t="shared" si="0"/>
        <v>6000</v>
      </c>
      <c r="S19" s="36"/>
      <c r="T19" s="36"/>
      <c r="U19" s="115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38">
        <v>1</v>
      </c>
      <c r="AC19" s="38">
        <v>4685</v>
      </c>
      <c r="AD19" s="38">
        <v>710</v>
      </c>
      <c r="AE19" s="63">
        <f t="shared" si="1"/>
        <v>5396</v>
      </c>
      <c r="AF19" s="39">
        <f t="shared" si="2"/>
        <v>11396</v>
      </c>
    </row>
    <row r="20" spans="2:32" x14ac:dyDescent="0.15">
      <c r="B20" s="115"/>
      <c r="C20" s="15" t="s">
        <v>41</v>
      </c>
      <c r="D20" s="37">
        <v>328</v>
      </c>
      <c r="E20" s="38">
        <v>40</v>
      </c>
      <c r="F20" s="38">
        <v>3</v>
      </c>
      <c r="G20" s="38">
        <v>613</v>
      </c>
      <c r="H20" s="38">
        <v>3</v>
      </c>
      <c r="I20" s="38">
        <v>12</v>
      </c>
      <c r="J20" s="38">
        <v>1</v>
      </c>
      <c r="K20" s="38">
        <v>5</v>
      </c>
      <c r="L20" s="38">
        <v>0</v>
      </c>
      <c r="M20" s="38">
        <v>4</v>
      </c>
      <c r="N20" s="38">
        <v>12</v>
      </c>
      <c r="O20" s="38">
        <v>4</v>
      </c>
      <c r="P20" s="38">
        <v>0</v>
      </c>
      <c r="Q20" s="61">
        <v>0</v>
      </c>
      <c r="R20" s="39">
        <f t="shared" si="0"/>
        <v>1025</v>
      </c>
      <c r="S20" s="36"/>
      <c r="T20" s="36"/>
      <c r="U20" s="115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38">
        <v>2</v>
      </c>
      <c r="AC20" s="38">
        <v>50</v>
      </c>
      <c r="AD20" s="38">
        <v>9</v>
      </c>
      <c r="AE20" s="63">
        <f t="shared" si="1"/>
        <v>61</v>
      </c>
      <c r="AF20" s="39">
        <f t="shared" si="2"/>
        <v>1086</v>
      </c>
    </row>
    <row r="21" spans="2:32" ht="14.25" thickBot="1" x14ac:dyDescent="0.2">
      <c r="B21" s="116"/>
      <c r="C21" s="4" t="s">
        <v>16</v>
      </c>
      <c r="D21" s="40">
        <f>SUM(D14:D20)</f>
        <v>5503</v>
      </c>
      <c r="E21" s="41">
        <f>SUM(E14:E20)</f>
        <v>7906</v>
      </c>
      <c r="F21" s="41">
        <f t="shared" ref="F21:Q21" si="4">SUM(F14:F20)</f>
        <v>2837</v>
      </c>
      <c r="G21" s="41">
        <f t="shared" si="4"/>
        <v>6496</v>
      </c>
      <c r="H21" s="41">
        <f t="shared" si="4"/>
        <v>56</v>
      </c>
      <c r="I21" s="41">
        <f t="shared" si="4"/>
        <v>115</v>
      </c>
      <c r="J21" s="41">
        <f t="shared" si="4"/>
        <v>20</v>
      </c>
      <c r="K21" s="41">
        <f t="shared" si="4"/>
        <v>57</v>
      </c>
      <c r="L21" s="41">
        <f t="shared" si="4"/>
        <v>1</v>
      </c>
      <c r="M21" s="41">
        <f t="shared" si="4"/>
        <v>26</v>
      </c>
      <c r="N21" s="41">
        <f t="shared" si="4"/>
        <v>40</v>
      </c>
      <c r="O21" s="41">
        <f t="shared" si="4"/>
        <v>29</v>
      </c>
      <c r="P21" s="41">
        <f t="shared" si="4"/>
        <v>0</v>
      </c>
      <c r="Q21" s="41">
        <f t="shared" si="4"/>
        <v>9</v>
      </c>
      <c r="R21" s="42">
        <f t="shared" si="0"/>
        <v>23095</v>
      </c>
      <c r="S21" s="36"/>
      <c r="T21" s="36"/>
      <c r="U21" s="116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41">
        <f>SUM(AB14:AB20)</f>
        <v>64</v>
      </c>
      <c r="AC21" s="41">
        <f>SUM(AC14:AC20)</f>
        <v>10542</v>
      </c>
      <c r="AD21" s="41">
        <f>SUM(AD14:AD20)</f>
        <v>1129</v>
      </c>
      <c r="AE21" s="62">
        <f>SUM(AB21:AD21)</f>
        <v>11735</v>
      </c>
      <c r="AF21" s="42">
        <f>R21+AE21</f>
        <v>34830</v>
      </c>
    </row>
    <row r="22" spans="2:32" x14ac:dyDescent="0.15">
      <c r="B22" s="85" t="s">
        <v>42</v>
      </c>
      <c r="C22" s="11" t="s">
        <v>43</v>
      </c>
      <c r="D22" s="73">
        <v>752</v>
      </c>
      <c r="E22" s="71">
        <v>102</v>
      </c>
      <c r="F22" s="71">
        <v>33</v>
      </c>
      <c r="G22" s="71">
        <v>488</v>
      </c>
      <c r="H22" s="71">
        <v>5</v>
      </c>
      <c r="I22" s="71">
        <v>48</v>
      </c>
      <c r="J22" s="71">
        <v>15</v>
      </c>
      <c r="K22" s="71">
        <v>36</v>
      </c>
      <c r="L22" s="71">
        <v>0</v>
      </c>
      <c r="M22" s="71">
        <v>2</v>
      </c>
      <c r="N22" s="71">
        <v>11</v>
      </c>
      <c r="O22" s="71">
        <v>19</v>
      </c>
      <c r="P22" s="71">
        <v>0</v>
      </c>
      <c r="Q22" s="67">
        <v>1</v>
      </c>
      <c r="R22" s="66">
        <f t="shared" si="0"/>
        <v>1512</v>
      </c>
      <c r="S22" s="36"/>
      <c r="T22" s="36"/>
      <c r="U22" s="85" t="s">
        <v>42</v>
      </c>
      <c r="V22" s="11" t="s">
        <v>43</v>
      </c>
      <c r="W22" s="70" t="s">
        <v>61</v>
      </c>
      <c r="X22" s="48" t="s">
        <v>61</v>
      </c>
      <c r="Y22" s="48" t="s">
        <v>61</v>
      </c>
      <c r="Z22" s="48" t="s">
        <v>61</v>
      </c>
      <c r="AA22" s="48" t="s">
        <v>61</v>
      </c>
      <c r="AB22" s="71">
        <v>29</v>
      </c>
      <c r="AC22" s="71">
        <v>209</v>
      </c>
      <c r="AD22" s="71">
        <v>29</v>
      </c>
      <c r="AE22" s="67">
        <f t="shared" si="1"/>
        <v>267</v>
      </c>
      <c r="AF22" s="66">
        <f t="shared" si="2"/>
        <v>1779</v>
      </c>
    </row>
    <row r="23" spans="2:32" x14ac:dyDescent="0.15">
      <c r="B23" s="113"/>
      <c r="C23" s="15" t="s">
        <v>44</v>
      </c>
      <c r="D23" s="37">
        <v>954</v>
      </c>
      <c r="E23" s="38">
        <v>1220</v>
      </c>
      <c r="F23" s="38">
        <v>418</v>
      </c>
      <c r="G23" s="38">
        <v>1573</v>
      </c>
      <c r="H23" s="38">
        <v>785</v>
      </c>
      <c r="I23" s="38">
        <v>190</v>
      </c>
      <c r="J23" s="38">
        <v>17</v>
      </c>
      <c r="K23" s="38">
        <v>11</v>
      </c>
      <c r="L23" s="38">
        <v>1</v>
      </c>
      <c r="M23" s="38">
        <v>10</v>
      </c>
      <c r="N23" s="38">
        <v>59</v>
      </c>
      <c r="O23" s="38">
        <v>3</v>
      </c>
      <c r="P23" s="38">
        <v>0</v>
      </c>
      <c r="Q23" s="61">
        <v>0</v>
      </c>
      <c r="R23" s="39">
        <f t="shared" si="0"/>
        <v>5241</v>
      </c>
      <c r="S23" s="36"/>
      <c r="T23" s="36"/>
      <c r="U23" s="113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38">
        <v>5</v>
      </c>
      <c r="AC23" s="38">
        <v>632</v>
      </c>
      <c r="AD23" s="38">
        <v>133</v>
      </c>
      <c r="AE23" s="63">
        <f t="shared" si="1"/>
        <v>770</v>
      </c>
      <c r="AF23" s="39">
        <f t="shared" si="2"/>
        <v>6011</v>
      </c>
    </row>
    <row r="24" spans="2:32" x14ac:dyDescent="0.15">
      <c r="B24" s="113"/>
      <c r="C24" s="15" t="s">
        <v>45</v>
      </c>
      <c r="D24" s="37">
        <v>3632</v>
      </c>
      <c r="E24" s="38">
        <v>90</v>
      </c>
      <c r="F24" s="38">
        <v>10</v>
      </c>
      <c r="G24" s="38">
        <v>622</v>
      </c>
      <c r="H24" s="38">
        <v>4</v>
      </c>
      <c r="I24" s="38">
        <v>137</v>
      </c>
      <c r="J24" s="38">
        <v>76</v>
      </c>
      <c r="K24" s="38">
        <v>39</v>
      </c>
      <c r="L24" s="38">
        <v>1</v>
      </c>
      <c r="M24" s="38">
        <v>16</v>
      </c>
      <c r="N24" s="38">
        <v>29</v>
      </c>
      <c r="O24" s="38">
        <v>79</v>
      </c>
      <c r="P24" s="38">
        <v>0</v>
      </c>
      <c r="Q24" s="61">
        <v>0</v>
      </c>
      <c r="R24" s="39">
        <f t="shared" si="0"/>
        <v>4735</v>
      </c>
      <c r="S24" s="36"/>
      <c r="T24" s="36"/>
      <c r="U24" s="113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38">
        <v>59</v>
      </c>
      <c r="AC24" s="38">
        <v>76</v>
      </c>
      <c r="AD24" s="38">
        <v>26</v>
      </c>
      <c r="AE24" s="63">
        <f t="shared" si="1"/>
        <v>161</v>
      </c>
      <c r="AF24" s="39">
        <f t="shared" si="2"/>
        <v>4896</v>
      </c>
    </row>
    <row r="25" spans="2:32" x14ac:dyDescent="0.15">
      <c r="B25" s="113"/>
      <c r="C25" s="15" t="s">
        <v>46</v>
      </c>
      <c r="D25" s="37">
        <v>4420</v>
      </c>
      <c r="E25" s="38">
        <v>3087</v>
      </c>
      <c r="F25" s="38">
        <v>102</v>
      </c>
      <c r="G25" s="38">
        <v>1481</v>
      </c>
      <c r="H25" s="38">
        <v>219</v>
      </c>
      <c r="I25" s="38">
        <v>39</v>
      </c>
      <c r="J25" s="38">
        <v>42</v>
      </c>
      <c r="K25" s="38">
        <v>4</v>
      </c>
      <c r="L25" s="38">
        <v>0</v>
      </c>
      <c r="M25" s="38">
        <v>4</v>
      </c>
      <c r="N25" s="38">
        <v>1</v>
      </c>
      <c r="O25" s="38">
        <v>11</v>
      </c>
      <c r="P25" s="38">
        <v>0</v>
      </c>
      <c r="Q25" s="61">
        <v>0</v>
      </c>
      <c r="R25" s="39">
        <f t="shared" si="0"/>
        <v>9410</v>
      </c>
      <c r="S25" s="36"/>
      <c r="T25" s="36"/>
      <c r="U25" s="113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38">
        <v>3</v>
      </c>
      <c r="AC25" s="38">
        <v>356</v>
      </c>
      <c r="AD25" s="38">
        <v>112</v>
      </c>
      <c r="AE25" s="63">
        <f t="shared" si="1"/>
        <v>471</v>
      </c>
      <c r="AF25" s="39">
        <f t="shared" si="2"/>
        <v>9881</v>
      </c>
    </row>
    <row r="26" spans="2:32" x14ac:dyDescent="0.15">
      <c r="B26" s="113"/>
      <c r="C26" s="15" t="s">
        <v>47</v>
      </c>
      <c r="D26" s="37">
        <v>27040</v>
      </c>
      <c r="E26" s="38">
        <v>6524</v>
      </c>
      <c r="F26" s="38">
        <v>2925</v>
      </c>
      <c r="G26" s="38">
        <v>5959</v>
      </c>
      <c r="H26" s="38">
        <v>1875</v>
      </c>
      <c r="I26" s="38">
        <v>1301</v>
      </c>
      <c r="J26" s="38">
        <v>1068</v>
      </c>
      <c r="K26" s="38">
        <v>287</v>
      </c>
      <c r="L26" s="38">
        <v>7</v>
      </c>
      <c r="M26" s="38">
        <v>123</v>
      </c>
      <c r="N26" s="38">
        <v>72</v>
      </c>
      <c r="O26" s="38">
        <v>318</v>
      </c>
      <c r="P26" s="38">
        <v>0</v>
      </c>
      <c r="Q26" s="61">
        <v>21</v>
      </c>
      <c r="R26" s="39">
        <f t="shared" si="0"/>
        <v>47520</v>
      </c>
      <c r="S26" s="36"/>
      <c r="T26" s="36"/>
      <c r="U26" s="113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38">
        <v>51</v>
      </c>
      <c r="AC26" s="38">
        <v>271</v>
      </c>
      <c r="AD26" s="38">
        <v>156</v>
      </c>
      <c r="AE26" s="63">
        <f t="shared" si="1"/>
        <v>478</v>
      </c>
      <c r="AF26" s="39">
        <f t="shared" si="2"/>
        <v>47998</v>
      </c>
    </row>
    <row r="27" spans="2:32" ht="14.25" thickBot="1" x14ac:dyDescent="0.2">
      <c r="B27" s="114"/>
      <c r="C27" s="4" t="s">
        <v>16</v>
      </c>
      <c r="D27" s="40">
        <f>SUM(D22:D26)</f>
        <v>36798</v>
      </c>
      <c r="E27" s="41">
        <f>SUM(E22:E26)</f>
        <v>11023</v>
      </c>
      <c r="F27" s="41">
        <f t="shared" ref="F27:Q27" si="5">SUM(F22:F26)</f>
        <v>3488</v>
      </c>
      <c r="G27" s="41">
        <f t="shared" si="5"/>
        <v>10123</v>
      </c>
      <c r="H27" s="41">
        <f t="shared" si="5"/>
        <v>2888</v>
      </c>
      <c r="I27" s="41">
        <f t="shared" si="5"/>
        <v>1715</v>
      </c>
      <c r="J27" s="41">
        <f t="shared" si="5"/>
        <v>1218</v>
      </c>
      <c r="K27" s="41">
        <f t="shared" si="5"/>
        <v>377</v>
      </c>
      <c r="L27" s="41">
        <f t="shared" si="5"/>
        <v>9</v>
      </c>
      <c r="M27" s="41">
        <f t="shared" si="5"/>
        <v>155</v>
      </c>
      <c r="N27" s="41">
        <f t="shared" si="5"/>
        <v>172</v>
      </c>
      <c r="O27" s="41">
        <f t="shared" si="5"/>
        <v>430</v>
      </c>
      <c r="P27" s="41">
        <f t="shared" si="5"/>
        <v>0</v>
      </c>
      <c r="Q27" s="41">
        <f t="shared" si="5"/>
        <v>22</v>
      </c>
      <c r="R27" s="42">
        <f t="shared" si="0"/>
        <v>68418</v>
      </c>
      <c r="S27" s="36"/>
      <c r="T27" s="36"/>
      <c r="U27" s="114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41">
        <f>SUM(AB22:AB26)</f>
        <v>147</v>
      </c>
      <c r="AC27" s="41">
        <f>SUM(AC22:AC26)</f>
        <v>1544</v>
      </c>
      <c r="AD27" s="41">
        <f>SUM(AD22:AD26)</f>
        <v>456</v>
      </c>
      <c r="AE27" s="72">
        <f t="shared" si="1"/>
        <v>2147</v>
      </c>
      <c r="AF27" s="42">
        <f t="shared" si="2"/>
        <v>70565</v>
      </c>
    </row>
    <row r="28" spans="2:32" x14ac:dyDescent="0.15">
      <c r="B28" s="85" t="s">
        <v>48</v>
      </c>
      <c r="C28" s="11" t="s">
        <v>60</v>
      </c>
      <c r="D28" s="73">
        <v>695</v>
      </c>
      <c r="E28" s="71">
        <v>1546</v>
      </c>
      <c r="F28" s="71">
        <v>35</v>
      </c>
      <c r="G28" s="71">
        <v>6349</v>
      </c>
      <c r="H28" s="71">
        <v>28</v>
      </c>
      <c r="I28" s="71">
        <v>108</v>
      </c>
      <c r="J28" s="71">
        <v>33</v>
      </c>
      <c r="K28" s="71">
        <v>42</v>
      </c>
      <c r="L28" s="71">
        <v>1</v>
      </c>
      <c r="M28" s="71">
        <v>7</v>
      </c>
      <c r="N28" s="71">
        <v>23</v>
      </c>
      <c r="O28" s="71">
        <v>38</v>
      </c>
      <c r="P28" s="71">
        <v>0</v>
      </c>
      <c r="Q28" s="67">
        <v>2</v>
      </c>
      <c r="R28" s="66">
        <f t="shared" si="0"/>
        <v>8907</v>
      </c>
      <c r="S28" s="36"/>
      <c r="T28" s="36"/>
      <c r="U28" s="85" t="s">
        <v>48</v>
      </c>
      <c r="V28" s="11" t="s">
        <v>60</v>
      </c>
      <c r="W28" s="70" t="s">
        <v>61</v>
      </c>
      <c r="X28" s="48" t="s">
        <v>61</v>
      </c>
      <c r="Y28" s="48" t="s">
        <v>61</v>
      </c>
      <c r="Z28" s="48" t="s">
        <v>61</v>
      </c>
      <c r="AA28" s="48" t="s">
        <v>61</v>
      </c>
      <c r="AB28" s="71">
        <v>21</v>
      </c>
      <c r="AC28" s="71">
        <v>1062</v>
      </c>
      <c r="AD28" s="71">
        <v>255</v>
      </c>
      <c r="AE28" s="67">
        <f t="shared" si="1"/>
        <v>1338</v>
      </c>
      <c r="AF28" s="66">
        <f t="shared" si="2"/>
        <v>10245</v>
      </c>
    </row>
    <row r="29" spans="2:32" x14ac:dyDescent="0.15">
      <c r="B29" s="113"/>
      <c r="C29" s="15" t="s">
        <v>50</v>
      </c>
      <c r="D29" s="37">
        <v>1155</v>
      </c>
      <c r="E29" s="38">
        <v>4611</v>
      </c>
      <c r="F29" s="38">
        <v>776</v>
      </c>
      <c r="G29" s="38">
        <v>10187</v>
      </c>
      <c r="H29" s="38">
        <v>4963</v>
      </c>
      <c r="I29" s="38">
        <v>1268</v>
      </c>
      <c r="J29" s="38">
        <v>70</v>
      </c>
      <c r="K29" s="38">
        <v>12</v>
      </c>
      <c r="L29" s="38">
        <v>6</v>
      </c>
      <c r="M29" s="38">
        <v>77</v>
      </c>
      <c r="N29" s="38">
        <v>329</v>
      </c>
      <c r="O29" s="38">
        <v>13</v>
      </c>
      <c r="P29" s="38">
        <v>0</v>
      </c>
      <c r="Q29" s="61">
        <v>2</v>
      </c>
      <c r="R29" s="39">
        <f t="shared" si="0"/>
        <v>23469</v>
      </c>
      <c r="S29" s="36"/>
      <c r="T29" s="36"/>
      <c r="U29" s="113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38">
        <v>20</v>
      </c>
      <c r="AC29" s="38">
        <v>1931</v>
      </c>
      <c r="AD29" s="38">
        <v>592</v>
      </c>
      <c r="AE29" s="63">
        <f t="shared" si="1"/>
        <v>2543</v>
      </c>
      <c r="AF29" s="39">
        <f t="shared" si="2"/>
        <v>26012</v>
      </c>
    </row>
    <row r="30" spans="2:32" x14ac:dyDescent="0.15">
      <c r="B30" s="113"/>
      <c r="C30" s="15" t="s">
        <v>51</v>
      </c>
      <c r="D30" s="37">
        <v>2750</v>
      </c>
      <c r="E30" s="38">
        <v>740</v>
      </c>
      <c r="F30" s="38">
        <v>61</v>
      </c>
      <c r="G30" s="38">
        <v>5272</v>
      </c>
      <c r="H30" s="38">
        <v>184</v>
      </c>
      <c r="I30" s="38">
        <v>658</v>
      </c>
      <c r="J30" s="38">
        <v>65</v>
      </c>
      <c r="K30" s="38">
        <v>167</v>
      </c>
      <c r="L30" s="38">
        <v>0</v>
      </c>
      <c r="M30" s="38">
        <v>56</v>
      </c>
      <c r="N30" s="38">
        <v>188</v>
      </c>
      <c r="O30" s="38">
        <v>57</v>
      </c>
      <c r="P30" s="38">
        <v>0</v>
      </c>
      <c r="Q30" s="61">
        <v>5</v>
      </c>
      <c r="R30" s="39">
        <f t="shared" si="0"/>
        <v>10203</v>
      </c>
      <c r="S30" s="36"/>
      <c r="T30" s="36"/>
      <c r="U30" s="113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38">
        <v>184</v>
      </c>
      <c r="AC30" s="38">
        <v>1791</v>
      </c>
      <c r="AD30" s="38">
        <v>365</v>
      </c>
      <c r="AE30" s="63">
        <f t="shared" si="1"/>
        <v>2340</v>
      </c>
      <c r="AF30" s="39">
        <f t="shared" si="2"/>
        <v>12543</v>
      </c>
    </row>
    <row r="31" spans="2:32" x14ac:dyDescent="0.15">
      <c r="B31" s="113"/>
      <c r="C31" s="15" t="s">
        <v>52</v>
      </c>
      <c r="D31" s="37">
        <v>5902</v>
      </c>
      <c r="E31" s="38">
        <v>33334</v>
      </c>
      <c r="F31" s="38">
        <v>152</v>
      </c>
      <c r="G31" s="38">
        <v>2004</v>
      </c>
      <c r="H31" s="38">
        <v>11412</v>
      </c>
      <c r="I31" s="38">
        <v>59</v>
      </c>
      <c r="J31" s="38">
        <v>8</v>
      </c>
      <c r="K31" s="38">
        <v>17</v>
      </c>
      <c r="L31" s="38">
        <v>0</v>
      </c>
      <c r="M31" s="38">
        <v>9</v>
      </c>
      <c r="N31" s="38">
        <v>3</v>
      </c>
      <c r="O31" s="38">
        <v>6</v>
      </c>
      <c r="P31" s="38">
        <v>0</v>
      </c>
      <c r="Q31" s="61">
        <v>4</v>
      </c>
      <c r="R31" s="39">
        <f t="shared" si="0"/>
        <v>52910</v>
      </c>
      <c r="S31" s="36"/>
      <c r="T31" s="36"/>
      <c r="U31" s="113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38">
        <v>22</v>
      </c>
      <c r="AC31" s="38">
        <v>904</v>
      </c>
      <c r="AD31" s="38">
        <v>366</v>
      </c>
      <c r="AE31" s="63">
        <f t="shared" si="1"/>
        <v>1292</v>
      </c>
      <c r="AF31" s="39">
        <f t="shared" si="2"/>
        <v>54202</v>
      </c>
    </row>
    <row r="32" spans="2:32" x14ac:dyDescent="0.15">
      <c r="B32" s="113"/>
      <c r="C32" s="15" t="s">
        <v>53</v>
      </c>
      <c r="D32" s="37">
        <v>6895</v>
      </c>
      <c r="E32" s="38">
        <v>2079</v>
      </c>
      <c r="F32" s="38">
        <v>253</v>
      </c>
      <c r="G32" s="38">
        <v>3083</v>
      </c>
      <c r="H32" s="38">
        <v>429</v>
      </c>
      <c r="I32" s="38">
        <v>540</v>
      </c>
      <c r="J32" s="38">
        <v>63</v>
      </c>
      <c r="K32" s="38">
        <v>134</v>
      </c>
      <c r="L32" s="38">
        <v>1</v>
      </c>
      <c r="M32" s="38">
        <v>62</v>
      </c>
      <c r="N32" s="38">
        <v>29</v>
      </c>
      <c r="O32" s="38">
        <v>28</v>
      </c>
      <c r="P32" s="38">
        <v>0</v>
      </c>
      <c r="Q32" s="61">
        <v>7</v>
      </c>
      <c r="R32" s="39">
        <f t="shared" si="0"/>
        <v>13603</v>
      </c>
      <c r="S32" s="36"/>
      <c r="T32" s="36"/>
      <c r="U32" s="113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38">
        <v>30</v>
      </c>
      <c r="AC32" s="38">
        <v>1085</v>
      </c>
      <c r="AD32" s="38">
        <v>299</v>
      </c>
      <c r="AE32" s="63">
        <f t="shared" si="1"/>
        <v>1414</v>
      </c>
      <c r="AF32" s="39">
        <f t="shared" si="2"/>
        <v>15017</v>
      </c>
    </row>
    <row r="33" spans="2:32" ht="14.25" thickBot="1" x14ac:dyDescent="0.2">
      <c r="B33" s="114"/>
      <c r="C33" s="4" t="s">
        <v>16</v>
      </c>
      <c r="D33" s="41">
        <f>SUM(D28:D32)</f>
        <v>17397</v>
      </c>
      <c r="E33" s="41">
        <f>SUM(E28:E32)</f>
        <v>42310</v>
      </c>
      <c r="F33" s="41">
        <f t="shared" ref="F33:Q33" si="6">SUM(F28:F32)</f>
        <v>1277</v>
      </c>
      <c r="G33" s="41">
        <f t="shared" si="6"/>
        <v>26895</v>
      </c>
      <c r="H33" s="41">
        <f t="shared" si="6"/>
        <v>17016</v>
      </c>
      <c r="I33" s="41">
        <f t="shared" si="6"/>
        <v>2633</v>
      </c>
      <c r="J33" s="41">
        <f t="shared" si="6"/>
        <v>239</v>
      </c>
      <c r="K33" s="41">
        <f t="shared" si="6"/>
        <v>372</v>
      </c>
      <c r="L33" s="41">
        <f t="shared" si="6"/>
        <v>8</v>
      </c>
      <c r="M33" s="41">
        <f t="shared" si="6"/>
        <v>211</v>
      </c>
      <c r="N33" s="41">
        <f t="shared" si="6"/>
        <v>572</v>
      </c>
      <c r="O33" s="41">
        <f t="shared" si="6"/>
        <v>142</v>
      </c>
      <c r="P33" s="41">
        <f t="shared" si="6"/>
        <v>0</v>
      </c>
      <c r="Q33" s="41">
        <f t="shared" si="6"/>
        <v>20</v>
      </c>
      <c r="R33" s="65">
        <f t="shared" si="0"/>
        <v>109092</v>
      </c>
      <c r="S33" s="36"/>
      <c r="T33" s="36"/>
      <c r="U33" s="114"/>
      <c r="V33" s="4" t="s">
        <v>16</v>
      </c>
      <c r="W33" s="19" t="s">
        <v>61</v>
      </c>
      <c r="X33" s="20" t="s">
        <v>61</v>
      </c>
      <c r="Y33" s="20" t="s">
        <v>61</v>
      </c>
      <c r="Z33" s="20" t="s">
        <v>61</v>
      </c>
      <c r="AA33" s="20" t="s">
        <v>61</v>
      </c>
      <c r="AB33" s="41">
        <f>SUM(AB28:AB32)</f>
        <v>277</v>
      </c>
      <c r="AC33" s="41">
        <f>SUM(AC28:AC32)</f>
        <v>6773</v>
      </c>
      <c r="AD33" s="41">
        <f>SUM(AD28:AD32)</f>
        <v>1877</v>
      </c>
      <c r="AE33" s="62">
        <f t="shared" si="1"/>
        <v>8927</v>
      </c>
      <c r="AF33" s="42">
        <f t="shared" si="2"/>
        <v>118019</v>
      </c>
    </row>
    <row r="34" spans="2:32" ht="14.25" thickBot="1" x14ac:dyDescent="0.2">
      <c r="B34" s="125" t="s">
        <v>15</v>
      </c>
      <c r="C34" s="126"/>
      <c r="D34" s="33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5">
        <f t="shared" si="0"/>
        <v>0</v>
      </c>
      <c r="S34" s="36"/>
      <c r="T34" s="36"/>
      <c r="U34" s="125" t="s">
        <v>15</v>
      </c>
      <c r="V34" s="126"/>
      <c r="W34" s="33">
        <v>340</v>
      </c>
      <c r="X34" s="34">
        <v>67</v>
      </c>
      <c r="Y34" s="34">
        <v>2216</v>
      </c>
      <c r="Z34" s="34">
        <v>5</v>
      </c>
      <c r="AA34" s="34">
        <v>505</v>
      </c>
      <c r="AB34" s="34">
        <v>0</v>
      </c>
      <c r="AC34" s="34">
        <v>123</v>
      </c>
      <c r="AD34" s="34">
        <v>1</v>
      </c>
      <c r="AE34" s="68">
        <f>SUM(W34:AD34)</f>
        <v>3257</v>
      </c>
      <c r="AF34" s="35">
        <f t="shared" si="2"/>
        <v>3257</v>
      </c>
    </row>
    <row r="35" spans="2:32" ht="14.25" thickBot="1" x14ac:dyDescent="0.2">
      <c r="B35" s="125" t="s">
        <v>54</v>
      </c>
      <c r="C35" s="126"/>
      <c r="D35" s="33">
        <f>D4+D13+D21+D27+D33</f>
        <v>66112</v>
      </c>
      <c r="E35" s="34">
        <f>E4+E13+E21+E27+E33+E34</f>
        <v>61374</v>
      </c>
      <c r="F35" s="34">
        <f t="shared" ref="F35:Q35" si="7">F4+F13+F21+F27+F33+F34</f>
        <v>9273</v>
      </c>
      <c r="G35" s="34">
        <f t="shared" si="7"/>
        <v>65028</v>
      </c>
      <c r="H35" s="34">
        <f t="shared" si="7"/>
        <v>19962</v>
      </c>
      <c r="I35" s="34">
        <f t="shared" si="7"/>
        <v>7680</v>
      </c>
      <c r="J35" s="34">
        <f t="shared" si="7"/>
        <v>2152</v>
      </c>
      <c r="K35" s="34">
        <f t="shared" si="7"/>
        <v>852</v>
      </c>
      <c r="L35" s="34">
        <f t="shared" si="7"/>
        <v>143</v>
      </c>
      <c r="M35" s="34">
        <f t="shared" si="7"/>
        <v>1977</v>
      </c>
      <c r="N35" s="34">
        <f t="shared" si="7"/>
        <v>964</v>
      </c>
      <c r="O35" s="34">
        <f t="shared" si="7"/>
        <v>666</v>
      </c>
      <c r="P35" s="34">
        <f t="shared" si="7"/>
        <v>1577</v>
      </c>
      <c r="Q35" s="34">
        <f t="shared" si="7"/>
        <v>79</v>
      </c>
      <c r="R35" s="35">
        <f t="shared" si="0"/>
        <v>237839</v>
      </c>
      <c r="S35" s="36"/>
      <c r="T35" s="36"/>
      <c r="U35" s="125" t="s">
        <v>54</v>
      </c>
      <c r="V35" s="126"/>
      <c r="W35" s="33">
        <f>SUM(W34)</f>
        <v>340</v>
      </c>
      <c r="X35" s="34">
        <f>SUM(X34)</f>
        <v>67</v>
      </c>
      <c r="Y35" s="34">
        <f>SUM(Y34)</f>
        <v>2216</v>
      </c>
      <c r="Z35" s="34">
        <f>SUM(Z34)</f>
        <v>5</v>
      </c>
      <c r="AA35" s="34">
        <f>SUM(AA34)</f>
        <v>505</v>
      </c>
      <c r="AB35" s="34">
        <f>SUM(AB4+AB13+AB21+AB27+AB33+AB34)</f>
        <v>572</v>
      </c>
      <c r="AC35" s="34">
        <f>SUM(AC4+AC13+AC21+AC27+AC33+AC34)</f>
        <v>21025</v>
      </c>
      <c r="AD35" s="34">
        <f t="shared" ref="AD35:AE35" si="8">SUM(AD4+AD13+AD21+AD27+AD33+AD34)</f>
        <v>4019</v>
      </c>
      <c r="AE35" s="68">
        <f t="shared" si="8"/>
        <v>28749</v>
      </c>
      <c r="AF35" s="35">
        <f t="shared" si="2"/>
        <v>266588</v>
      </c>
    </row>
    <row r="36" spans="2:32" x14ac:dyDescent="0.15">
      <c r="D36" s="26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view="pageBreakPreview" topLeftCell="E1" zoomScale="75" zoomScaleNormal="100" zoomScaleSheetLayoutView="75" workbookViewId="0">
      <selection activeCell="H6" sqref="H6"/>
    </sheetView>
  </sheetViews>
  <sheetFormatPr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7.625" style="25" bestFit="1" customWidth="1"/>
    <col min="8" max="17" width="7.75" style="25" customWidth="1"/>
    <col min="18" max="18" width="5.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58</v>
      </c>
    </row>
    <row r="2" spans="2:32" ht="13.5" customHeight="1" x14ac:dyDescent="0.15">
      <c r="B2" s="92" t="s">
        <v>0</v>
      </c>
      <c r="C2" s="93"/>
      <c r="D2" s="96" t="s">
        <v>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1"/>
      <c r="T2" s="1"/>
      <c r="U2" s="98" t="s">
        <v>0</v>
      </c>
      <c r="V2" s="99"/>
      <c r="W2" s="82" t="s">
        <v>2</v>
      </c>
      <c r="X2" s="82"/>
      <c r="Y2" s="82"/>
      <c r="Z2" s="82"/>
      <c r="AA2" s="82"/>
      <c r="AB2" s="82"/>
      <c r="AC2" s="82"/>
      <c r="AD2" s="82"/>
      <c r="AE2" s="82"/>
      <c r="AF2" s="83" t="s">
        <v>3</v>
      </c>
    </row>
    <row r="3" spans="2:32" ht="51.75" thickBot="1" x14ac:dyDescent="0.2">
      <c r="B3" s="94"/>
      <c r="C3" s="95"/>
      <c r="D3" s="2" t="s">
        <v>4</v>
      </c>
      <c r="E3" s="3" t="s">
        <v>5</v>
      </c>
      <c r="F3" s="3" t="s">
        <v>6</v>
      </c>
      <c r="G3" s="3" t="s">
        <v>67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4" t="s">
        <v>16</v>
      </c>
      <c r="S3" s="5"/>
      <c r="T3" s="5"/>
      <c r="U3" s="100"/>
      <c r="V3" s="101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84"/>
    </row>
    <row r="4" spans="2:32" ht="14.25" thickBot="1" x14ac:dyDescent="0.2">
      <c r="B4" s="90" t="s">
        <v>24</v>
      </c>
      <c r="C4" s="91"/>
      <c r="D4" s="7">
        <v>7</v>
      </c>
      <c r="E4" s="8">
        <v>0</v>
      </c>
      <c r="F4" s="8">
        <v>0</v>
      </c>
      <c r="G4" s="8">
        <v>91</v>
      </c>
      <c r="H4" s="8">
        <v>0</v>
      </c>
      <c r="I4" s="8">
        <v>10</v>
      </c>
      <c r="J4" s="8">
        <v>2</v>
      </c>
      <c r="K4" s="8">
        <v>0</v>
      </c>
      <c r="L4" s="8">
        <v>1</v>
      </c>
      <c r="M4" s="8">
        <v>2</v>
      </c>
      <c r="N4" s="8">
        <v>0</v>
      </c>
      <c r="O4" s="8">
        <v>0</v>
      </c>
      <c r="P4" s="8">
        <v>0</v>
      </c>
      <c r="Q4" s="8">
        <v>0</v>
      </c>
      <c r="R4" s="9">
        <f>SUM(D4:Q4)</f>
        <v>113</v>
      </c>
      <c r="S4" s="10"/>
      <c r="T4" s="10"/>
      <c r="U4" s="90" t="s">
        <v>24</v>
      </c>
      <c r="V4" s="91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0</v>
      </c>
      <c r="AC4" s="8">
        <v>12</v>
      </c>
      <c r="AD4" s="8">
        <v>1</v>
      </c>
      <c r="AE4" s="47">
        <f>SUM(AB4:AD4)</f>
        <v>13</v>
      </c>
      <c r="AF4" s="9">
        <f>R4+AE4</f>
        <v>126</v>
      </c>
    </row>
    <row r="5" spans="2:32" x14ac:dyDescent="0.15">
      <c r="B5" s="85" t="s">
        <v>25</v>
      </c>
      <c r="C5" s="11" t="s">
        <v>26</v>
      </c>
      <c r="D5" s="12">
        <v>0</v>
      </c>
      <c r="E5" s="13">
        <v>0</v>
      </c>
      <c r="F5" s="13">
        <v>0</v>
      </c>
      <c r="G5" s="13">
        <v>4</v>
      </c>
      <c r="H5" s="13">
        <v>0</v>
      </c>
      <c r="I5" s="13">
        <v>8</v>
      </c>
      <c r="J5" s="13">
        <v>0</v>
      </c>
      <c r="K5" s="13">
        <v>0</v>
      </c>
      <c r="L5" s="13">
        <v>0</v>
      </c>
      <c r="M5" s="13">
        <v>3</v>
      </c>
      <c r="N5" s="13">
        <v>0</v>
      </c>
      <c r="O5" s="13">
        <v>0</v>
      </c>
      <c r="P5" s="13">
        <v>0</v>
      </c>
      <c r="Q5" s="13">
        <v>0</v>
      </c>
      <c r="R5" s="14">
        <f>SUM(D5:Q5)</f>
        <v>15</v>
      </c>
      <c r="S5" s="10"/>
      <c r="T5" s="10"/>
      <c r="U5" s="85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0</v>
      </c>
      <c r="AC5" s="13">
        <v>0</v>
      </c>
      <c r="AD5" s="13">
        <v>0</v>
      </c>
      <c r="AE5" s="78">
        <f>SUM(AB5:AD5)</f>
        <v>0</v>
      </c>
      <c r="AF5" s="46">
        <f t="shared" ref="AF5:AF35" si="0">R5+AE5</f>
        <v>15</v>
      </c>
    </row>
    <row r="6" spans="2:32" x14ac:dyDescent="0.15">
      <c r="B6" s="86"/>
      <c r="C6" s="15" t="s">
        <v>27</v>
      </c>
      <c r="D6" s="16">
        <v>5</v>
      </c>
      <c r="E6" s="17">
        <v>0</v>
      </c>
      <c r="F6" s="17">
        <v>0</v>
      </c>
      <c r="G6" s="17">
        <v>88</v>
      </c>
      <c r="H6" s="17">
        <v>0</v>
      </c>
      <c r="I6" s="17">
        <v>6</v>
      </c>
      <c r="J6" s="17">
        <v>4</v>
      </c>
      <c r="K6" s="17">
        <v>0</v>
      </c>
      <c r="L6" s="17">
        <v>0</v>
      </c>
      <c r="M6" s="17">
        <v>7</v>
      </c>
      <c r="N6" s="17">
        <v>0</v>
      </c>
      <c r="O6" s="17">
        <v>2</v>
      </c>
      <c r="P6" s="17">
        <v>0</v>
      </c>
      <c r="Q6" s="17">
        <v>0</v>
      </c>
      <c r="R6" s="18">
        <f>SUM(D6:Q6)</f>
        <v>112</v>
      </c>
      <c r="S6" s="10"/>
      <c r="T6" s="10"/>
      <c r="U6" s="86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1</v>
      </c>
      <c r="AC6" s="17">
        <v>8</v>
      </c>
      <c r="AD6" s="17">
        <v>1</v>
      </c>
      <c r="AE6" s="77">
        <f>SUM(AB6:AD6)</f>
        <v>10</v>
      </c>
      <c r="AF6" s="14">
        <f t="shared" si="0"/>
        <v>122</v>
      </c>
    </row>
    <row r="7" spans="2:32" x14ac:dyDescent="0.15">
      <c r="B7" s="86"/>
      <c r="C7" s="15" t="s">
        <v>28</v>
      </c>
      <c r="D7" s="16">
        <v>3</v>
      </c>
      <c r="E7" s="17">
        <v>0</v>
      </c>
      <c r="F7" s="17">
        <v>0</v>
      </c>
      <c r="G7" s="17">
        <v>9</v>
      </c>
      <c r="H7" s="17">
        <v>0</v>
      </c>
      <c r="I7" s="17">
        <v>3</v>
      </c>
      <c r="J7" s="17">
        <v>0</v>
      </c>
      <c r="K7" s="17">
        <v>0</v>
      </c>
      <c r="L7" s="17">
        <v>0</v>
      </c>
      <c r="M7" s="17">
        <v>1</v>
      </c>
      <c r="N7" s="17">
        <v>0</v>
      </c>
      <c r="O7" s="17">
        <v>1</v>
      </c>
      <c r="P7" s="17">
        <v>0</v>
      </c>
      <c r="Q7" s="17">
        <v>0</v>
      </c>
      <c r="R7" s="18">
        <f t="shared" ref="R7:R12" si="1">SUM(D7:Q7)</f>
        <v>17</v>
      </c>
      <c r="S7" s="10"/>
      <c r="T7" s="10"/>
      <c r="U7" s="86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0</v>
      </c>
      <c r="AC7" s="17">
        <v>0</v>
      </c>
      <c r="AD7" s="17">
        <v>0</v>
      </c>
      <c r="AE7" s="77">
        <f t="shared" ref="AE7:AE12" si="2">SUM(AB7:AD7)</f>
        <v>0</v>
      </c>
      <c r="AF7" s="14">
        <f t="shared" si="0"/>
        <v>17</v>
      </c>
    </row>
    <row r="8" spans="2:32" x14ac:dyDescent="0.15">
      <c r="B8" s="86"/>
      <c r="C8" s="15" t="s">
        <v>29</v>
      </c>
      <c r="D8" s="16">
        <v>0</v>
      </c>
      <c r="E8" s="17">
        <v>0</v>
      </c>
      <c r="F8" s="17">
        <v>0</v>
      </c>
      <c r="G8" s="17">
        <v>5</v>
      </c>
      <c r="H8" s="17">
        <v>0</v>
      </c>
      <c r="I8" s="17">
        <v>1</v>
      </c>
      <c r="J8" s="17">
        <v>1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8">
        <f t="shared" si="1"/>
        <v>7</v>
      </c>
      <c r="S8" s="10"/>
      <c r="T8" s="10"/>
      <c r="U8" s="86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0</v>
      </c>
      <c r="AC8" s="17">
        <v>1</v>
      </c>
      <c r="AD8" s="17">
        <v>0</v>
      </c>
      <c r="AE8" s="77">
        <f t="shared" si="2"/>
        <v>1</v>
      </c>
      <c r="AF8" s="14">
        <f t="shared" si="0"/>
        <v>8</v>
      </c>
    </row>
    <row r="9" spans="2:32" x14ac:dyDescent="0.15">
      <c r="B9" s="86"/>
      <c r="C9" s="15" t="s">
        <v>30</v>
      </c>
      <c r="D9" s="16">
        <v>45</v>
      </c>
      <c r="E9" s="17">
        <v>0</v>
      </c>
      <c r="F9" s="17">
        <v>0</v>
      </c>
      <c r="G9" s="17">
        <v>6</v>
      </c>
      <c r="H9" s="17">
        <v>0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8">
        <f t="shared" si="1"/>
        <v>52</v>
      </c>
      <c r="S9" s="10"/>
      <c r="T9" s="10"/>
      <c r="U9" s="86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0</v>
      </c>
      <c r="AC9" s="17">
        <v>0</v>
      </c>
      <c r="AD9" s="17">
        <v>0</v>
      </c>
      <c r="AE9" s="77">
        <f t="shared" si="2"/>
        <v>0</v>
      </c>
      <c r="AF9" s="14">
        <f t="shared" si="0"/>
        <v>52</v>
      </c>
    </row>
    <row r="10" spans="2:32" x14ac:dyDescent="0.15">
      <c r="B10" s="86"/>
      <c r="C10" s="15" t="s">
        <v>31</v>
      </c>
      <c r="D10" s="16">
        <v>4</v>
      </c>
      <c r="E10" s="17">
        <v>0</v>
      </c>
      <c r="F10" s="17">
        <v>1</v>
      </c>
      <c r="G10" s="17">
        <v>3</v>
      </c>
      <c r="H10" s="17">
        <v>0</v>
      </c>
      <c r="I10" s="17">
        <v>5</v>
      </c>
      <c r="J10" s="17">
        <v>0</v>
      </c>
      <c r="K10" s="17">
        <v>0</v>
      </c>
      <c r="L10" s="17">
        <v>0</v>
      </c>
      <c r="M10" s="17">
        <v>6</v>
      </c>
      <c r="N10" s="17">
        <v>0</v>
      </c>
      <c r="O10" s="17">
        <v>0</v>
      </c>
      <c r="P10" s="17">
        <v>0</v>
      </c>
      <c r="Q10" s="17">
        <v>0</v>
      </c>
      <c r="R10" s="18">
        <f t="shared" si="1"/>
        <v>19</v>
      </c>
      <c r="S10" s="10"/>
      <c r="T10" s="10"/>
      <c r="U10" s="86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0</v>
      </c>
      <c r="AC10" s="17">
        <v>1</v>
      </c>
      <c r="AD10" s="17">
        <v>0</v>
      </c>
      <c r="AE10" s="77">
        <f t="shared" si="2"/>
        <v>1</v>
      </c>
      <c r="AF10" s="14">
        <f t="shared" si="0"/>
        <v>20</v>
      </c>
    </row>
    <row r="11" spans="2:32" ht="14.25" thickBot="1" x14ac:dyDescent="0.2">
      <c r="B11" s="86"/>
      <c r="C11" s="15" t="s">
        <v>32</v>
      </c>
      <c r="D11" s="16">
        <v>0</v>
      </c>
      <c r="E11" s="17">
        <v>0</v>
      </c>
      <c r="F11" s="17">
        <v>25</v>
      </c>
      <c r="G11" s="17">
        <v>6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18</v>
      </c>
      <c r="Q11" s="17">
        <v>0</v>
      </c>
      <c r="R11" s="18">
        <f t="shared" si="1"/>
        <v>49</v>
      </c>
      <c r="S11" s="10"/>
      <c r="T11" s="10"/>
      <c r="U11" s="86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0</v>
      </c>
      <c r="AD11" s="17">
        <v>0</v>
      </c>
      <c r="AE11" s="77">
        <f t="shared" si="2"/>
        <v>0</v>
      </c>
      <c r="AF11" s="14">
        <f t="shared" si="0"/>
        <v>49</v>
      </c>
    </row>
    <row r="12" spans="2:32" ht="14.25" thickBot="1" x14ac:dyDescent="0.2">
      <c r="B12" s="86"/>
      <c r="C12" s="15" t="s">
        <v>33</v>
      </c>
      <c r="D12" s="16">
        <v>9</v>
      </c>
      <c r="E12" s="17">
        <v>0</v>
      </c>
      <c r="F12" s="17">
        <v>0</v>
      </c>
      <c r="G12" s="17">
        <v>6</v>
      </c>
      <c r="H12" s="17">
        <v>0</v>
      </c>
      <c r="I12" s="17">
        <v>6</v>
      </c>
      <c r="J12" s="17">
        <v>4</v>
      </c>
      <c r="K12" s="17">
        <v>0</v>
      </c>
      <c r="L12" s="17">
        <v>0</v>
      </c>
      <c r="M12" s="17">
        <v>1</v>
      </c>
      <c r="N12" s="17">
        <v>0</v>
      </c>
      <c r="O12" s="17">
        <v>0</v>
      </c>
      <c r="P12" s="17">
        <v>0</v>
      </c>
      <c r="Q12" s="17">
        <v>0</v>
      </c>
      <c r="R12" s="18">
        <f t="shared" si="1"/>
        <v>26</v>
      </c>
      <c r="S12" s="10"/>
      <c r="T12" s="10"/>
      <c r="U12" s="86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0</v>
      </c>
      <c r="AC12" s="17">
        <v>1</v>
      </c>
      <c r="AD12" s="17">
        <v>0</v>
      </c>
      <c r="AE12" s="77">
        <f t="shared" si="2"/>
        <v>1</v>
      </c>
      <c r="AF12" s="46">
        <f t="shared" si="0"/>
        <v>27</v>
      </c>
    </row>
    <row r="13" spans="2:32" ht="14.25" thickBot="1" x14ac:dyDescent="0.2">
      <c r="B13" s="87"/>
      <c r="C13" s="4" t="s">
        <v>16</v>
      </c>
      <c r="D13" s="19">
        <f>SUM(D5:D12)</f>
        <v>66</v>
      </c>
      <c r="E13" s="20">
        <f>SUM(E5:E12)</f>
        <v>0</v>
      </c>
      <c r="F13" s="20">
        <f t="shared" ref="F13:Q13" si="3">SUM(F5:F12)</f>
        <v>26</v>
      </c>
      <c r="G13" s="20">
        <f t="shared" si="3"/>
        <v>127</v>
      </c>
      <c r="H13" s="20">
        <f t="shared" si="3"/>
        <v>0</v>
      </c>
      <c r="I13" s="20">
        <f t="shared" si="3"/>
        <v>30</v>
      </c>
      <c r="J13" s="20">
        <f t="shared" si="3"/>
        <v>9</v>
      </c>
      <c r="K13" s="20">
        <f t="shared" si="3"/>
        <v>0</v>
      </c>
      <c r="L13" s="20">
        <f t="shared" si="3"/>
        <v>0</v>
      </c>
      <c r="M13" s="20">
        <f t="shared" si="3"/>
        <v>18</v>
      </c>
      <c r="N13" s="20">
        <f t="shared" si="3"/>
        <v>0</v>
      </c>
      <c r="O13" s="20">
        <f t="shared" si="3"/>
        <v>3</v>
      </c>
      <c r="P13" s="20">
        <f t="shared" si="3"/>
        <v>18</v>
      </c>
      <c r="Q13" s="20">
        <f t="shared" si="3"/>
        <v>0</v>
      </c>
      <c r="R13" s="20">
        <f>SUM(R5:R12)</f>
        <v>297</v>
      </c>
      <c r="S13" s="10"/>
      <c r="T13" s="10"/>
      <c r="U13" s="87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f>SUM(AB5:AB12)</f>
        <v>1</v>
      </c>
      <c r="AC13" s="20">
        <f t="shared" ref="AC13" si="4">SUM(AC5:AC12)</f>
        <v>11</v>
      </c>
      <c r="AD13" s="44">
        <f>SUM(AD5:AD12)</f>
        <v>1</v>
      </c>
      <c r="AE13" s="44">
        <f>SUM(AE5:AE12)</f>
        <v>13</v>
      </c>
      <c r="AF13" s="9">
        <f t="shared" si="0"/>
        <v>310</v>
      </c>
    </row>
    <row r="14" spans="2:32" x14ac:dyDescent="0.15">
      <c r="B14" s="85" t="s">
        <v>34</v>
      </c>
      <c r="C14" s="11" t="s">
        <v>35</v>
      </c>
      <c r="D14" s="12">
        <v>1</v>
      </c>
      <c r="E14" s="13">
        <v>13</v>
      </c>
      <c r="F14" s="13">
        <v>0</v>
      </c>
      <c r="G14" s="13">
        <v>4</v>
      </c>
      <c r="H14" s="13">
        <v>0</v>
      </c>
      <c r="I14" s="13">
        <v>0</v>
      </c>
      <c r="J14" s="13">
        <v>0</v>
      </c>
      <c r="K14" s="13">
        <v>2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4">
        <f>SUM(D14:Q14)</f>
        <v>20</v>
      </c>
      <c r="S14" s="10"/>
      <c r="T14" s="10"/>
      <c r="U14" s="85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0</v>
      </c>
      <c r="AC14" s="13">
        <v>4</v>
      </c>
      <c r="AD14" s="13">
        <v>0</v>
      </c>
      <c r="AE14" s="78">
        <f>SUM(AB14:AD14)</f>
        <v>4</v>
      </c>
      <c r="AF14" s="14">
        <f t="shared" si="0"/>
        <v>24</v>
      </c>
    </row>
    <row r="15" spans="2:32" x14ac:dyDescent="0.15">
      <c r="B15" s="88"/>
      <c r="C15" s="15" t="s">
        <v>36</v>
      </c>
      <c r="D15" s="16">
        <v>26</v>
      </c>
      <c r="E15" s="17">
        <v>6</v>
      </c>
      <c r="F15" s="17">
        <v>32</v>
      </c>
      <c r="G15" s="17">
        <v>24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f>SUM(D15:Q15)</f>
        <v>88</v>
      </c>
      <c r="S15" s="10"/>
      <c r="T15" s="10"/>
      <c r="U15" s="88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0</v>
      </c>
      <c r="AC15" s="17">
        <v>9</v>
      </c>
      <c r="AD15" s="17">
        <v>2</v>
      </c>
      <c r="AE15" s="77">
        <f>SUM(AB15:AD15)</f>
        <v>11</v>
      </c>
      <c r="AF15" s="14">
        <f t="shared" si="0"/>
        <v>99</v>
      </c>
    </row>
    <row r="16" spans="2:32" x14ac:dyDescent="0.15">
      <c r="B16" s="88"/>
      <c r="C16" s="15" t="s">
        <v>37</v>
      </c>
      <c r="D16" s="16">
        <v>18</v>
      </c>
      <c r="E16" s="17">
        <v>1</v>
      </c>
      <c r="F16" s="17">
        <v>0</v>
      </c>
      <c r="G16" s="17">
        <v>10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>
        <f t="shared" ref="R16:R20" si="5">SUM(D16:Q16)</f>
        <v>29</v>
      </c>
      <c r="S16" s="10"/>
      <c r="T16" s="10"/>
      <c r="U16" s="88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0</v>
      </c>
      <c r="AC16" s="17">
        <v>11</v>
      </c>
      <c r="AD16" s="17">
        <v>0</v>
      </c>
      <c r="AE16" s="77">
        <f t="shared" ref="AE16:AE20" si="6">SUM(AB16:AD16)</f>
        <v>11</v>
      </c>
      <c r="AF16" s="14">
        <f t="shared" si="0"/>
        <v>40</v>
      </c>
    </row>
    <row r="17" spans="2:32" x14ac:dyDescent="0.15">
      <c r="B17" s="88"/>
      <c r="C17" s="15" t="s">
        <v>38</v>
      </c>
      <c r="D17" s="16">
        <v>0</v>
      </c>
      <c r="E17" s="17">
        <v>0</v>
      </c>
      <c r="F17" s="17">
        <v>0</v>
      </c>
      <c r="G17" s="17">
        <v>4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>
        <f t="shared" si="5"/>
        <v>4</v>
      </c>
      <c r="S17" s="10"/>
      <c r="T17" s="10"/>
      <c r="U17" s="88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0</v>
      </c>
      <c r="AC17" s="17">
        <v>2</v>
      </c>
      <c r="AD17" s="17">
        <v>0</v>
      </c>
      <c r="AE17" s="77">
        <f t="shared" si="6"/>
        <v>2</v>
      </c>
      <c r="AF17" s="14">
        <f t="shared" si="0"/>
        <v>6</v>
      </c>
    </row>
    <row r="18" spans="2:32" x14ac:dyDescent="0.15">
      <c r="B18" s="88"/>
      <c r="C18" s="15" t="s">
        <v>39</v>
      </c>
      <c r="D18" s="16">
        <v>2</v>
      </c>
      <c r="E18" s="17">
        <v>1</v>
      </c>
      <c r="F18" s="17">
        <v>0</v>
      </c>
      <c r="G18" s="17">
        <v>2</v>
      </c>
      <c r="H18" s="17">
        <v>0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>
        <f t="shared" si="5"/>
        <v>6</v>
      </c>
      <c r="S18" s="10"/>
      <c r="T18" s="10"/>
      <c r="U18" s="88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1</v>
      </c>
      <c r="AC18" s="17">
        <v>2</v>
      </c>
      <c r="AD18" s="17">
        <v>0</v>
      </c>
      <c r="AE18" s="77">
        <f t="shared" si="6"/>
        <v>3</v>
      </c>
      <c r="AF18" s="14">
        <f t="shared" si="0"/>
        <v>9</v>
      </c>
    </row>
    <row r="19" spans="2:32" x14ac:dyDescent="0.15">
      <c r="B19" s="88"/>
      <c r="C19" s="15" t="s">
        <v>40</v>
      </c>
      <c r="D19" s="16">
        <v>12</v>
      </c>
      <c r="E19" s="17">
        <v>23</v>
      </c>
      <c r="F19" s="17">
        <v>0</v>
      </c>
      <c r="G19" s="17">
        <v>12</v>
      </c>
      <c r="H19" s="17">
        <v>0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f t="shared" si="5"/>
        <v>48</v>
      </c>
      <c r="S19" s="10"/>
      <c r="T19" s="10"/>
      <c r="U19" s="88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0</v>
      </c>
      <c r="AC19" s="17">
        <v>36</v>
      </c>
      <c r="AD19" s="17">
        <v>6</v>
      </c>
      <c r="AE19" s="77">
        <f t="shared" si="6"/>
        <v>42</v>
      </c>
      <c r="AF19" s="14">
        <f t="shared" si="0"/>
        <v>90</v>
      </c>
    </row>
    <row r="20" spans="2:32" ht="14.25" thickBot="1" x14ac:dyDescent="0.2">
      <c r="B20" s="88"/>
      <c r="C20" s="15" t="s">
        <v>41</v>
      </c>
      <c r="D20" s="16">
        <v>5</v>
      </c>
      <c r="E20" s="17">
        <v>0</v>
      </c>
      <c r="F20" s="17">
        <v>0</v>
      </c>
      <c r="G20" s="17">
        <v>3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>
        <f t="shared" si="5"/>
        <v>8</v>
      </c>
      <c r="S20" s="10"/>
      <c r="T20" s="10"/>
      <c r="U20" s="88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0</v>
      </c>
      <c r="AC20" s="17">
        <v>2</v>
      </c>
      <c r="AD20" s="17">
        <v>0</v>
      </c>
      <c r="AE20" s="77">
        <f t="shared" si="6"/>
        <v>2</v>
      </c>
      <c r="AF20" s="14">
        <f t="shared" si="0"/>
        <v>10</v>
      </c>
    </row>
    <row r="21" spans="2:32" ht="14.25" thickBot="1" x14ac:dyDescent="0.2">
      <c r="B21" s="89"/>
      <c r="C21" s="4" t="s">
        <v>16</v>
      </c>
      <c r="D21" s="19">
        <f>SUM(D14:D20)</f>
        <v>64</v>
      </c>
      <c r="E21" s="20">
        <f>SUM(E14:E20)</f>
        <v>44</v>
      </c>
      <c r="F21" s="20">
        <f t="shared" ref="F21:Q21" si="7">SUM(F14:F20)</f>
        <v>32</v>
      </c>
      <c r="G21" s="20">
        <f t="shared" si="7"/>
        <v>59</v>
      </c>
      <c r="H21" s="20">
        <f t="shared" si="7"/>
        <v>0</v>
      </c>
      <c r="I21" s="20">
        <f t="shared" si="7"/>
        <v>1</v>
      </c>
      <c r="J21" s="20">
        <f t="shared" si="7"/>
        <v>0</v>
      </c>
      <c r="K21" s="20">
        <f t="shared" si="7"/>
        <v>3</v>
      </c>
      <c r="L21" s="20">
        <f t="shared" si="7"/>
        <v>0</v>
      </c>
      <c r="M21" s="20">
        <f t="shared" si="7"/>
        <v>0</v>
      </c>
      <c r="N21" s="20">
        <f t="shared" si="7"/>
        <v>0</v>
      </c>
      <c r="O21" s="20">
        <f t="shared" si="7"/>
        <v>0</v>
      </c>
      <c r="P21" s="20">
        <f t="shared" si="7"/>
        <v>0</v>
      </c>
      <c r="Q21" s="20">
        <f t="shared" si="7"/>
        <v>0</v>
      </c>
      <c r="R21" s="20">
        <f>SUM(R14:R20)</f>
        <v>203</v>
      </c>
      <c r="S21" s="10"/>
      <c r="T21" s="10"/>
      <c r="U21" s="89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f>SUM(AB14:AB20)</f>
        <v>1</v>
      </c>
      <c r="AC21" s="20">
        <f>SUM(AC14:AC20)</f>
        <v>66</v>
      </c>
      <c r="AD21" s="20">
        <f>SUM(AD14:AD20)</f>
        <v>8</v>
      </c>
      <c r="AE21" s="44">
        <f>SUM(AE14:AE20)</f>
        <v>75</v>
      </c>
      <c r="AF21" s="46">
        <f t="shared" si="0"/>
        <v>278</v>
      </c>
    </row>
    <row r="22" spans="2:32" ht="14.25" thickBot="1" x14ac:dyDescent="0.2">
      <c r="B22" s="85" t="s">
        <v>42</v>
      </c>
      <c r="C22" s="11" t="s">
        <v>43</v>
      </c>
      <c r="D22" s="12">
        <v>3</v>
      </c>
      <c r="E22" s="13">
        <v>1</v>
      </c>
      <c r="F22" s="13">
        <v>1</v>
      </c>
      <c r="G22" s="13">
        <v>3</v>
      </c>
      <c r="H22" s="13">
        <v>0</v>
      </c>
      <c r="I22" s="13">
        <v>0</v>
      </c>
      <c r="J22" s="13">
        <v>1</v>
      </c>
      <c r="K22" s="13">
        <v>0</v>
      </c>
      <c r="L22" s="13">
        <v>0</v>
      </c>
      <c r="M22" s="13">
        <v>0</v>
      </c>
      <c r="N22" s="13">
        <v>0</v>
      </c>
      <c r="O22" s="13">
        <v>2</v>
      </c>
      <c r="P22" s="13">
        <v>0</v>
      </c>
      <c r="Q22" s="13">
        <v>0</v>
      </c>
      <c r="R22" s="14">
        <f>SUM(D22:Q22)</f>
        <v>11</v>
      </c>
      <c r="S22" s="10"/>
      <c r="T22" s="10"/>
      <c r="U22" s="85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1</v>
      </c>
      <c r="AC22" s="13">
        <v>3</v>
      </c>
      <c r="AD22" s="13">
        <v>0</v>
      </c>
      <c r="AE22" s="78">
        <f>SUM(AB22:AD22)</f>
        <v>4</v>
      </c>
      <c r="AF22" s="46">
        <f t="shared" si="0"/>
        <v>15</v>
      </c>
    </row>
    <row r="23" spans="2:32" ht="14.25" thickBot="1" x14ac:dyDescent="0.2">
      <c r="B23" s="86"/>
      <c r="C23" s="15" t="s">
        <v>44</v>
      </c>
      <c r="D23" s="16">
        <v>15</v>
      </c>
      <c r="E23" s="17">
        <v>12</v>
      </c>
      <c r="F23" s="17">
        <v>3</v>
      </c>
      <c r="G23" s="17">
        <v>19</v>
      </c>
      <c r="H23" s="17">
        <v>6</v>
      </c>
      <c r="I23" s="17">
        <v>4</v>
      </c>
      <c r="J23" s="17">
        <v>0</v>
      </c>
      <c r="K23" s="17">
        <v>0</v>
      </c>
      <c r="L23" s="17">
        <v>0</v>
      </c>
      <c r="M23" s="17">
        <v>2</v>
      </c>
      <c r="N23" s="17">
        <v>1</v>
      </c>
      <c r="O23" s="17">
        <v>0</v>
      </c>
      <c r="P23" s="17">
        <v>0</v>
      </c>
      <c r="Q23" s="17">
        <v>0</v>
      </c>
      <c r="R23" s="18">
        <f>SUM(D23:Q23)</f>
        <v>62</v>
      </c>
      <c r="S23" s="10"/>
      <c r="T23" s="10"/>
      <c r="U23" s="86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0</v>
      </c>
      <c r="AC23" s="17">
        <v>8</v>
      </c>
      <c r="AD23" s="17">
        <v>1</v>
      </c>
      <c r="AE23" s="77">
        <f>SUM(AB23:AD23)</f>
        <v>9</v>
      </c>
      <c r="AF23" s="46">
        <f t="shared" si="0"/>
        <v>71</v>
      </c>
    </row>
    <row r="24" spans="2:32" ht="14.25" thickBot="1" x14ac:dyDescent="0.2">
      <c r="B24" s="86"/>
      <c r="C24" s="15" t="s">
        <v>45</v>
      </c>
      <c r="D24" s="16">
        <v>36</v>
      </c>
      <c r="E24" s="17">
        <v>1</v>
      </c>
      <c r="F24" s="17">
        <v>0</v>
      </c>
      <c r="G24" s="17">
        <v>7</v>
      </c>
      <c r="H24" s="17">
        <v>0</v>
      </c>
      <c r="I24" s="17">
        <v>1</v>
      </c>
      <c r="J24" s="17">
        <v>1</v>
      </c>
      <c r="K24" s="17">
        <v>0</v>
      </c>
      <c r="L24" s="17">
        <v>0</v>
      </c>
      <c r="M24" s="17">
        <v>0</v>
      </c>
      <c r="N24" s="17">
        <v>0</v>
      </c>
      <c r="O24" s="17">
        <v>2</v>
      </c>
      <c r="P24" s="17">
        <v>0</v>
      </c>
      <c r="Q24" s="17">
        <v>0</v>
      </c>
      <c r="R24" s="18">
        <f t="shared" ref="R24:R26" si="8">SUM(D24:Q24)</f>
        <v>48</v>
      </c>
      <c r="S24" s="10"/>
      <c r="T24" s="10"/>
      <c r="U24" s="86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1</v>
      </c>
      <c r="AC24" s="17">
        <v>3</v>
      </c>
      <c r="AD24" s="17">
        <v>0</v>
      </c>
      <c r="AE24" s="77">
        <f t="shared" ref="AE24:AE26" si="9">SUM(AB24:AD24)</f>
        <v>4</v>
      </c>
      <c r="AF24" s="46">
        <f t="shared" si="0"/>
        <v>52</v>
      </c>
    </row>
    <row r="25" spans="2:32" ht="14.25" thickBot="1" x14ac:dyDescent="0.2">
      <c r="B25" s="86"/>
      <c r="C25" s="15" t="s">
        <v>46</v>
      </c>
      <c r="D25" s="16">
        <v>56</v>
      </c>
      <c r="E25" s="17">
        <v>26</v>
      </c>
      <c r="F25" s="17">
        <v>2</v>
      </c>
      <c r="G25" s="17">
        <v>16</v>
      </c>
      <c r="H25" s="17">
        <v>4</v>
      </c>
      <c r="I25" s="17">
        <v>0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>
        <f t="shared" si="8"/>
        <v>105</v>
      </c>
      <c r="S25" s="10"/>
      <c r="T25" s="10"/>
      <c r="U25" s="86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0</v>
      </c>
      <c r="AC25" s="17">
        <v>4</v>
      </c>
      <c r="AD25" s="17">
        <v>1</v>
      </c>
      <c r="AE25" s="77">
        <f t="shared" si="9"/>
        <v>5</v>
      </c>
      <c r="AF25" s="46">
        <f t="shared" si="0"/>
        <v>110</v>
      </c>
    </row>
    <row r="26" spans="2:32" ht="14.25" thickBot="1" x14ac:dyDescent="0.2">
      <c r="B26" s="86"/>
      <c r="C26" s="15" t="s">
        <v>47</v>
      </c>
      <c r="D26" s="16">
        <v>255</v>
      </c>
      <c r="E26" s="17">
        <v>75</v>
      </c>
      <c r="F26" s="17">
        <v>45</v>
      </c>
      <c r="G26" s="17">
        <v>73</v>
      </c>
      <c r="H26" s="17">
        <v>27</v>
      </c>
      <c r="I26" s="17">
        <v>18</v>
      </c>
      <c r="J26" s="17">
        <v>26</v>
      </c>
      <c r="K26" s="17">
        <v>1</v>
      </c>
      <c r="L26" s="17">
        <v>0</v>
      </c>
      <c r="M26" s="17">
        <v>1</v>
      </c>
      <c r="N26" s="17">
        <v>4</v>
      </c>
      <c r="O26" s="17">
        <v>10</v>
      </c>
      <c r="P26" s="17">
        <v>0</v>
      </c>
      <c r="Q26" s="17">
        <v>1</v>
      </c>
      <c r="R26" s="18">
        <f t="shared" si="8"/>
        <v>536</v>
      </c>
      <c r="S26" s="10"/>
      <c r="T26" s="10"/>
      <c r="U26" s="86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1</v>
      </c>
      <c r="AC26" s="17">
        <v>2</v>
      </c>
      <c r="AD26" s="17">
        <v>1</v>
      </c>
      <c r="AE26" s="77">
        <f t="shared" si="9"/>
        <v>4</v>
      </c>
      <c r="AF26" s="46">
        <f t="shared" si="0"/>
        <v>540</v>
      </c>
    </row>
    <row r="27" spans="2:32" ht="14.25" thickBot="1" x14ac:dyDescent="0.2">
      <c r="B27" s="87"/>
      <c r="C27" s="4" t="s">
        <v>16</v>
      </c>
      <c r="D27" s="19">
        <f>SUM(D22:D26)</f>
        <v>365</v>
      </c>
      <c r="E27" s="20">
        <f>SUM(E22:E26)</f>
        <v>115</v>
      </c>
      <c r="F27" s="20">
        <f t="shared" ref="F27:Q27" si="10">SUM(F22:F26)</f>
        <v>51</v>
      </c>
      <c r="G27" s="20">
        <f t="shared" si="10"/>
        <v>118</v>
      </c>
      <c r="H27" s="20">
        <f t="shared" si="10"/>
        <v>37</v>
      </c>
      <c r="I27" s="20">
        <f t="shared" si="10"/>
        <v>23</v>
      </c>
      <c r="J27" s="20">
        <f t="shared" si="10"/>
        <v>29</v>
      </c>
      <c r="K27" s="20">
        <f t="shared" si="10"/>
        <v>1</v>
      </c>
      <c r="L27" s="20">
        <f t="shared" si="10"/>
        <v>0</v>
      </c>
      <c r="M27" s="20">
        <f t="shared" si="10"/>
        <v>3</v>
      </c>
      <c r="N27" s="20">
        <f t="shared" si="10"/>
        <v>5</v>
      </c>
      <c r="O27" s="20">
        <f t="shared" si="10"/>
        <v>14</v>
      </c>
      <c r="P27" s="20">
        <f t="shared" si="10"/>
        <v>0</v>
      </c>
      <c r="Q27" s="20">
        <f t="shared" si="10"/>
        <v>1</v>
      </c>
      <c r="R27" s="20">
        <f>SUM(R22:R26)</f>
        <v>762</v>
      </c>
      <c r="S27" s="10"/>
      <c r="T27" s="10"/>
      <c r="U27" s="87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f>SUM(AB22:AB26)</f>
        <v>3</v>
      </c>
      <c r="AC27" s="20">
        <f>SUM(AC22:AC26)</f>
        <v>20</v>
      </c>
      <c r="AD27" s="20">
        <f>SUM(AD22:AD26)</f>
        <v>3</v>
      </c>
      <c r="AE27" s="44">
        <f>SUM(AE22:AE26)</f>
        <v>26</v>
      </c>
      <c r="AF27" s="46">
        <f t="shared" si="0"/>
        <v>788</v>
      </c>
    </row>
    <row r="28" spans="2:32" ht="14.25" thickBot="1" x14ac:dyDescent="0.2">
      <c r="B28" s="85" t="s">
        <v>48</v>
      </c>
      <c r="C28" s="11" t="s">
        <v>60</v>
      </c>
      <c r="D28" s="12">
        <v>2</v>
      </c>
      <c r="E28" s="13">
        <v>4</v>
      </c>
      <c r="F28" s="13">
        <v>1</v>
      </c>
      <c r="G28" s="13">
        <v>41</v>
      </c>
      <c r="H28" s="13">
        <v>0</v>
      </c>
      <c r="I28" s="13">
        <v>1</v>
      </c>
      <c r="J28" s="13">
        <v>0</v>
      </c>
      <c r="K28" s="13">
        <v>1</v>
      </c>
      <c r="L28" s="13">
        <v>0</v>
      </c>
      <c r="M28" s="13">
        <v>0</v>
      </c>
      <c r="N28" s="13">
        <v>0</v>
      </c>
      <c r="O28" s="13">
        <v>2</v>
      </c>
      <c r="P28" s="13">
        <v>0</v>
      </c>
      <c r="Q28" s="13">
        <v>0</v>
      </c>
      <c r="R28" s="14">
        <f>SUM(D28:Q28)</f>
        <v>52</v>
      </c>
      <c r="S28" s="10"/>
      <c r="T28" s="10"/>
      <c r="U28" s="85" t="s">
        <v>48</v>
      </c>
      <c r="V28" s="11" t="s">
        <v>60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0</v>
      </c>
      <c r="AC28" s="13">
        <v>6</v>
      </c>
      <c r="AD28" s="13">
        <v>1</v>
      </c>
      <c r="AE28" s="78">
        <f>SUM(AB28:AD28)</f>
        <v>7</v>
      </c>
      <c r="AF28" s="46">
        <f t="shared" si="0"/>
        <v>59</v>
      </c>
    </row>
    <row r="29" spans="2:32" ht="14.25" thickBot="1" x14ac:dyDescent="0.2">
      <c r="B29" s="86"/>
      <c r="C29" s="15" t="s">
        <v>50</v>
      </c>
      <c r="D29" s="16">
        <v>9</v>
      </c>
      <c r="E29" s="17">
        <v>42</v>
      </c>
      <c r="F29" s="17">
        <v>4</v>
      </c>
      <c r="G29" s="17">
        <v>90</v>
      </c>
      <c r="H29" s="17">
        <v>35</v>
      </c>
      <c r="I29" s="17">
        <v>10</v>
      </c>
      <c r="J29" s="17">
        <v>0</v>
      </c>
      <c r="K29" s="17">
        <v>0</v>
      </c>
      <c r="L29" s="17">
        <v>0</v>
      </c>
      <c r="M29" s="17">
        <v>0</v>
      </c>
      <c r="N29" s="17">
        <v>2</v>
      </c>
      <c r="O29" s="17">
        <v>0</v>
      </c>
      <c r="P29" s="17">
        <v>0</v>
      </c>
      <c r="Q29" s="17">
        <v>0</v>
      </c>
      <c r="R29" s="18">
        <f>SUM(D29:Q29)</f>
        <v>192</v>
      </c>
      <c r="S29" s="10"/>
      <c r="T29" s="10"/>
      <c r="U29" s="86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1</v>
      </c>
      <c r="AC29" s="17">
        <v>17</v>
      </c>
      <c r="AD29" s="17">
        <v>0</v>
      </c>
      <c r="AE29" s="77">
        <f>SUM(AB29:AD29)</f>
        <v>18</v>
      </c>
      <c r="AF29" s="46">
        <f t="shared" si="0"/>
        <v>210</v>
      </c>
    </row>
    <row r="30" spans="2:32" ht="14.25" thickBot="1" x14ac:dyDescent="0.2">
      <c r="B30" s="86"/>
      <c r="C30" s="15" t="s">
        <v>51</v>
      </c>
      <c r="D30" s="16">
        <v>29</v>
      </c>
      <c r="E30" s="17">
        <v>5</v>
      </c>
      <c r="F30" s="17">
        <v>1</v>
      </c>
      <c r="G30" s="17">
        <v>35</v>
      </c>
      <c r="H30" s="17">
        <v>0</v>
      </c>
      <c r="I30" s="17">
        <v>10</v>
      </c>
      <c r="J30" s="17">
        <v>0</v>
      </c>
      <c r="K30" s="17">
        <v>2</v>
      </c>
      <c r="L30" s="17">
        <v>0</v>
      </c>
      <c r="M30" s="17">
        <v>2</v>
      </c>
      <c r="N30" s="17">
        <v>4</v>
      </c>
      <c r="O30" s="17">
        <v>2</v>
      </c>
      <c r="P30" s="17">
        <v>0</v>
      </c>
      <c r="Q30" s="17">
        <v>0</v>
      </c>
      <c r="R30" s="18">
        <f t="shared" ref="R30:R32" si="11">SUM(D30:Q30)</f>
        <v>90</v>
      </c>
      <c r="S30" s="10"/>
      <c r="T30" s="10"/>
      <c r="U30" s="86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0</v>
      </c>
      <c r="AC30" s="17">
        <v>8</v>
      </c>
      <c r="AD30" s="17">
        <v>4</v>
      </c>
      <c r="AE30" s="77">
        <f t="shared" ref="AE30:AE32" si="12">SUM(AB30:AD30)</f>
        <v>12</v>
      </c>
      <c r="AF30" s="46">
        <f t="shared" si="0"/>
        <v>102</v>
      </c>
    </row>
    <row r="31" spans="2:32" ht="14.25" thickBot="1" x14ac:dyDescent="0.2">
      <c r="B31" s="86"/>
      <c r="C31" s="15" t="s">
        <v>52</v>
      </c>
      <c r="D31" s="16">
        <v>55</v>
      </c>
      <c r="E31" s="17">
        <v>295</v>
      </c>
      <c r="F31" s="17">
        <v>0</v>
      </c>
      <c r="G31" s="17">
        <v>15</v>
      </c>
      <c r="H31" s="17">
        <v>106</v>
      </c>
      <c r="I31" s="17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>
        <f>SUM(D31:Q31)</f>
        <v>472</v>
      </c>
      <c r="S31" s="10"/>
      <c r="T31" s="10"/>
      <c r="U31" s="86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1</v>
      </c>
      <c r="AC31" s="17">
        <v>7</v>
      </c>
      <c r="AD31" s="17">
        <v>4</v>
      </c>
      <c r="AE31" s="77">
        <f t="shared" si="12"/>
        <v>12</v>
      </c>
      <c r="AF31" s="46">
        <f t="shared" si="0"/>
        <v>484</v>
      </c>
    </row>
    <row r="32" spans="2:32" ht="14.25" thickBot="1" x14ac:dyDescent="0.2">
      <c r="B32" s="86"/>
      <c r="C32" s="15" t="s">
        <v>53</v>
      </c>
      <c r="D32" s="16">
        <v>71</v>
      </c>
      <c r="E32" s="17">
        <v>10</v>
      </c>
      <c r="F32" s="17">
        <v>1</v>
      </c>
      <c r="G32" s="17">
        <v>35</v>
      </c>
      <c r="H32" s="17">
        <v>3</v>
      </c>
      <c r="I32" s="17">
        <v>6</v>
      </c>
      <c r="J32" s="17">
        <v>1</v>
      </c>
      <c r="K32" s="17">
        <v>0</v>
      </c>
      <c r="L32" s="17">
        <v>0</v>
      </c>
      <c r="M32" s="17">
        <v>0</v>
      </c>
      <c r="N32" s="17">
        <v>1</v>
      </c>
      <c r="O32" s="17">
        <v>0</v>
      </c>
      <c r="P32" s="17">
        <v>0</v>
      </c>
      <c r="Q32" s="17">
        <v>0</v>
      </c>
      <c r="R32" s="18">
        <f t="shared" si="11"/>
        <v>128</v>
      </c>
      <c r="S32" s="10"/>
      <c r="T32" s="10"/>
      <c r="U32" s="86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1</v>
      </c>
      <c r="AC32" s="17">
        <v>11</v>
      </c>
      <c r="AD32" s="17">
        <v>1</v>
      </c>
      <c r="AE32" s="77">
        <f t="shared" si="12"/>
        <v>13</v>
      </c>
      <c r="AF32" s="46">
        <f t="shared" si="0"/>
        <v>141</v>
      </c>
    </row>
    <row r="33" spans="2:32" ht="14.25" thickBot="1" x14ac:dyDescent="0.2">
      <c r="B33" s="87"/>
      <c r="C33" s="4" t="s">
        <v>16</v>
      </c>
      <c r="D33" s="22">
        <f>SUM(D28:D32)</f>
        <v>166</v>
      </c>
      <c r="E33" s="23">
        <f>SUM(E28:E32)</f>
        <v>356</v>
      </c>
      <c r="F33" s="23">
        <f t="shared" ref="F33:Q33" si="13">SUM(F28:F32)</f>
        <v>7</v>
      </c>
      <c r="G33" s="23">
        <f t="shared" si="13"/>
        <v>216</v>
      </c>
      <c r="H33" s="23">
        <f t="shared" si="13"/>
        <v>144</v>
      </c>
      <c r="I33" s="23">
        <f t="shared" si="13"/>
        <v>28</v>
      </c>
      <c r="J33" s="23">
        <f t="shared" si="13"/>
        <v>1</v>
      </c>
      <c r="K33" s="23">
        <f t="shared" si="13"/>
        <v>3</v>
      </c>
      <c r="L33" s="23">
        <f t="shared" si="13"/>
        <v>0</v>
      </c>
      <c r="M33" s="23">
        <f t="shared" si="13"/>
        <v>2</v>
      </c>
      <c r="N33" s="23">
        <f t="shared" si="13"/>
        <v>7</v>
      </c>
      <c r="O33" s="23">
        <f t="shared" si="13"/>
        <v>4</v>
      </c>
      <c r="P33" s="23">
        <f t="shared" si="13"/>
        <v>0</v>
      </c>
      <c r="Q33" s="23">
        <f t="shared" si="13"/>
        <v>0</v>
      </c>
      <c r="R33" s="23">
        <f>SUM(R28:R32)</f>
        <v>934</v>
      </c>
      <c r="S33" s="10"/>
      <c r="T33" s="10"/>
      <c r="U33" s="87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f>SUM(AB28:AB32)</f>
        <v>3</v>
      </c>
      <c r="AC33" s="23">
        <f>SUM(AC28:AC32)</f>
        <v>49</v>
      </c>
      <c r="AD33" s="23">
        <f>SUM(AD28:AD32)</f>
        <v>10</v>
      </c>
      <c r="AE33" s="79">
        <f>SUM(AE28:AE32)</f>
        <v>62</v>
      </c>
      <c r="AF33" s="46">
        <f t="shared" si="0"/>
        <v>996</v>
      </c>
    </row>
    <row r="34" spans="2:32" ht="14.25" thickBot="1" x14ac:dyDescent="0.2">
      <c r="B34" s="104" t="s">
        <v>15</v>
      </c>
      <c r="C34" s="105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/>
      <c r="T34" s="10"/>
      <c r="U34" s="104" t="s">
        <v>15</v>
      </c>
      <c r="V34" s="105"/>
      <c r="W34" s="7">
        <v>1</v>
      </c>
      <c r="X34" s="8">
        <v>0</v>
      </c>
      <c r="Y34" s="8">
        <v>20</v>
      </c>
      <c r="Z34" s="8">
        <v>0</v>
      </c>
      <c r="AA34" s="8">
        <v>3</v>
      </c>
      <c r="AB34" s="8">
        <v>0</v>
      </c>
      <c r="AC34" s="8">
        <v>1</v>
      </c>
      <c r="AD34" s="8">
        <v>0</v>
      </c>
      <c r="AE34" s="47">
        <f>SUM(W34:AD34)</f>
        <v>25</v>
      </c>
      <c r="AF34" s="46">
        <f t="shared" si="0"/>
        <v>25</v>
      </c>
    </row>
    <row r="35" spans="2:32" ht="14.25" thickBot="1" x14ac:dyDescent="0.2">
      <c r="B35" s="104" t="s">
        <v>54</v>
      </c>
      <c r="C35" s="105"/>
      <c r="D35" s="7">
        <f>SUM(D13+D21+D27+D33+D34+D4)</f>
        <v>668</v>
      </c>
      <c r="E35" s="8">
        <f>E4+E13+E21+E27+E33+E34</f>
        <v>515</v>
      </c>
      <c r="F35" s="8">
        <f t="shared" ref="F35:Q35" si="14">F4+F13+F21+F27+F33+F34</f>
        <v>116</v>
      </c>
      <c r="G35" s="8">
        <f t="shared" si="14"/>
        <v>611</v>
      </c>
      <c r="H35" s="8">
        <f t="shared" si="14"/>
        <v>181</v>
      </c>
      <c r="I35" s="8">
        <f t="shared" si="14"/>
        <v>92</v>
      </c>
      <c r="J35" s="8">
        <f t="shared" si="14"/>
        <v>41</v>
      </c>
      <c r="K35" s="8">
        <f t="shared" si="14"/>
        <v>7</v>
      </c>
      <c r="L35" s="8">
        <f t="shared" si="14"/>
        <v>1</v>
      </c>
      <c r="M35" s="8">
        <f t="shared" si="14"/>
        <v>25</v>
      </c>
      <c r="N35" s="8">
        <f t="shared" si="14"/>
        <v>12</v>
      </c>
      <c r="O35" s="8">
        <f t="shared" si="14"/>
        <v>21</v>
      </c>
      <c r="P35" s="8">
        <f t="shared" si="14"/>
        <v>18</v>
      </c>
      <c r="Q35" s="8">
        <f t="shared" si="14"/>
        <v>1</v>
      </c>
      <c r="R35" s="8">
        <f>R4+R13+R21+R27+R33+R34</f>
        <v>2309</v>
      </c>
      <c r="S35" s="10"/>
      <c r="T35" s="10"/>
      <c r="U35" s="104" t="s">
        <v>54</v>
      </c>
      <c r="V35" s="105"/>
      <c r="W35" s="7">
        <f>SUM(W34)</f>
        <v>1</v>
      </c>
      <c r="X35" s="8">
        <f>SUM(X34)</f>
        <v>0</v>
      </c>
      <c r="Y35" s="8">
        <f t="shared" ref="Y35:AA35" si="15">SUM(Y34)</f>
        <v>20</v>
      </c>
      <c r="Z35" s="8">
        <f t="shared" si="15"/>
        <v>0</v>
      </c>
      <c r="AA35" s="8">
        <f t="shared" si="15"/>
        <v>3</v>
      </c>
      <c r="AB35" s="8">
        <f>AB4+AB13+AB21+AB27+AB33+AB34</f>
        <v>8</v>
      </c>
      <c r="AC35" s="8">
        <f>AC4+AC13+AC21+AC27+AC33+AC34</f>
        <v>159</v>
      </c>
      <c r="AD35" s="8">
        <f>AD4+AD13+AD21+AD27+AD33+AD34</f>
        <v>23</v>
      </c>
      <c r="AE35" s="47">
        <f>SUM(AE4,AE13,AE21,AE27,AE33,AE34)</f>
        <v>214</v>
      </c>
      <c r="AF35" s="46">
        <f t="shared" si="0"/>
        <v>2523</v>
      </c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view="pageBreakPreview" topLeftCell="E1" zoomScale="75" zoomScaleNormal="100" zoomScaleSheetLayoutView="75" workbookViewId="0">
      <selection activeCell="G3" sqref="G3"/>
    </sheetView>
  </sheetViews>
  <sheetFormatPr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7.625" style="25" bestFit="1" customWidth="1"/>
    <col min="8" max="17" width="7.75" style="25" customWidth="1"/>
    <col min="18" max="18" width="6.37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59</v>
      </c>
    </row>
    <row r="2" spans="2:32" ht="13.5" customHeight="1" x14ac:dyDescent="0.15">
      <c r="B2" s="92" t="s">
        <v>0</v>
      </c>
      <c r="C2" s="93"/>
      <c r="D2" s="96" t="s">
        <v>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1"/>
      <c r="T2" s="1"/>
      <c r="U2" s="98" t="s">
        <v>0</v>
      </c>
      <c r="V2" s="99"/>
      <c r="W2" s="82" t="s">
        <v>2</v>
      </c>
      <c r="X2" s="82"/>
      <c r="Y2" s="82"/>
      <c r="Z2" s="82"/>
      <c r="AA2" s="82"/>
      <c r="AB2" s="82"/>
      <c r="AC2" s="82"/>
      <c r="AD2" s="82"/>
      <c r="AE2" s="82"/>
      <c r="AF2" s="83" t="s">
        <v>3</v>
      </c>
    </row>
    <row r="3" spans="2:32" ht="51.75" thickBot="1" x14ac:dyDescent="0.2">
      <c r="B3" s="94"/>
      <c r="C3" s="95"/>
      <c r="D3" s="2" t="s">
        <v>4</v>
      </c>
      <c r="E3" s="3" t="s">
        <v>5</v>
      </c>
      <c r="F3" s="3" t="s">
        <v>6</v>
      </c>
      <c r="G3" s="3" t="s">
        <v>67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4" t="s">
        <v>16</v>
      </c>
      <c r="S3" s="5"/>
      <c r="T3" s="5"/>
      <c r="U3" s="100"/>
      <c r="V3" s="101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84"/>
    </row>
    <row r="4" spans="2:32" ht="14.25" thickBot="1" x14ac:dyDescent="0.2">
      <c r="B4" s="90" t="s">
        <v>24</v>
      </c>
      <c r="C4" s="91"/>
      <c r="D4" s="7">
        <v>39</v>
      </c>
      <c r="E4" s="8">
        <v>0</v>
      </c>
      <c r="F4" s="8">
        <v>0</v>
      </c>
      <c r="G4" s="8">
        <v>1270</v>
      </c>
      <c r="H4" s="8">
        <v>0</v>
      </c>
      <c r="I4" s="8">
        <v>373</v>
      </c>
      <c r="J4" s="8">
        <v>55</v>
      </c>
      <c r="K4" s="8">
        <v>5</v>
      </c>
      <c r="L4" s="8">
        <v>16</v>
      </c>
      <c r="M4" s="8">
        <v>92</v>
      </c>
      <c r="N4" s="8">
        <v>3</v>
      </c>
      <c r="O4" s="8">
        <v>0</v>
      </c>
      <c r="P4" s="8">
        <v>0</v>
      </c>
      <c r="Q4" s="8">
        <v>0</v>
      </c>
      <c r="R4" s="9">
        <v>1853</v>
      </c>
      <c r="S4" s="10"/>
      <c r="T4" s="10"/>
      <c r="U4" s="90" t="s">
        <v>24</v>
      </c>
      <c r="V4" s="91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8</v>
      </c>
      <c r="AC4" s="8">
        <v>26</v>
      </c>
      <c r="AD4" s="8">
        <v>8</v>
      </c>
      <c r="AE4" s="47">
        <v>42</v>
      </c>
      <c r="AF4" s="35">
        <v>1895</v>
      </c>
    </row>
    <row r="5" spans="2:32" x14ac:dyDescent="0.15">
      <c r="B5" s="85" t="s">
        <v>25</v>
      </c>
      <c r="C5" s="11" t="s">
        <v>26</v>
      </c>
      <c r="D5" s="12">
        <v>10</v>
      </c>
      <c r="E5" s="13">
        <v>0</v>
      </c>
      <c r="F5" s="13">
        <v>0</v>
      </c>
      <c r="G5" s="13">
        <v>436</v>
      </c>
      <c r="H5" s="13">
        <v>0</v>
      </c>
      <c r="I5" s="13">
        <v>607</v>
      </c>
      <c r="J5" s="13">
        <v>86</v>
      </c>
      <c r="K5" s="13">
        <v>1</v>
      </c>
      <c r="L5" s="13">
        <v>31</v>
      </c>
      <c r="M5" s="13">
        <v>125</v>
      </c>
      <c r="N5" s="13">
        <v>21</v>
      </c>
      <c r="O5" s="13">
        <v>2</v>
      </c>
      <c r="P5" s="13">
        <v>0</v>
      </c>
      <c r="Q5" s="13">
        <v>0</v>
      </c>
      <c r="R5" s="14">
        <v>1319</v>
      </c>
      <c r="S5" s="10"/>
      <c r="T5" s="10"/>
      <c r="U5" s="85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3</v>
      </c>
      <c r="AC5" s="13">
        <v>7</v>
      </c>
      <c r="AD5" s="13">
        <v>4</v>
      </c>
      <c r="AE5" s="78">
        <v>14</v>
      </c>
      <c r="AF5" s="66">
        <v>1333</v>
      </c>
    </row>
    <row r="6" spans="2:32" x14ac:dyDescent="0.15">
      <c r="B6" s="86"/>
      <c r="C6" s="15" t="s">
        <v>27</v>
      </c>
      <c r="D6" s="16">
        <v>15</v>
      </c>
      <c r="E6" s="17">
        <v>0</v>
      </c>
      <c r="F6" s="17">
        <v>0</v>
      </c>
      <c r="G6" s="17">
        <v>1272</v>
      </c>
      <c r="H6" s="17">
        <v>0</v>
      </c>
      <c r="I6" s="17">
        <v>266</v>
      </c>
      <c r="J6" s="17">
        <v>74</v>
      </c>
      <c r="K6" s="17">
        <v>4</v>
      </c>
      <c r="L6" s="17">
        <v>10</v>
      </c>
      <c r="M6" s="17">
        <v>143</v>
      </c>
      <c r="N6" s="17">
        <v>84</v>
      </c>
      <c r="O6" s="17">
        <v>1</v>
      </c>
      <c r="P6" s="17">
        <v>0</v>
      </c>
      <c r="Q6" s="17">
        <v>2</v>
      </c>
      <c r="R6" s="18">
        <v>1871</v>
      </c>
      <c r="S6" s="10"/>
      <c r="T6" s="10"/>
      <c r="U6" s="86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23</v>
      </c>
      <c r="AC6" s="17">
        <v>195</v>
      </c>
      <c r="AD6" s="17">
        <v>163</v>
      </c>
      <c r="AE6" s="77">
        <v>381</v>
      </c>
      <c r="AF6" s="39">
        <v>2252</v>
      </c>
    </row>
    <row r="7" spans="2:32" x14ac:dyDescent="0.15">
      <c r="B7" s="86"/>
      <c r="C7" s="15" t="s">
        <v>28</v>
      </c>
      <c r="D7" s="16">
        <v>5</v>
      </c>
      <c r="E7" s="17">
        <v>0</v>
      </c>
      <c r="F7" s="17">
        <v>0</v>
      </c>
      <c r="G7" s="17">
        <v>115</v>
      </c>
      <c r="H7" s="17">
        <v>0</v>
      </c>
      <c r="I7" s="17">
        <v>145</v>
      </c>
      <c r="J7" s="17">
        <v>13</v>
      </c>
      <c r="K7" s="17">
        <v>4</v>
      </c>
      <c r="L7" s="17">
        <v>2</v>
      </c>
      <c r="M7" s="17">
        <v>22</v>
      </c>
      <c r="N7" s="17">
        <v>60</v>
      </c>
      <c r="O7" s="17">
        <v>3</v>
      </c>
      <c r="P7" s="17">
        <v>0</v>
      </c>
      <c r="Q7" s="17">
        <v>0</v>
      </c>
      <c r="R7" s="18">
        <v>369</v>
      </c>
      <c r="S7" s="10"/>
      <c r="T7" s="10"/>
      <c r="U7" s="86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4</v>
      </c>
      <c r="AC7" s="17">
        <v>6</v>
      </c>
      <c r="AD7" s="17">
        <v>8</v>
      </c>
      <c r="AE7" s="77">
        <v>18</v>
      </c>
      <c r="AF7" s="39">
        <v>387</v>
      </c>
    </row>
    <row r="8" spans="2:32" x14ac:dyDescent="0.15">
      <c r="B8" s="86"/>
      <c r="C8" s="15" t="s">
        <v>29</v>
      </c>
      <c r="D8" s="16">
        <v>1</v>
      </c>
      <c r="E8" s="17">
        <v>0</v>
      </c>
      <c r="F8" s="17">
        <v>0</v>
      </c>
      <c r="G8" s="17">
        <v>61</v>
      </c>
      <c r="H8" s="17">
        <v>0</v>
      </c>
      <c r="I8" s="17">
        <v>64</v>
      </c>
      <c r="J8" s="17">
        <v>26</v>
      </c>
      <c r="K8" s="17">
        <v>4</v>
      </c>
      <c r="L8" s="17">
        <v>3</v>
      </c>
      <c r="M8" s="17">
        <v>31</v>
      </c>
      <c r="N8" s="17">
        <v>1</v>
      </c>
      <c r="O8" s="17">
        <v>0</v>
      </c>
      <c r="P8" s="17">
        <v>0</v>
      </c>
      <c r="Q8" s="17">
        <v>0</v>
      </c>
      <c r="R8" s="18">
        <v>191</v>
      </c>
      <c r="S8" s="10"/>
      <c r="T8" s="10"/>
      <c r="U8" s="86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3</v>
      </c>
      <c r="AC8" s="17">
        <v>6</v>
      </c>
      <c r="AD8" s="17">
        <v>5</v>
      </c>
      <c r="AE8" s="77">
        <v>14</v>
      </c>
      <c r="AF8" s="39">
        <v>205</v>
      </c>
    </row>
    <row r="9" spans="2:32" x14ac:dyDescent="0.15">
      <c r="B9" s="86"/>
      <c r="C9" s="15" t="s">
        <v>30</v>
      </c>
      <c r="D9" s="16">
        <v>87</v>
      </c>
      <c r="E9" s="17">
        <v>0</v>
      </c>
      <c r="F9" s="17">
        <v>0</v>
      </c>
      <c r="G9" s="17">
        <v>193</v>
      </c>
      <c r="H9" s="17">
        <v>0</v>
      </c>
      <c r="I9" s="17">
        <v>43</v>
      </c>
      <c r="J9" s="17">
        <v>5</v>
      </c>
      <c r="K9" s="17">
        <v>1</v>
      </c>
      <c r="L9" s="17">
        <v>4</v>
      </c>
      <c r="M9" s="17">
        <v>5</v>
      </c>
      <c r="N9" s="17">
        <v>20</v>
      </c>
      <c r="O9" s="17">
        <v>0</v>
      </c>
      <c r="P9" s="17">
        <v>0</v>
      </c>
      <c r="Q9" s="17">
        <v>0</v>
      </c>
      <c r="R9" s="18">
        <v>358</v>
      </c>
      <c r="S9" s="10"/>
      <c r="T9" s="10"/>
      <c r="U9" s="86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4</v>
      </c>
      <c r="AC9" s="17">
        <v>2</v>
      </c>
      <c r="AD9" s="17">
        <v>1</v>
      </c>
      <c r="AE9" s="77">
        <v>7</v>
      </c>
      <c r="AF9" s="39">
        <v>365</v>
      </c>
    </row>
    <row r="10" spans="2:32" x14ac:dyDescent="0.15">
      <c r="B10" s="86"/>
      <c r="C10" s="15" t="s">
        <v>31</v>
      </c>
      <c r="D10" s="16">
        <v>50</v>
      </c>
      <c r="E10" s="17">
        <v>0</v>
      </c>
      <c r="F10" s="17">
        <v>81</v>
      </c>
      <c r="G10" s="17">
        <v>141</v>
      </c>
      <c r="H10" s="17">
        <v>0</v>
      </c>
      <c r="I10" s="17">
        <v>244</v>
      </c>
      <c r="J10" s="17">
        <v>50</v>
      </c>
      <c r="K10" s="17">
        <v>1</v>
      </c>
      <c r="L10" s="17">
        <v>2</v>
      </c>
      <c r="M10" s="17">
        <v>347</v>
      </c>
      <c r="N10" s="17">
        <v>6</v>
      </c>
      <c r="O10" s="17">
        <v>0</v>
      </c>
      <c r="P10" s="17">
        <v>0</v>
      </c>
      <c r="Q10" s="17">
        <v>0</v>
      </c>
      <c r="R10" s="18">
        <v>922</v>
      </c>
      <c r="S10" s="10"/>
      <c r="T10" s="10"/>
      <c r="U10" s="86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1</v>
      </c>
      <c r="AC10" s="17">
        <v>13</v>
      </c>
      <c r="AD10" s="17">
        <v>12</v>
      </c>
      <c r="AE10" s="77">
        <v>26</v>
      </c>
      <c r="AF10" s="39">
        <v>948</v>
      </c>
    </row>
    <row r="11" spans="2:32" x14ac:dyDescent="0.15">
      <c r="B11" s="86"/>
      <c r="C11" s="15" t="s">
        <v>32</v>
      </c>
      <c r="D11" s="16">
        <v>0</v>
      </c>
      <c r="E11" s="17">
        <v>0</v>
      </c>
      <c r="F11" s="17">
        <v>1429</v>
      </c>
      <c r="G11" s="17">
        <v>382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199</v>
      </c>
      <c r="Q11" s="17">
        <v>1</v>
      </c>
      <c r="R11" s="18">
        <v>2011</v>
      </c>
      <c r="S11" s="10"/>
      <c r="T11" s="10"/>
      <c r="U11" s="86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86</v>
      </c>
      <c r="AD11" s="17">
        <v>39</v>
      </c>
      <c r="AE11" s="77">
        <v>125</v>
      </c>
      <c r="AF11" s="39">
        <v>2136</v>
      </c>
    </row>
    <row r="12" spans="2:32" x14ac:dyDescent="0.15">
      <c r="B12" s="86"/>
      <c r="C12" s="15" t="s">
        <v>33</v>
      </c>
      <c r="D12" s="16">
        <v>70</v>
      </c>
      <c r="E12" s="17">
        <v>5</v>
      </c>
      <c r="F12" s="17">
        <v>5</v>
      </c>
      <c r="G12" s="17">
        <v>137</v>
      </c>
      <c r="H12" s="17">
        <v>0</v>
      </c>
      <c r="I12" s="17">
        <v>540</v>
      </c>
      <c r="J12" s="17">
        <v>82</v>
      </c>
      <c r="K12" s="17">
        <v>1</v>
      </c>
      <c r="L12" s="17">
        <v>27</v>
      </c>
      <c r="M12" s="17">
        <v>137</v>
      </c>
      <c r="N12" s="17">
        <v>18</v>
      </c>
      <c r="O12" s="17">
        <v>1</v>
      </c>
      <c r="P12" s="17">
        <v>0</v>
      </c>
      <c r="Q12" s="17">
        <v>0</v>
      </c>
      <c r="R12" s="18">
        <v>1023</v>
      </c>
      <c r="S12" s="10"/>
      <c r="T12" s="10"/>
      <c r="U12" s="86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1</v>
      </c>
      <c r="AC12" s="17">
        <v>6</v>
      </c>
      <c r="AD12" s="17">
        <v>8</v>
      </c>
      <c r="AE12" s="77">
        <v>15</v>
      </c>
      <c r="AF12" s="39">
        <v>1038</v>
      </c>
    </row>
    <row r="13" spans="2:32" ht="14.25" thickBot="1" x14ac:dyDescent="0.2">
      <c r="B13" s="87"/>
      <c r="C13" s="4" t="s">
        <v>16</v>
      </c>
      <c r="D13" s="19">
        <v>238</v>
      </c>
      <c r="E13" s="20">
        <v>5</v>
      </c>
      <c r="F13" s="20">
        <v>1515</v>
      </c>
      <c r="G13" s="20">
        <v>2737</v>
      </c>
      <c r="H13" s="20">
        <v>0</v>
      </c>
      <c r="I13" s="20">
        <v>1909</v>
      </c>
      <c r="J13" s="20">
        <v>336</v>
      </c>
      <c r="K13" s="20">
        <v>16</v>
      </c>
      <c r="L13" s="20">
        <v>79</v>
      </c>
      <c r="M13" s="20">
        <v>810</v>
      </c>
      <c r="N13" s="20">
        <v>210</v>
      </c>
      <c r="O13" s="20">
        <v>7</v>
      </c>
      <c r="P13" s="20">
        <v>199</v>
      </c>
      <c r="Q13" s="20">
        <v>3</v>
      </c>
      <c r="R13" s="21">
        <v>8064</v>
      </c>
      <c r="S13" s="10"/>
      <c r="T13" s="10"/>
      <c r="U13" s="87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v>39</v>
      </c>
      <c r="AC13" s="20">
        <v>321</v>
      </c>
      <c r="AD13" s="20">
        <v>240</v>
      </c>
      <c r="AE13" s="44">
        <v>600</v>
      </c>
      <c r="AF13" s="42">
        <v>8664</v>
      </c>
    </row>
    <row r="14" spans="2:32" x14ac:dyDescent="0.15">
      <c r="B14" s="85" t="s">
        <v>34</v>
      </c>
      <c r="C14" s="11" t="s">
        <v>35</v>
      </c>
      <c r="D14" s="12">
        <v>10</v>
      </c>
      <c r="E14" s="13">
        <v>83</v>
      </c>
      <c r="F14" s="13">
        <v>3</v>
      </c>
      <c r="G14" s="13">
        <v>24</v>
      </c>
      <c r="H14" s="13">
        <v>0</v>
      </c>
      <c r="I14" s="13">
        <v>7</v>
      </c>
      <c r="J14" s="13">
        <v>1</v>
      </c>
      <c r="K14" s="13">
        <v>6</v>
      </c>
      <c r="L14" s="13">
        <v>0</v>
      </c>
      <c r="M14" s="13">
        <v>1</v>
      </c>
      <c r="N14" s="13">
        <v>1</v>
      </c>
      <c r="O14" s="13">
        <v>2</v>
      </c>
      <c r="P14" s="13">
        <v>0</v>
      </c>
      <c r="Q14" s="13">
        <v>0</v>
      </c>
      <c r="R14" s="14">
        <v>138</v>
      </c>
      <c r="S14" s="10"/>
      <c r="T14" s="10"/>
      <c r="U14" s="85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4</v>
      </c>
      <c r="AC14" s="13">
        <v>11</v>
      </c>
      <c r="AD14" s="13">
        <v>10</v>
      </c>
      <c r="AE14" s="78">
        <v>25</v>
      </c>
      <c r="AF14" s="66">
        <v>163</v>
      </c>
    </row>
    <row r="15" spans="2:32" x14ac:dyDescent="0.15">
      <c r="B15" s="88"/>
      <c r="C15" s="15" t="s">
        <v>36</v>
      </c>
      <c r="D15" s="16">
        <v>170</v>
      </c>
      <c r="E15" s="17">
        <v>3</v>
      </c>
      <c r="F15" s="17">
        <v>2</v>
      </c>
      <c r="G15" s="17">
        <v>22</v>
      </c>
      <c r="H15" s="17">
        <v>0</v>
      </c>
      <c r="I15" s="17">
        <v>0</v>
      </c>
      <c r="J15" s="17">
        <v>0</v>
      </c>
      <c r="K15" s="17">
        <v>3</v>
      </c>
      <c r="L15" s="17">
        <v>0</v>
      </c>
      <c r="M15" s="17">
        <v>0</v>
      </c>
      <c r="N15" s="17">
        <v>1</v>
      </c>
      <c r="O15" s="17">
        <v>1</v>
      </c>
      <c r="P15" s="17">
        <v>0</v>
      </c>
      <c r="Q15" s="17">
        <v>0</v>
      </c>
      <c r="R15" s="18">
        <v>202</v>
      </c>
      <c r="S15" s="10"/>
      <c r="T15" s="10"/>
      <c r="U15" s="88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1</v>
      </c>
      <c r="AC15" s="17">
        <v>5</v>
      </c>
      <c r="AD15" s="17">
        <v>0</v>
      </c>
      <c r="AE15" s="77">
        <v>6</v>
      </c>
      <c r="AF15" s="39">
        <v>208</v>
      </c>
    </row>
    <row r="16" spans="2:32" x14ac:dyDescent="0.15">
      <c r="B16" s="88"/>
      <c r="C16" s="15" t="s">
        <v>37</v>
      </c>
      <c r="D16" s="16">
        <v>13</v>
      </c>
      <c r="E16" s="17">
        <v>0</v>
      </c>
      <c r="F16" s="17">
        <v>0</v>
      </c>
      <c r="G16" s="17">
        <v>28</v>
      </c>
      <c r="H16" s="17">
        <v>0</v>
      </c>
      <c r="I16" s="17">
        <v>2</v>
      </c>
      <c r="J16" s="17">
        <v>0</v>
      </c>
      <c r="K16" s="17">
        <v>1</v>
      </c>
      <c r="L16" s="17">
        <v>0</v>
      </c>
      <c r="M16" s="17">
        <v>0</v>
      </c>
      <c r="N16" s="17">
        <v>2</v>
      </c>
      <c r="O16" s="17">
        <v>0</v>
      </c>
      <c r="P16" s="17">
        <v>0</v>
      </c>
      <c r="Q16" s="17">
        <v>0</v>
      </c>
      <c r="R16" s="18">
        <v>46</v>
      </c>
      <c r="S16" s="10"/>
      <c r="T16" s="10"/>
      <c r="U16" s="88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1</v>
      </c>
      <c r="AC16" s="17">
        <v>2</v>
      </c>
      <c r="AD16" s="17">
        <v>0</v>
      </c>
      <c r="AE16" s="77">
        <v>3</v>
      </c>
      <c r="AF16" s="39">
        <v>49</v>
      </c>
    </row>
    <row r="17" spans="2:32" x14ac:dyDescent="0.15">
      <c r="B17" s="88"/>
      <c r="C17" s="15" t="s">
        <v>38</v>
      </c>
      <c r="D17" s="16">
        <v>1</v>
      </c>
      <c r="E17" s="17">
        <v>0</v>
      </c>
      <c r="F17" s="17">
        <v>0</v>
      </c>
      <c r="G17" s="17">
        <v>31</v>
      </c>
      <c r="H17" s="17">
        <v>0</v>
      </c>
      <c r="I17" s="17">
        <v>4</v>
      </c>
      <c r="J17" s="17">
        <v>1</v>
      </c>
      <c r="K17" s="17">
        <v>2</v>
      </c>
      <c r="L17" s="17">
        <v>0</v>
      </c>
      <c r="M17" s="17">
        <v>6</v>
      </c>
      <c r="N17" s="17">
        <v>2</v>
      </c>
      <c r="O17" s="17">
        <v>0</v>
      </c>
      <c r="P17" s="17">
        <v>0</v>
      </c>
      <c r="Q17" s="17">
        <v>0</v>
      </c>
      <c r="R17" s="18">
        <v>47</v>
      </c>
      <c r="S17" s="10"/>
      <c r="T17" s="10"/>
      <c r="U17" s="88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3</v>
      </c>
      <c r="AC17" s="17">
        <v>6</v>
      </c>
      <c r="AD17" s="17">
        <v>3</v>
      </c>
      <c r="AE17" s="77">
        <v>12</v>
      </c>
      <c r="AF17" s="39">
        <v>59</v>
      </c>
    </row>
    <row r="18" spans="2:32" x14ac:dyDescent="0.15">
      <c r="B18" s="88"/>
      <c r="C18" s="15" t="s">
        <v>39</v>
      </c>
      <c r="D18" s="16">
        <v>3</v>
      </c>
      <c r="E18" s="17">
        <v>0</v>
      </c>
      <c r="F18" s="17">
        <v>0</v>
      </c>
      <c r="G18" s="17">
        <v>13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3</v>
      </c>
      <c r="O18" s="17">
        <v>1</v>
      </c>
      <c r="P18" s="17">
        <v>0</v>
      </c>
      <c r="Q18" s="17">
        <v>0</v>
      </c>
      <c r="R18" s="18">
        <v>20</v>
      </c>
      <c r="S18" s="10"/>
      <c r="T18" s="10"/>
      <c r="U18" s="88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1</v>
      </c>
      <c r="AC18" s="17">
        <v>2</v>
      </c>
      <c r="AD18" s="17">
        <v>1</v>
      </c>
      <c r="AE18" s="77">
        <v>4</v>
      </c>
      <c r="AF18" s="39">
        <v>24</v>
      </c>
    </row>
    <row r="19" spans="2:32" x14ac:dyDescent="0.15">
      <c r="B19" s="88"/>
      <c r="C19" s="15" t="s">
        <v>40</v>
      </c>
      <c r="D19" s="16">
        <v>5</v>
      </c>
      <c r="E19" s="17">
        <v>7</v>
      </c>
      <c r="F19" s="17">
        <v>0</v>
      </c>
      <c r="G19" s="17">
        <v>27</v>
      </c>
      <c r="H19" s="17">
        <v>0</v>
      </c>
      <c r="I19" s="17">
        <v>2</v>
      </c>
      <c r="J19" s="17">
        <v>1</v>
      </c>
      <c r="K19" s="17">
        <v>0</v>
      </c>
      <c r="L19" s="17">
        <v>0</v>
      </c>
      <c r="M19" s="17">
        <v>1</v>
      </c>
      <c r="N19" s="17">
        <v>0</v>
      </c>
      <c r="O19" s="17">
        <v>1</v>
      </c>
      <c r="P19" s="17">
        <v>0</v>
      </c>
      <c r="Q19" s="17">
        <v>0</v>
      </c>
      <c r="R19" s="18">
        <v>44</v>
      </c>
      <c r="S19" s="10"/>
      <c r="T19" s="10"/>
      <c r="U19" s="88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0</v>
      </c>
      <c r="AC19" s="17">
        <v>2</v>
      </c>
      <c r="AD19" s="17">
        <v>2</v>
      </c>
      <c r="AE19" s="77">
        <v>4</v>
      </c>
      <c r="AF19" s="39">
        <v>48</v>
      </c>
    </row>
    <row r="20" spans="2:32" x14ac:dyDescent="0.15">
      <c r="B20" s="88"/>
      <c r="C20" s="15" t="s">
        <v>41</v>
      </c>
      <c r="D20" s="16">
        <v>2</v>
      </c>
      <c r="E20" s="17">
        <v>0</v>
      </c>
      <c r="F20" s="17">
        <v>0</v>
      </c>
      <c r="G20" s="17">
        <v>8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0</v>
      </c>
      <c r="P20" s="17">
        <v>0</v>
      </c>
      <c r="Q20" s="17">
        <v>0</v>
      </c>
      <c r="R20" s="18">
        <v>12</v>
      </c>
      <c r="S20" s="10"/>
      <c r="T20" s="10"/>
      <c r="U20" s="88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0</v>
      </c>
      <c r="AC20" s="17">
        <v>1</v>
      </c>
      <c r="AD20" s="17">
        <v>1</v>
      </c>
      <c r="AE20" s="77">
        <v>2</v>
      </c>
      <c r="AF20" s="39">
        <v>14</v>
      </c>
    </row>
    <row r="21" spans="2:32" ht="14.25" thickBot="1" x14ac:dyDescent="0.2">
      <c r="B21" s="89"/>
      <c r="C21" s="4" t="s">
        <v>16</v>
      </c>
      <c r="D21" s="19">
        <v>204</v>
      </c>
      <c r="E21" s="20">
        <v>93</v>
      </c>
      <c r="F21" s="20">
        <v>5</v>
      </c>
      <c r="G21" s="20">
        <v>153</v>
      </c>
      <c r="H21" s="20">
        <v>0</v>
      </c>
      <c r="I21" s="20">
        <v>16</v>
      </c>
      <c r="J21" s="20">
        <v>3</v>
      </c>
      <c r="K21" s="20">
        <v>12</v>
      </c>
      <c r="L21" s="20">
        <v>0</v>
      </c>
      <c r="M21" s="20">
        <v>8</v>
      </c>
      <c r="N21" s="20">
        <v>10</v>
      </c>
      <c r="O21" s="20">
        <v>5</v>
      </c>
      <c r="P21" s="20">
        <v>0</v>
      </c>
      <c r="Q21" s="20">
        <v>0</v>
      </c>
      <c r="R21" s="21">
        <v>509</v>
      </c>
      <c r="S21" s="10"/>
      <c r="T21" s="10"/>
      <c r="U21" s="89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v>10</v>
      </c>
      <c r="AC21" s="20">
        <v>29</v>
      </c>
      <c r="AD21" s="20">
        <v>17</v>
      </c>
      <c r="AE21" s="44">
        <v>56</v>
      </c>
      <c r="AF21" s="42">
        <v>565</v>
      </c>
    </row>
    <row r="22" spans="2:32" x14ac:dyDescent="0.15">
      <c r="B22" s="85" t="s">
        <v>42</v>
      </c>
      <c r="C22" s="11" t="s">
        <v>43</v>
      </c>
      <c r="D22" s="12">
        <v>647</v>
      </c>
      <c r="E22" s="13">
        <v>0</v>
      </c>
      <c r="F22" s="13">
        <v>3</v>
      </c>
      <c r="G22" s="13">
        <v>9</v>
      </c>
      <c r="H22" s="13">
        <v>0</v>
      </c>
      <c r="I22" s="13">
        <v>0</v>
      </c>
      <c r="J22" s="13">
        <v>1</v>
      </c>
      <c r="K22" s="13">
        <v>4</v>
      </c>
      <c r="L22" s="13">
        <v>0</v>
      </c>
      <c r="M22" s="13">
        <v>1</v>
      </c>
      <c r="N22" s="13">
        <v>4</v>
      </c>
      <c r="O22" s="13">
        <v>2</v>
      </c>
      <c r="P22" s="13">
        <v>0</v>
      </c>
      <c r="Q22" s="13">
        <v>0</v>
      </c>
      <c r="R22" s="14">
        <v>671</v>
      </c>
      <c r="S22" s="10"/>
      <c r="T22" s="10"/>
      <c r="U22" s="85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4</v>
      </c>
      <c r="AC22" s="13">
        <v>3</v>
      </c>
      <c r="AD22" s="13">
        <v>2</v>
      </c>
      <c r="AE22" s="78">
        <v>9</v>
      </c>
      <c r="AF22" s="66">
        <v>680</v>
      </c>
    </row>
    <row r="23" spans="2:32" x14ac:dyDescent="0.15">
      <c r="B23" s="86"/>
      <c r="C23" s="15" t="s">
        <v>44</v>
      </c>
      <c r="D23" s="16">
        <v>273</v>
      </c>
      <c r="E23" s="17">
        <v>126</v>
      </c>
      <c r="F23" s="17">
        <v>630</v>
      </c>
      <c r="G23" s="17">
        <v>194</v>
      </c>
      <c r="H23" s="17">
        <v>7</v>
      </c>
      <c r="I23" s="17">
        <v>6</v>
      </c>
      <c r="J23" s="17">
        <v>0</v>
      </c>
      <c r="K23" s="17">
        <v>0</v>
      </c>
      <c r="L23" s="17">
        <v>0</v>
      </c>
      <c r="M23" s="17">
        <v>0</v>
      </c>
      <c r="N23" s="17">
        <v>7</v>
      </c>
      <c r="O23" s="17">
        <v>1</v>
      </c>
      <c r="P23" s="17">
        <v>0</v>
      </c>
      <c r="Q23" s="17">
        <v>0</v>
      </c>
      <c r="R23" s="18">
        <v>1244</v>
      </c>
      <c r="S23" s="10"/>
      <c r="T23" s="10"/>
      <c r="U23" s="86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1</v>
      </c>
      <c r="AC23" s="17">
        <v>10</v>
      </c>
      <c r="AD23" s="17">
        <v>12</v>
      </c>
      <c r="AE23" s="77">
        <v>23</v>
      </c>
      <c r="AF23" s="39">
        <v>1267</v>
      </c>
    </row>
    <row r="24" spans="2:32" x14ac:dyDescent="0.15">
      <c r="B24" s="86"/>
      <c r="C24" s="15" t="s">
        <v>45</v>
      </c>
      <c r="D24" s="16">
        <v>360</v>
      </c>
      <c r="E24" s="17">
        <v>4</v>
      </c>
      <c r="F24" s="17">
        <v>8</v>
      </c>
      <c r="G24" s="17">
        <v>50</v>
      </c>
      <c r="H24" s="17">
        <v>0</v>
      </c>
      <c r="I24" s="17">
        <v>15</v>
      </c>
      <c r="J24" s="17">
        <v>2</v>
      </c>
      <c r="K24" s="17">
        <v>6</v>
      </c>
      <c r="L24" s="17">
        <v>0</v>
      </c>
      <c r="M24" s="17">
        <v>0</v>
      </c>
      <c r="N24" s="17">
        <v>3</v>
      </c>
      <c r="O24" s="17">
        <v>8</v>
      </c>
      <c r="P24" s="17">
        <v>0</v>
      </c>
      <c r="Q24" s="17">
        <v>0</v>
      </c>
      <c r="R24" s="18">
        <v>456</v>
      </c>
      <c r="S24" s="10"/>
      <c r="T24" s="10"/>
      <c r="U24" s="86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6</v>
      </c>
      <c r="AC24" s="17">
        <v>2</v>
      </c>
      <c r="AD24" s="17">
        <v>1</v>
      </c>
      <c r="AE24" s="77">
        <v>9</v>
      </c>
      <c r="AF24" s="39">
        <v>465</v>
      </c>
    </row>
    <row r="25" spans="2:32" x14ac:dyDescent="0.15">
      <c r="B25" s="86"/>
      <c r="C25" s="15" t="s">
        <v>46</v>
      </c>
      <c r="D25" s="16">
        <v>136</v>
      </c>
      <c r="E25" s="17">
        <v>65</v>
      </c>
      <c r="F25" s="17">
        <v>5</v>
      </c>
      <c r="G25" s="17">
        <v>33</v>
      </c>
      <c r="H25" s="17">
        <v>0</v>
      </c>
      <c r="I25" s="17">
        <v>1</v>
      </c>
      <c r="J25" s="17">
        <v>0</v>
      </c>
      <c r="K25" s="17">
        <v>2</v>
      </c>
      <c r="L25" s="17">
        <v>0</v>
      </c>
      <c r="M25" s="17">
        <v>0</v>
      </c>
      <c r="N25" s="17">
        <v>0</v>
      </c>
      <c r="O25" s="17">
        <v>2</v>
      </c>
      <c r="P25" s="17">
        <v>0</v>
      </c>
      <c r="Q25" s="17">
        <v>0</v>
      </c>
      <c r="R25" s="18">
        <v>244</v>
      </c>
      <c r="S25" s="10"/>
      <c r="T25" s="10"/>
      <c r="U25" s="86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3</v>
      </c>
      <c r="AC25" s="17">
        <v>0</v>
      </c>
      <c r="AD25" s="17">
        <v>1</v>
      </c>
      <c r="AE25" s="77">
        <v>4</v>
      </c>
      <c r="AF25" s="39">
        <v>248</v>
      </c>
    </row>
    <row r="26" spans="2:32" x14ac:dyDescent="0.15">
      <c r="B26" s="86"/>
      <c r="C26" s="15" t="s">
        <v>47</v>
      </c>
      <c r="D26" s="16">
        <v>550</v>
      </c>
      <c r="E26" s="17">
        <v>160</v>
      </c>
      <c r="F26" s="17">
        <v>21</v>
      </c>
      <c r="G26" s="17">
        <v>575</v>
      </c>
      <c r="H26" s="17">
        <v>19</v>
      </c>
      <c r="I26" s="17">
        <v>243</v>
      </c>
      <c r="J26" s="17">
        <v>191</v>
      </c>
      <c r="K26" s="17">
        <v>66</v>
      </c>
      <c r="L26" s="17">
        <v>2</v>
      </c>
      <c r="M26" s="17">
        <v>7</v>
      </c>
      <c r="N26" s="17">
        <v>15</v>
      </c>
      <c r="O26" s="17">
        <v>27</v>
      </c>
      <c r="P26" s="17">
        <v>0</v>
      </c>
      <c r="Q26" s="17">
        <v>4</v>
      </c>
      <c r="R26" s="18">
        <v>1880</v>
      </c>
      <c r="S26" s="10"/>
      <c r="T26" s="10"/>
      <c r="U26" s="86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18</v>
      </c>
      <c r="AC26" s="17">
        <v>10</v>
      </c>
      <c r="AD26" s="17">
        <v>14</v>
      </c>
      <c r="AE26" s="77">
        <v>42</v>
      </c>
      <c r="AF26" s="39">
        <v>1922</v>
      </c>
    </row>
    <row r="27" spans="2:32" ht="14.25" thickBot="1" x14ac:dyDescent="0.2">
      <c r="B27" s="87"/>
      <c r="C27" s="4" t="s">
        <v>16</v>
      </c>
      <c r="D27" s="19">
        <v>1966</v>
      </c>
      <c r="E27" s="20">
        <v>355</v>
      </c>
      <c r="F27" s="20">
        <v>667</v>
      </c>
      <c r="G27" s="20">
        <v>861</v>
      </c>
      <c r="H27" s="20">
        <v>26</v>
      </c>
      <c r="I27" s="20">
        <v>265</v>
      </c>
      <c r="J27" s="20">
        <v>194</v>
      </c>
      <c r="K27" s="20">
        <v>78</v>
      </c>
      <c r="L27" s="20">
        <v>2</v>
      </c>
      <c r="M27" s="20">
        <v>8</v>
      </c>
      <c r="N27" s="20">
        <v>29</v>
      </c>
      <c r="O27" s="20">
        <v>40</v>
      </c>
      <c r="P27" s="20">
        <v>0</v>
      </c>
      <c r="Q27" s="20">
        <v>4</v>
      </c>
      <c r="R27" s="21">
        <v>4495</v>
      </c>
      <c r="S27" s="10"/>
      <c r="T27" s="10"/>
      <c r="U27" s="87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v>32</v>
      </c>
      <c r="AC27" s="20">
        <v>25</v>
      </c>
      <c r="AD27" s="20">
        <v>30</v>
      </c>
      <c r="AE27" s="44">
        <v>87</v>
      </c>
      <c r="AF27" s="42">
        <v>4582</v>
      </c>
    </row>
    <row r="28" spans="2:32" x14ac:dyDescent="0.15">
      <c r="B28" s="85" t="s">
        <v>48</v>
      </c>
      <c r="C28" s="11" t="s">
        <v>60</v>
      </c>
      <c r="D28" s="12">
        <v>13</v>
      </c>
      <c r="E28" s="13">
        <v>8</v>
      </c>
      <c r="F28" s="13">
        <v>0</v>
      </c>
      <c r="G28" s="13">
        <v>45</v>
      </c>
      <c r="H28" s="13">
        <v>0</v>
      </c>
      <c r="I28" s="13">
        <v>17</v>
      </c>
      <c r="J28" s="13">
        <v>6</v>
      </c>
      <c r="K28" s="13">
        <v>7</v>
      </c>
      <c r="L28" s="13">
        <v>0</v>
      </c>
      <c r="M28" s="13">
        <v>10</v>
      </c>
      <c r="N28" s="13">
        <v>2</v>
      </c>
      <c r="O28" s="13">
        <v>10</v>
      </c>
      <c r="P28" s="13">
        <v>0</v>
      </c>
      <c r="Q28" s="13">
        <v>0</v>
      </c>
      <c r="R28" s="14">
        <v>118</v>
      </c>
      <c r="S28" s="10"/>
      <c r="T28" s="10"/>
      <c r="U28" s="85" t="s">
        <v>48</v>
      </c>
      <c r="V28" s="11" t="s">
        <v>60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5</v>
      </c>
      <c r="AC28" s="13">
        <v>11</v>
      </c>
      <c r="AD28" s="13">
        <v>11</v>
      </c>
      <c r="AE28" s="78">
        <v>27</v>
      </c>
      <c r="AF28" s="66">
        <v>145</v>
      </c>
    </row>
    <row r="29" spans="2:32" x14ac:dyDescent="0.15">
      <c r="B29" s="86"/>
      <c r="C29" s="15" t="s">
        <v>50</v>
      </c>
      <c r="D29" s="16">
        <v>13</v>
      </c>
      <c r="E29" s="17">
        <v>14</v>
      </c>
      <c r="F29" s="17">
        <v>0</v>
      </c>
      <c r="G29" s="17">
        <v>101</v>
      </c>
      <c r="H29" s="17">
        <v>1</v>
      </c>
      <c r="I29" s="17">
        <v>91</v>
      </c>
      <c r="J29" s="17">
        <v>7</v>
      </c>
      <c r="K29" s="17">
        <v>5</v>
      </c>
      <c r="L29" s="17">
        <v>1</v>
      </c>
      <c r="M29" s="17">
        <v>6</v>
      </c>
      <c r="N29" s="17">
        <v>25</v>
      </c>
      <c r="O29" s="17">
        <v>0</v>
      </c>
      <c r="P29" s="17">
        <v>0</v>
      </c>
      <c r="Q29" s="17">
        <v>0</v>
      </c>
      <c r="R29" s="18">
        <v>264</v>
      </c>
      <c r="S29" s="10"/>
      <c r="T29" s="10"/>
      <c r="U29" s="86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2</v>
      </c>
      <c r="AC29" s="17">
        <v>8</v>
      </c>
      <c r="AD29" s="17">
        <v>11</v>
      </c>
      <c r="AE29" s="77">
        <v>21</v>
      </c>
      <c r="AF29" s="39">
        <v>285</v>
      </c>
    </row>
    <row r="30" spans="2:32" x14ac:dyDescent="0.15">
      <c r="B30" s="86"/>
      <c r="C30" s="15" t="s">
        <v>51</v>
      </c>
      <c r="D30" s="16">
        <v>121</v>
      </c>
      <c r="E30" s="17">
        <v>2</v>
      </c>
      <c r="F30" s="17">
        <v>0</v>
      </c>
      <c r="G30" s="17">
        <v>32</v>
      </c>
      <c r="H30" s="17">
        <v>1</v>
      </c>
      <c r="I30" s="17">
        <v>18</v>
      </c>
      <c r="J30" s="17">
        <v>3</v>
      </c>
      <c r="K30" s="17">
        <v>15</v>
      </c>
      <c r="L30" s="17">
        <v>0</v>
      </c>
      <c r="M30" s="17">
        <v>0</v>
      </c>
      <c r="N30" s="17">
        <v>2</v>
      </c>
      <c r="O30" s="17">
        <v>1</v>
      </c>
      <c r="P30" s="17">
        <v>0</v>
      </c>
      <c r="Q30" s="17">
        <v>0</v>
      </c>
      <c r="R30" s="18">
        <v>195</v>
      </c>
      <c r="S30" s="10"/>
      <c r="T30" s="10"/>
      <c r="U30" s="86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5</v>
      </c>
      <c r="AC30" s="17">
        <v>2</v>
      </c>
      <c r="AD30" s="17">
        <v>3</v>
      </c>
      <c r="AE30" s="77">
        <v>10</v>
      </c>
      <c r="AF30" s="39">
        <v>205</v>
      </c>
    </row>
    <row r="31" spans="2:32" x14ac:dyDescent="0.15">
      <c r="B31" s="86"/>
      <c r="C31" s="15" t="s">
        <v>52</v>
      </c>
      <c r="D31" s="16">
        <v>179</v>
      </c>
      <c r="E31" s="17">
        <v>378</v>
      </c>
      <c r="F31" s="17">
        <v>0</v>
      </c>
      <c r="G31" s="17">
        <v>28</v>
      </c>
      <c r="H31" s="17">
        <v>45</v>
      </c>
      <c r="I31" s="17">
        <v>4</v>
      </c>
      <c r="J31" s="17">
        <v>0</v>
      </c>
      <c r="K31" s="17">
        <v>1</v>
      </c>
      <c r="L31" s="17">
        <v>0</v>
      </c>
      <c r="M31" s="17">
        <v>0</v>
      </c>
      <c r="N31" s="17">
        <v>0</v>
      </c>
      <c r="O31" s="17">
        <v>2</v>
      </c>
      <c r="P31" s="17">
        <v>0</v>
      </c>
      <c r="Q31" s="17">
        <v>0</v>
      </c>
      <c r="R31" s="18">
        <v>637</v>
      </c>
      <c r="S31" s="10"/>
      <c r="T31" s="10"/>
      <c r="U31" s="86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0</v>
      </c>
      <c r="AC31" s="17">
        <v>10</v>
      </c>
      <c r="AD31" s="17">
        <v>5</v>
      </c>
      <c r="AE31" s="77">
        <v>15</v>
      </c>
      <c r="AF31" s="39">
        <v>652</v>
      </c>
    </row>
    <row r="32" spans="2:32" x14ac:dyDescent="0.15">
      <c r="B32" s="86"/>
      <c r="C32" s="15" t="s">
        <v>53</v>
      </c>
      <c r="D32" s="16">
        <v>269</v>
      </c>
      <c r="E32" s="17">
        <v>98</v>
      </c>
      <c r="F32" s="17">
        <v>2</v>
      </c>
      <c r="G32" s="17">
        <v>290</v>
      </c>
      <c r="H32" s="17">
        <v>8</v>
      </c>
      <c r="I32" s="17">
        <v>72</v>
      </c>
      <c r="J32" s="17">
        <v>8</v>
      </c>
      <c r="K32" s="17">
        <v>23</v>
      </c>
      <c r="L32" s="17">
        <v>0</v>
      </c>
      <c r="M32" s="17">
        <v>6</v>
      </c>
      <c r="N32" s="17">
        <v>10</v>
      </c>
      <c r="O32" s="17">
        <v>8</v>
      </c>
      <c r="P32" s="17">
        <v>0</v>
      </c>
      <c r="Q32" s="17">
        <v>0</v>
      </c>
      <c r="R32" s="18">
        <v>794</v>
      </c>
      <c r="S32" s="10"/>
      <c r="T32" s="10"/>
      <c r="U32" s="86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7</v>
      </c>
      <c r="AC32" s="17">
        <v>14</v>
      </c>
      <c r="AD32" s="17">
        <v>12</v>
      </c>
      <c r="AE32" s="77">
        <v>33</v>
      </c>
      <c r="AF32" s="39">
        <v>827</v>
      </c>
    </row>
    <row r="33" spans="2:32" ht="14.25" thickBot="1" x14ac:dyDescent="0.2">
      <c r="B33" s="87"/>
      <c r="C33" s="4" t="s">
        <v>16</v>
      </c>
      <c r="D33" s="22">
        <v>595</v>
      </c>
      <c r="E33" s="23">
        <v>500</v>
      </c>
      <c r="F33" s="23">
        <v>2</v>
      </c>
      <c r="G33" s="23">
        <v>496</v>
      </c>
      <c r="H33" s="23">
        <v>55</v>
      </c>
      <c r="I33" s="23">
        <v>202</v>
      </c>
      <c r="J33" s="23">
        <v>24</v>
      </c>
      <c r="K33" s="23">
        <v>51</v>
      </c>
      <c r="L33" s="23">
        <v>1</v>
      </c>
      <c r="M33" s="23">
        <v>22</v>
      </c>
      <c r="N33" s="23">
        <v>39</v>
      </c>
      <c r="O33" s="23">
        <v>21</v>
      </c>
      <c r="P33" s="17">
        <v>0</v>
      </c>
      <c r="Q33" s="23">
        <v>0</v>
      </c>
      <c r="R33" s="24">
        <v>2008</v>
      </c>
      <c r="S33" s="10"/>
      <c r="T33" s="10"/>
      <c r="U33" s="87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v>19</v>
      </c>
      <c r="AC33" s="23">
        <v>45</v>
      </c>
      <c r="AD33" s="23">
        <v>42</v>
      </c>
      <c r="AE33" s="79">
        <v>106</v>
      </c>
      <c r="AF33" s="42">
        <v>2114</v>
      </c>
    </row>
    <row r="34" spans="2:32" ht="14.25" thickBot="1" x14ac:dyDescent="0.2">
      <c r="B34" s="104" t="s">
        <v>15</v>
      </c>
      <c r="C34" s="105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/>
      <c r="T34" s="10"/>
      <c r="U34" s="104" t="s">
        <v>15</v>
      </c>
      <c r="V34" s="105"/>
      <c r="W34" s="7">
        <v>8</v>
      </c>
      <c r="X34" s="8">
        <v>9</v>
      </c>
      <c r="Y34" s="8">
        <v>15</v>
      </c>
      <c r="Z34" s="8">
        <v>1</v>
      </c>
      <c r="AA34" s="8">
        <v>424</v>
      </c>
      <c r="AB34" s="8">
        <v>0</v>
      </c>
      <c r="AC34" s="8">
        <v>2</v>
      </c>
      <c r="AD34" s="8">
        <v>0</v>
      </c>
      <c r="AE34" s="47">
        <v>459</v>
      </c>
      <c r="AF34" s="35">
        <v>459</v>
      </c>
    </row>
    <row r="35" spans="2:32" ht="14.25" thickBot="1" x14ac:dyDescent="0.2">
      <c r="B35" s="104" t="s">
        <v>54</v>
      </c>
      <c r="C35" s="105"/>
      <c r="D35" s="7">
        <v>3042</v>
      </c>
      <c r="E35" s="8">
        <v>953</v>
      </c>
      <c r="F35" s="8">
        <v>2189</v>
      </c>
      <c r="G35" s="8">
        <v>5517</v>
      </c>
      <c r="H35" s="8">
        <v>81</v>
      </c>
      <c r="I35" s="8">
        <v>2765</v>
      </c>
      <c r="J35" s="8">
        <v>612</v>
      </c>
      <c r="K35" s="8">
        <v>162</v>
      </c>
      <c r="L35" s="8">
        <v>98</v>
      </c>
      <c r="M35" s="8">
        <v>940</v>
      </c>
      <c r="N35" s="8">
        <v>291</v>
      </c>
      <c r="O35" s="8">
        <v>73</v>
      </c>
      <c r="P35" s="8">
        <v>199</v>
      </c>
      <c r="Q35" s="8">
        <v>7</v>
      </c>
      <c r="R35" s="9">
        <v>16929</v>
      </c>
      <c r="S35" s="10"/>
      <c r="T35" s="10"/>
      <c r="U35" s="104" t="s">
        <v>54</v>
      </c>
      <c r="V35" s="105"/>
      <c r="W35" s="7">
        <v>8</v>
      </c>
      <c r="X35" s="8">
        <v>9</v>
      </c>
      <c r="Y35" s="8">
        <v>15</v>
      </c>
      <c r="Z35" s="8">
        <v>1</v>
      </c>
      <c r="AA35" s="8">
        <v>424</v>
      </c>
      <c r="AB35" s="8">
        <v>108</v>
      </c>
      <c r="AC35" s="8">
        <v>448</v>
      </c>
      <c r="AD35" s="8">
        <v>337</v>
      </c>
      <c r="AE35" s="47">
        <v>1350</v>
      </c>
      <c r="AF35" s="35">
        <v>18279</v>
      </c>
    </row>
    <row r="36" spans="2:32" x14ac:dyDescent="0.15">
      <c r="AF36" s="81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view="pageBreakPreview" topLeftCell="D1" zoomScale="75" zoomScaleNormal="100" zoomScaleSheetLayoutView="75" workbookViewId="0">
      <selection activeCell="G3" sqref="G3"/>
    </sheetView>
  </sheetViews>
  <sheetFormatPr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7.625" style="25" bestFit="1" customWidth="1"/>
    <col min="8" max="17" width="7.75" style="25" customWidth="1"/>
    <col min="18" max="18" width="6.37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63</v>
      </c>
    </row>
    <row r="2" spans="2:32" ht="13.5" customHeight="1" x14ac:dyDescent="0.15">
      <c r="B2" s="92" t="s">
        <v>0</v>
      </c>
      <c r="C2" s="93"/>
      <c r="D2" s="109" t="s">
        <v>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1"/>
      <c r="T2" s="1"/>
      <c r="U2" s="98" t="s">
        <v>0</v>
      </c>
      <c r="V2" s="135"/>
      <c r="W2" s="127" t="s">
        <v>2</v>
      </c>
      <c r="X2" s="82"/>
      <c r="Y2" s="82"/>
      <c r="Z2" s="82"/>
      <c r="AA2" s="82"/>
      <c r="AB2" s="82"/>
      <c r="AC2" s="82"/>
      <c r="AD2" s="82"/>
      <c r="AE2" s="128"/>
      <c r="AF2" s="83" t="s">
        <v>3</v>
      </c>
    </row>
    <row r="3" spans="2:32" ht="51.75" thickBot="1" x14ac:dyDescent="0.2">
      <c r="B3" s="94"/>
      <c r="C3" s="95"/>
      <c r="D3" s="2" t="s">
        <v>4</v>
      </c>
      <c r="E3" s="3" t="s">
        <v>5</v>
      </c>
      <c r="F3" s="3" t="s">
        <v>6</v>
      </c>
      <c r="G3" s="3" t="s">
        <v>67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4" t="s">
        <v>16</v>
      </c>
      <c r="S3" s="5"/>
      <c r="T3" s="5"/>
      <c r="U3" s="136"/>
      <c r="V3" s="137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129"/>
    </row>
    <row r="4" spans="2:32" ht="14.25" thickBot="1" x14ac:dyDescent="0.2">
      <c r="B4" s="133" t="s">
        <v>24</v>
      </c>
      <c r="C4" s="134"/>
      <c r="D4" s="7">
        <v>10</v>
      </c>
      <c r="E4" s="8">
        <v>0</v>
      </c>
      <c r="F4" s="8">
        <v>0</v>
      </c>
      <c r="G4" s="8">
        <v>430</v>
      </c>
      <c r="H4" s="8">
        <v>0</v>
      </c>
      <c r="I4" s="8">
        <v>129</v>
      </c>
      <c r="J4" s="8">
        <v>26</v>
      </c>
      <c r="K4" s="8">
        <v>0</v>
      </c>
      <c r="L4" s="8">
        <v>7</v>
      </c>
      <c r="M4" s="8">
        <v>28</v>
      </c>
      <c r="N4" s="8">
        <v>2</v>
      </c>
      <c r="O4" s="8">
        <v>0</v>
      </c>
      <c r="P4" s="8">
        <v>0</v>
      </c>
      <c r="Q4" s="8">
        <v>0</v>
      </c>
      <c r="R4" s="9">
        <v>632</v>
      </c>
      <c r="S4" s="10"/>
      <c r="T4" s="10"/>
      <c r="U4" s="133" t="s">
        <v>24</v>
      </c>
      <c r="V4" s="134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0</v>
      </c>
      <c r="AC4" s="8">
        <v>12</v>
      </c>
      <c r="AD4" s="8">
        <v>7</v>
      </c>
      <c r="AE4" s="47">
        <v>19</v>
      </c>
      <c r="AF4" s="9">
        <v>651</v>
      </c>
    </row>
    <row r="5" spans="2:32" x14ac:dyDescent="0.15">
      <c r="B5" s="130" t="s">
        <v>25</v>
      </c>
      <c r="C5" s="11" t="s">
        <v>26</v>
      </c>
      <c r="D5" s="12">
        <v>1</v>
      </c>
      <c r="E5" s="13">
        <v>0</v>
      </c>
      <c r="F5" s="13">
        <v>0</v>
      </c>
      <c r="G5" s="13">
        <v>159</v>
      </c>
      <c r="H5" s="13">
        <v>0</v>
      </c>
      <c r="I5" s="13">
        <v>186</v>
      </c>
      <c r="J5" s="13">
        <v>34</v>
      </c>
      <c r="K5" s="13">
        <v>1</v>
      </c>
      <c r="L5" s="13">
        <v>12</v>
      </c>
      <c r="M5" s="13">
        <v>47</v>
      </c>
      <c r="N5" s="13">
        <v>15</v>
      </c>
      <c r="O5" s="13">
        <v>0</v>
      </c>
      <c r="P5" s="13">
        <v>0</v>
      </c>
      <c r="Q5" s="13">
        <v>0</v>
      </c>
      <c r="R5" s="14">
        <v>455</v>
      </c>
      <c r="S5" s="10"/>
      <c r="T5" s="10"/>
      <c r="U5" s="130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0</v>
      </c>
      <c r="AC5" s="13">
        <v>3</v>
      </c>
      <c r="AD5" s="13">
        <v>2</v>
      </c>
      <c r="AE5" s="78">
        <v>5</v>
      </c>
      <c r="AF5" s="14">
        <v>460</v>
      </c>
    </row>
    <row r="6" spans="2:32" x14ac:dyDescent="0.15">
      <c r="B6" s="131"/>
      <c r="C6" s="15" t="s">
        <v>27</v>
      </c>
      <c r="D6" s="16">
        <v>2</v>
      </c>
      <c r="E6" s="17">
        <v>0</v>
      </c>
      <c r="F6" s="17">
        <v>0</v>
      </c>
      <c r="G6" s="17">
        <v>576</v>
      </c>
      <c r="H6" s="17">
        <v>0</v>
      </c>
      <c r="I6" s="17">
        <v>111</v>
      </c>
      <c r="J6" s="17">
        <v>46</v>
      </c>
      <c r="K6" s="17">
        <v>1</v>
      </c>
      <c r="L6" s="17">
        <v>1</v>
      </c>
      <c r="M6" s="17">
        <v>76</v>
      </c>
      <c r="N6" s="17">
        <v>32</v>
      </c>
      <c r="O6" s="17">
        <v>0</v>
      </c>
      <c r="P6" s="17">
        <v>0</v>
      </c>
      <c r="Q6" s="17">
        <v>1</v>
      </c>
      <c r="R6" s="18">
        <v>846</v>
      </c>
      <c r="S6" s="10"/>
      <c r="T6" s="10"/>
      <c r="U6" s="131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18</v>
      </c>
      <c r="AC6" s="17">
        <v>153</v>
      </c>
      <c r="AD6" s="17">
        <v>75</v>
      </c>
      <c r="AE6" s="77">
        <v>246</v>
      </c>
      <c r="AF6" s="18">
        <v>1092</v>
      </c>
    </row>
    <row r="7" spans="2:32" x14ac:dyDescent="0.15">
      <c r="B7" s="131"/>
      <c r="C7" s="15" t="s">
        <v>28</v>
      </c>
      <c r="D7" s="16">
        <v>3</v>
      </c>
      <c r="E7" s="17">
        <v>0</v>
      </c>
      <c r="F7" s="17">
        <v>0</v>
      </c>
      <c r="G7" s="17">
        <v>54</v>
      </c>
      <c r="H7" s="17">
        <v>0</v>
      </c>
      <c r="I7" s="17">
        <v>89</v>
      </c>
      <c r="J7" s="17">
        <v>8</v>
      </c>
      <c r="K7" s="17">
        <v>2</v>
      </c>
      <c r="L7" s="17">
        <v>0</v>
      </c>
      <c r="M7" s="17">
        <v>5</v>
      </c>
      <c r="N7" s="17">
        <v>65</v>
      </c>
      <c r="O7" s="17">
        <v>1</v>
      </c>
      <c r="P7" s="17">
        <v>0</v>
      </c>
      <c r="Q7" s="17">
        <v>0</v>
      </c>
      <c r="R7" s="18">
        <v>227</v>
      </c>
      <c r="S7" s="10"/>
      <c r="T7" s="10"/>
      <c r="U7" s="131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2</v>
      </c>
      <c r="AC7" s="17">
        <v>4</v>
      </c>
      <c r="AD7" s="17">
        <v>5</v>
      </c>
      <c r="AE7" s="77">
        <v>11</v>
      </c>
      <c r="AF7" s="18">
        <v>238</v>
      </c>
    </row>
    <row r="8" spans="2:32" x14ac:dyDescent="0.15">
      <c r="B8" s="131"/>
      <c r="C8" s="15" t="s">
        <v>29</v>
      </c>
      <c r="D8" s="16">
        <v>2</v>
      </c>
      <c r="E8" s="17">
        <v>0</v>
      </c>
      <c r="F8" s="17">
        <v>0</v>
      </c>
      <c r="G8" s="17">
        <v>20</v>
      </c>
      <c r="H8" s="17">
        <v>0</v>
      </c>
      <c r="I8" s="17">
        <v>23</v>
      </c>
      <c r="J8" s="17">
        <v>8</v>
      </c>
      <c r="K8" s="17">
        <v>0</v>
      </c>
      <c r="L8" s="17">
        <v>0</v>
      </c>
      <c r="M8" s="17">
        <v>11</v>
      </c>
      <c r="N8" s="17">
        <v>1</v>
      </c>
      <c r="O8" s="17">
        <v>0</v>
      </c>
      <c r="P8" s="17">
        <v>0</v>
      </c>
      <c r="Q8" s="17">
        <v>0</v>
      </c>
      <c r="R8" s="18">
        <v>65</v>
      </c>
      <c r="S8" s="10"/>
      <c r="T8" s="10"/>
      <c r="U8" s="131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0</v>
      </c>
      <c r="AC8" s="17">
        <v>2</v>
      </c>
      <c r="AD8" s="17">
        <v>1</v>
      </c>
      <c r="AE8" s="77">
        <v>3</v>
      </c>
      <c r="AF8" s="18">
        <v>68</v>
      </c>
    </row>
    <row r="9" spans="2:32" x14ac:dyDescent="0.15">
      <c r="B9" s="131"/>
      <c r="C9" s="15" t="s">
        <v>30</v>
      </c>
      <c r="D9" s="16">
        <v>40</v>
      </c>
      <c r="E9" s="17">
        <v>0</v>
      </c>
      <c r="F9" s="17">
        <v>0</v>
      </c>
      <c r="G9" s="17">
        <v>65</v>
      </c>
      <c r="H9" s="17">
        <v>0</v>
      </c>
      <c r="I9" s="17">
        <v>17</v>
      </c>
      <c r="J9" s="17">
        <v>5</v>
      </c>
      <c r="K9" s="17">
        <v>1</v>
      </c>
      <c r="L9" s="17">
        <v>0</v>
      </c>
      <c r="M9" s="17">
        <v>0</v>
      </c>
      <c r="N9" s="17">
        <v>6</v>
      </c>
      <c r="O9" s="17">
        <v>0</v>
      </c>
      <c r="P9" s="17">
        <v>0</v>
      </c>
      <c r="Q9" s="17">
        <v>0</v>
      </c>
      <c r="R9" s="18">
        <v>134</v>
      </c>
      <c r="S9" s="10"/>
      <c r="T9" s="10"/>
      <c r="U9" s="131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0</v>
      </c>
      <c r="AC9" s="17">
        <v>1</v>
      </c>
      <c r="AD9" s="17">
        <v>6</v>
      </c>
      <c r="AE9" s="77">
        <v>7</v>
      </c>
      <c r="AF9" s="18">
        <v>141</v>
      </c>
    </row>
    <row r="10" spans="2:32" x14ac:dyDescent="0.15">
      <c r="B10" s="131"/>
      <c r="C10" s="15" t="s">
        <v>31</v>
      </c>
      <c r="D10" s="16">
        <v>25</v>
      </c>
      <c r="E10" s="17">
        <v>0</v>
      </c>
      <c r="F10" s="17">
        <v>25</v>
      </c>
      <c r="G10" s="17">
        <v>65</v>
      </c>
      <c r="H10" s="17">
        <v>0</v>
      </c>
      <c r="I10" s="17">
        <v>113</v>
      </c>
      <c r="J10" s="17">
        <v>12</v>
      </c>
      <c r="K10" s="17">
        <v>0</v>
      </c>
      <c r="L10" s="17">
        <v>0</v>
      </c>
      <c r="M10" s="17">
        <v>151</v>
      </c>
      <c r="N10" s="17">
        <v>2</v>
      </c>
      <c r="O10" s="17">
        <v>0</v>
      </c>
      <c r="P10" s="17">
        <v>0</v>
      </c>
      <c r="Q10" s="17">
        <v>0</v>
      </c>
      <c r="R10" s="18">
        <v>393</v>
      </c>
      <c r="S10" s="10"/>
      <c r="T10" s="10"/>
      <c r="U10" s="131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0</v>
      </c>
      <c r="AC10" s="17">
        <v>12</v>
      </c>
      <c r="AD10" s="17">
        <v>1</v>
      </c>
      <c r="AE10" s="77">
        <v>13</v>
      </c>
      <c r="AF10" s="18">
        <v>406</v>
      </c>
    </row>
    <row r="11" spans="2:32" x14ac:dyDescent="0.15">
      <c r="B11" s="131"/>
      <c r="C11" s="15" t="s">
        <v>32</v>
      </c>
      <c r="D11" s="16">
        <v>0</v>
      </c>
      <c r="E11" s="17">
        <v>0</v>
      </c>
      <c r="F11" s="17">
        <v>481</v>
      </c>
      <c r="G11" s="17">
        <v>169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79</v>
      </c>
      <c r="Q11" s="17">
        <v>0</v>
      </c>
      <c r="R11" s="18">
        <v>729</v>
      </c>
      <c r="S11" s="10"/>
      <c r="T11" s="10"/>
      <c r="U11" s="131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27</v>
      </c>
      <c r="AD11" s="17">
        <v>9</v>
      </c>
      <c r="AE11" s="77">
        <v>36</v>
      </c>
      <c r="AF11" s="18">
        <v>765</v>
      </c>
    </row>
    <row r="12" spans="2:32" x14ac:dyDescent="0.15">
      <c r="B12" s="131"/>
      <c r="C12" s="15" t="s">
        <v>33</v>
      </c>
      <c r="D12" s="16">
        <v>18</v>
      </c>
      <c r="E12" s="17">
        <v>2</v>
      </c>
      <c r="F12" s="17">
        <v>2</v>
      </c>
      <c r="G12" s="17">
        <v>54</v>
      </c>
      <c r="H12" s="17">
        <v>0</v>
      </c>
      <c r="I12" s="17">
        <v>177</v>
      </c>
      <c r="J12" s="17">
        <v>25</v>
      </c>
      <c r="K12" s="17">
        <v>0</v>
      </c>
      <c r="L12" s="17">
        <v>11</v>
      </c>
      <c r="M12" s="17">
        <v>46</v>
      </c>
      <c r="N12" s="17">
        <v>6</v>
      </c>
      <c r="O12" s="17">
        <v>0</v>
      </c>
      <c r="P12" s="17">
        <v>0</v>
      </c>
      <c r="Q12" s="17">
        <v>0</v>
      </c>
      <c r="R12" s="18">
        <v>341</v>
      </c>
      <c r="S12" s="10"/>
      <c r="T12" s="10"/>
      <c r="U12" s="131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0</v>
      </c>
      <c r="AC12" s="17">
        <v>4</v>
      </c>
      <c r="AD12" s="17">
        <v>2</v>
      </c>
      <c r="AE12" s="77">
        <v>6</v>
      </c>
      <c r="AF12" s="18">
        <v>347</v>
      </c>
    </row>
    <row r="13" spans="2:32" ht="14.25" thickBot="1" x14ac:dyDescent="0.2">
      <c r="B13" s="132"/>
      <c r="C13" s="4" t="s">
        <v>16</v>
      </c>
      <c r="D13" s="19">
        <v>91</v>
      </c>
      <c r="E13" s="20">
        <v>2</v>
      </c>
      <c r="F13" s="20">
        <v>508</v>
      </c>
      <c r="G13" s="20">
        <v>1162</v>
      </c>
      <c r="H13" s="20">
        <v>0</v>
      </c>
      <c r="I13" s="20">
        <v>716</v>
      </c>
      <c r="J13" s="20">
        <v>138</v>
      </c>
      <c r="K13" s="20">
        <v>5</v>
      </c>
      <c r="L13" s="20">
        <v>24</v>
      </c>
      <c r="M13" s="20">
        <v>336</v>
      </c>
      <c r="N13" s="20">
        <v>127</v>
      </c>
      <c r="O13" s="20">
        <v>1</v>
      </c>
      <c r="P13" s="20">
        <v>79</v>
      </c>
      <c r="Q13" s="20">
        <v>1</v>
      </c>
      <c r="R13" s="21">
        <v>3190</v>
      </c>
      <c r="S13" s="10"/>
      <c r="T13" s="10"/>
      <c r="U13" s="132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v>20</v>
      </c>
      <c r="AC13" s="20">
        <v>206</v>
      </c>
      <c r="AD13" s="20">
        <v>101</v>
      </c>
      <c r="AE13" s="44">
        <v>327</v>
      </c>
      <c r="AF13" s="18">
        <v>3517</v>
      </c>
    </row>
    <row r="14" spans="2:32" x14ac:dyDescent="0.15">
      <c r="B14" s="130" t="s">
        <v>34</v>
      </c>
      <c r="C14" s="11" t="s">
        <v>35</v>
      </c>
      <c r="D14" s="12">
        <v>2</v>
      </c>
      <c r="E14" s="13">
        <v>8</v>
      </c>
      <c r="F14" s="13">
        <v>0</v>
      </c>
      <c r="G14" s="13">
        <v>11</v>
      </c>
      <c r="H14" s="13">
        <v>0</v>
      </c>
      <c r="I14" s="13">
        <v>4</v>
      </c>
      <c r="J14" s="13">
        <v>0</v>
      </c>
      <c r="K14" s="13">
        <v>1</v>
      </c>
      <c r="L14" s="13">
        <v>0</v>
      </c>
      <c r="M14" s="13">
        <v>0</v>
      </c>
      <c r="N14" s="13">
        <v>0</v>
      </c>
      <c r="O14" s="13">
        <v>1</v>
      </c>
      <c r="P14" s="13">
        <v>0</v>
      </c>
      <c r="Q14" s="13">
        <v>0</v>
      </c>
      <c r="R14" s="14">
        <v>27</v>
      </c>
      <c r="S14" s="10"/>
      <c r="T14" s="10"/>
      <c r="U14" s="130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0</v>
      </c>
      <c r="AC14" s="13">
        <v>6</v>
      </c>
      <c r="AD14" s="13">
        <v>5</v>
      </c>
      <c r="AE14" s="78">
        <v>11</v>
      </c>
      <c r="AF14" s="14">
        <v>38</v>
      </c>
    </row>
    <row r="15" spans="2:32" x14ac:dyDescent="0.15">
      <c r="B15" s="131"/>
      <c r="C15" s="15" t="s">
        <v>36</v>
      </c>
      <c r="D15" s="16">
        <v>45</v>
      </c>
      <c r="E15" s="17">
        <v>3</v>
      </c>
      <c r="F15" s="17">
        <v>0</v>
      </c>
      <c r="G15" s="17">
        <v>6</v>
      </c>
      <c r="H15" s="17">
        <v>0</v>
      </c>
      <c r="I15" s="17">
        <v>1</v>
      </c>
      <c r="J15" s="17">
        <v>0</v>
      </c>
      <c r="K15" s="17">
        <v>2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v>57</v>
      </c>
      <c r="S15" s="10"/>
      <c r="T15" s="10"/>
      <c r="U15" s="131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0</v>
      </c>
      <c r="AC15" s="17">
        <v>1</v>
      </c>
      <c r="AD15" s="17">
        <v>0</v>
      </c>
      <c r="AE15" s="77">
        <v>1</v>
      </c>
      <c r="AF15" s="18">
        <v>58</v>
      </c>
    </row>
    <row r="16" spans="2:32" x14ac:dyDescent="0.15">
      <c r="B16" s="131"/>
      <c r="C16" s="15" t="s">
        <v>37</v>
      </c>
      <c r="D16" s="16">
        <v>9</v>
      </c>
      <c r="E16" s="17">
        <v>1</v>
      </c>
      <c r="F16" s="17">
        <v>1</v>
      </c>
      <c r="G16" s="17">
        <v>13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17">
        <v>1</v>
      </c>
      <c r="P16" s="17">
        <v>0</v>
      </c>
      <c r="Q16" s="17">
        <v>0</v>
      </c>
      <c r="R16" s="18">
        <v>26</v>
      </c>
      <c r="S16" s="10"/>
      <c r="T16" s="10"/>
      <c r="U16" s="131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0</v>
      </c>
      <c r="AC16" s="17">
        <v>2</v>
      </c>
      <c r="AD16" s="17">
        <v>0</v>
      </c>
      <c r="AE16" s="77">
        <v>2</v>
      </c>
      <c r="AF16" s="18">
        <v>28</v>
      </c>
    </row>
    <row r="17" spans="2:32" x14ac:dyDescent="0.15">
      <c r="B17" s="131"/>
      <c r="C17" s="15" t="s">
        <v>38</v>
      </c>
      <c r="D17" s="16">
        <v>1</v>
      </c>
      <c r="E17" s="17">
        <v>0</v>
      </c>
      <c r="F17" s="17">
        <v>0</v>
      </c>
      <c r="G17" s="17">
        <v>9</v>
      </c>
      <c r="H17" s="17">
        <v>0</v>
      </c>
      <c r="I17" s="17">
        <v>1</v>
      </c>
      <c r="J17" s="17">
        <v>0</v>
      </c>
      <c r="K17" s="17">
        <v>0</v>
      </c>
      <c r="L17" s="17">
        <v>0</v>
      </c>
      <c r="M17" s="17">
        <v>4</v>
      </c>
      <c r="N17" s="17">
        <v>2</v>
      </c>
      <c r="O17" s="17">
        <v>0</v>
      </c>
      <c r="P17" s="17">
        <v>0</v>
      </c>
      <c r="Q17" s="17">
        <v>0</v>
      </c>
      <c r="R17" s="18">
        <v>17</v>
      </c>
      <c r="S17" s="10"/>
      <c r="T17" s="10"/>
      <c r="U17" s="131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0</v>
      </c>
      <c r="AC17" s="17">
        <v>2</v>
      </c>
      <c r="AD17" s="17">
        <v>1</v>
      </c>
      <c r="AE17" s="77">
        <v>3</v>
      </c>
      <c r="AF17" s="18">
        <v>20</v>
      </c>
    </row>
    <row r="18" spans="2:32" x14ac:dyDescent="0.15">
      <c r="B18" s="131"/>
      <c r="C18" s="15" t="s">
        <v>39</v>
      </c>
      <c r="D18" s="16">
        <v>0</v>
      </c>
      <c r="E18" s="17">
        <v>0</v>
      </c>
      <c r="F18" s="17">
        <v>0</v>
      </c>
      <c r="G18" s="17">
        <v>4</v>
      </c>
      <c r="H18" s="17">
        <v>0</v>
      </c>
      <c r="I18" s="17">
        <v>3</v>
      </c>
      <c r="J18" s="17">
        <v>0</v>
      </c>
      <c r="K18" s="17">
        <v>2</v>
      </c>
      <c r="L18" s="17">
        <v>0</v>
      </c>
      <c r="M18" s="17">
        <v>0</v>
      </c>
      <c r="N18" s="17">
        <v>0</v>
      </c>
      <c r="O18" s="17">
        <v>2</v>
      </c>
      <c r="P18" s="17">
        <v>0</v>
      </c>
      <c r="Q18" s="17">
        <v>0</v>
      </c>
      <c r="R18" s="18">
        <v>11</v>
      </c>
      <c r="S18" s="10"/>
      <c r="T18" s="10"/>
      <c r="U18" s="131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0</v>
      </c>
      <c r="AC18" s="17">
        <v>1</v>
      </c>
      <c r="AD18" s="17">
        <v>1</v>
      </c>
      <c r="AE18" s="77">
        <v>2</v>
      </c>
      <c r="AF18" s="18">
        <v>13</v>
      </c>
    </row>
    <row r="19" spans="2:32" x14ac:dyDescent="0.15">
      <c r="B19" s="131"/>
      <c r="C19" s="15" t="s">
        <v>40</v>
      </c>
      <c r="D19" s="16">
        <v>0</v>
      </c>
      <c r="E19" s="17">
        <v>1</v>
      </c>
      <c r="F19" s="17">
        <v>0</v>
      </c>
      <c r="G19" s="17">
        <v>8</v>
      </c>
      <c r="H19" s="17">
        <v>0</v>
      </c>
      <c r="I19" s="17">
        <v>0</v>
      </c>
      <c r="J19" s="17">
        <v>0</v>
      </c>
      <c r="K19" s="17">
        <v>1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v>10</v>
      </c>
      <c r="S19" s="10"/>
      <c r="T19" s="10"/>
      <c r="U19" s="131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0</v>
      </c>
      <c r="AC19" s="17">
        <v>0</v>
      </c>
      <c r="AD19" s="17">
        <v>1</v>
      </c>
      <c r="AE19" s="77">
        <v>1</v>
      </c>
      <c r="AF19" s="18">
        <v>11</v>
      </c>
    </row>
    <row r="20" spans="2:32" x14ac:dyDescent="0.15">
      <c r="B20" s="131"/>
      <c r="C20" s="15" t="s">
        <v>41</v>
      </c>
      <c r="D20" s="16">
        <v>0</v>
      </c>
      <c r="E20" s="17">
        <v>0</v>
      </c>
      <c r="F20" s="17">
        <v>0</v>
      </c>
      <c r="G20" s="17">
        <v>5</v>
      </c>
      <c r="H20" s="17">
        <v>0</v>
      </c>
      <c r="I20" s="17">
        <v>1</v>
      </c>
      <c r="J20" s="17">
        <v>0</v>
      </c>
      <c r="K20" s="17">
        <v>1</v>
      </c>
      <c r="L20" s="17">
        <v>0</v>
      </c>
      <c r="M20" s="17">
        <v>1</v>
      </c>
      <c r="N20" s="17">
        <v>0</v>
      </c>
      <c r="O20" s="17">
        <v>1</v>
      </c>
      <c r="P20" s="17">
        <v>0</v>
      </c>
      <c r="Q20" s="17">
        <v>0</v>
      </c>
      <c r="R20" s="18">
        <v>9</v>
      </c>
      <c r="S20" s="10"/>
      <c r="T20" s="10"/>
      <c r="U20" s="131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0</v>
      </c>
      <c r="AC20" s="17">
        <v>1</v>
      </c>
      <c r="AD20" s="17">
        <v>1</v>
      </c>
      <c r="AE20" s="77">
        <v>2</v>
      </c>
      <c r="AF20" s="18">
        <v>11</v>
      </c>
    </row>
    <row r="21" spans="2:32" ht="14.25" thickBot="1" x14ac:dyDescent="0.2">
      <c r="B21" s="132"/>
      <c r="C21" s="4" t="s">
        <v>16</v>
      </c>
      <c r="D21" s="19">
        <v>57</v>
      </c>
      <c r="E21" s="20">
        <v>13</v>
      </c>
      <c r="F21" s="20">
        <v>1</v>
      </c>
      <c r="G21" s="20">
        <v>56</v>
      </c>
      <c r="H21" s="20">
        <v>0</v>
      </c>
      <c r="I21" s="20">
        <v>10</v>
      </c>
      <c r="J21" s="20">
        <v>0</v>
      </c>
      <c r="K21" s="20">
        <v>7</v>
      </c>
      <c r="L21" s="20">
        <v>0</v>
      </c>
      <c r="M21" s="20">
        <v>5</v>
      </c>
      <c r="N21" s="20">
        <v>3</v>
      </c>
      <c r="O21" s="20">
        <v>5</v>
      </c>
      <c r="P21" s="20">
        <v>0</v>
      </c>
      <c r="Q21" s="20">
        <v>0</v>
      </c>
      <c r="R21" s="21">
        <v>157</v>
      </c>
      <c r="S21" s="10"/>
      <c r="T21" s="10"/>
      <c r="U21" s="132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v>0</v>
      </c>
      <c r="AC21" s="20">
        <v>13</v>
      </c>
      <c r="AD21" s="20">
        <v>9</v>
      </c>
      <c r="AE21" s="44">
        <v>22</v>
      </c>
      <c r="AF21" s="21">
        <v>179</v>
      </c>
    </row>
    <row r="22" spans="2:32" x14ac:dyDescent="0.15">
      <c r="B22" s="130" t="s">
        <v>42</v>
      </c>
      <c r="C22" s="11" t="s">
        <v>43</v>
      </c>
      <c r="D22" s="12">
        <v>205</v>
      </c>
      <c r="E22" s="13">
        <v>0</v>
      </c>
      <c r="F22" s="13">
        <v>3</v>
      </c>
      <c r="G22" s="13">
        <v>5</v>
      </c>
      <c r="H22" s="13">
        <v>0</v>
      </c>
      <c r="I22" s="13">
        <v>1</v>
      </c>
      <c r="J22" s="13">
        <v>1</v>
      </c>
      <c r="K22" s="13">
        <v>3</v>
      </c>
      <c r="L22" s="13">
        <v>0</v>
      </c>
      <c r="M22" s="13">
        <v>0</v>
      </c>
      <c r="N22" s="13">
        <v>2</v>
      </c>
      <c r="O22" s="13">
        <v>2</v>
      </c>
      <c r="P22" s="13">
        <v>0</v>
      </c>
      <c r="Q22" s="13">
        <v>0</v>
      </c>
      <c r="R22" s="14">
        <v>222</v>
      </c>
      <c r="S22" s="10"/>
      <c r="T22" s="10"/>
      <c r="U22" s="130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6</v>
      </c>
      <c r="AC22" s="13">
        <v>1</v>
      </c>
      <c r="AD22" s="13">
        <v>0</v>
      </c>
      <c r="AE22" s="78">
        <v>7</v>
      </c>
      <c r="AF22" s="14">
        <v>229</v>
      </c>
    </row>
    <row r="23" spans="2:32" x14ac:dyDescent="0.15">
      <c r="B23" s="131"/>
      <c r="C23" s="15" t="s">
        <v>44</v>
      </c>
      <c r="D23" s="16">
        <v>96</v>
      </c>
      <c r="E23" s="17">
        <v>45</v>
      </c>
      <c r="F23" s="17">
        <v>595</v>
      </c>
      <c r="G23" s="17">
        <v>65</v>
      </c>
      <c r="H23" s="17">
        <v>1</v>
      </c>
      <c r="I23" s="17">
        <v>4</v>
      </c>
      <c r="J23" s="17">
        <v>0</v>
      </c>
      <c r="K23" s="17">
        <v>1</v>
      </c>
      <c r="L23" s="17">
        <v>0</v>
      </c>
      <c r="M23" s="17">
        <v>0</v>
      </c>
      <c r="N23" s="17">
        <v>1</v>
      </c>
      <c r="O23" s="17">
        <v>0</v>
      </c>
      <c r="P23" s="17">
        <v>0</v>
      </c>
      <c r="Q23" s="17">
        <v>0</v>
      </c>
      <c r="R23" s="18">
        <v>808</v>
      </c>
      <c r="S23" s="10"/>
      <c r="T23" s="10"/>
      <c r="U23" s="131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2</v>
      </c>
      <c r="AC23" s="17">
        <v>5</v>
      </c>
      <c r="AD23" s="17">
        <v>3</v>
      </c>
      <c r="AE23" s="77">
        <v>10</v>
      </c>
      <c r="AF23" s="18">
        <v>818</v>
      </c>
    </row>
    <row r="24" spans="2:32" x14ac:dyDescent="0.15">
      <c r="B24" s="131"/>
      <c r="C24" s="15" t="s">
        <v>45</v>
      </c>
      <c r="D24" s="16">
        <v>101</v>
      </c>
      <c r="E24" s="17">
        <v>2</v>
      </c>
      <c r="F24" s="17">
        <v>5</v>
      </c>
      <c r="G24" s="17">
        <v>15</v>
      </c>
      <c r="H24" s="17">
        <v>0</v>
      </c>
      <c r="I24" s="17">
        <v>1</v>
      </c>
      <c r="J24" s="17">
        <v>0</v>
      </c>
      <c r="K24" s="17">
        <v>3</v>
      </c>
      <c r="L24" s="17">
        <v>0</v>
      </c>
      <c r="M24" s="17">
        <v>0</v>
      </c>
      <c r="N24" s="17">
        <v>1</v>
      </c>
      <c r="O24" s="17">
        <v>3</v>
      </c>
      <c r="P24" s="17">
        <v>0</v>
      </c>
      <c r="Q24" s="17">
        <v>0</v>
      </c>
      <c r="R24" s="18">
        <v>131</v>
      </c>
      <c r="S24" s="10"/>
      <c r="T24" s="10"/>
      <c r="U24" s="131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3</v>
      </c>
      <c r="AC24" s="17">
        <v>0</v>
      </c>
      <c r="AD24" s="17">
        <v>2</v>
      </c>
      <c r="AE24" s="77">
        <v>5</v>
      </c>
      <c r="AF24" s="18">
        <v>136</v>
      </c>
    </row>
    <row r="25" spans="2:32" x14ac:dyDescent="0.15">
      <c r="B25" s="131"/>
      <c r="C25" s="15" t="s">
        <v>46</v>
      </c>
      <c r="D25" s="16">
        <v>48</v>
      </c>
      <c r="E25" s="17">
        <v>26</v>
      </c>
      <c r="F25" s="17">
        <v>2</v>
      </c>
      <c r="G25" s="17">
        <v>15</v>
      </c>
      <c r="H25" s="17">
        <v>0</v>
      </c>
      <c r="I25" s="17">
        <v>0</v>
      </c>
      <c r="J25" s="17">
        <v>0</v>
      </c>
      <c r="K25" s="17">
        <v>1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>
        <v>92</v>
      </c>
      <c r="S25" s="10"/>
      <c r="T25" s="10"/>
      <c r="U25" s="131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0</v>
      </c>
      <c r="AC25" s="17">
        <v>2</v>
      </c>
      <c r="AD25" s="17">
        <v>0</v>
      </c>
      <c r="AE25" s="77">
        <v>2</v>
      </c>
      <c r="AF25" s="18">
        <v>94</v>
      </c>
    </row>
    <row r="26" spans="2:32" x14ac:dyDescent="0.15">
      <c r="B26" s="131"/>
      <c r="C26" s="15" t="s">
        <v>47</v>
      </c>
      <c r="D26" s="16">
        <v>147</v>
      </c>
      <c r="E26" s="17">
        <v>55</v>
      </c>
      <c r="F26" s="17">
        <v>9</v>
      </c>
      <c r="G26" s="17">
        <v>205</v>
      </c>
      <c r="H26" s="17">
        <v>1</v>
      </c>
      <c r="I26" s="17">
        <v>75</v>
      </c>
      <c r="J26" s="17">
        <v>52</v>
      </c>
      <c r="K26" s="17">
        <v>31</v>
      </c>
      <c r="L26" s="17">
        <v>1</v>
      </c>
      <c r="M26" s="17">
        <v>1</v>
      </c>
      <c r="N26" s="17">
        <v>5</v>
      </c>
      <c r="O26" s="17">
        <v>18</v>
      </c>
      <c r="P26" s="17">
        <v>0</v>
      </c>
      <c r="Q26" s="17">
        <v>0</v>
      </c>
      <c r="R26" s="18">
        <v>600</v>
      </c>
      <c r="S26" s="10"/>
      <c r="T26" s="10"/>
      <c r="U26" s="131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9</v>
      </c>
      <c r="AC26" s="17">
        <v>6</v>
      </c>
      <c r="AD26" s="17">
        <v>10</v>
      </c>
      <c r="AE26" s="77">
        <v>25</v>
      </c>
      <c r="AF26" s="18">
        <v>625</v>
      </c>
    </row>
    <row r="27" spans="2:32" ht="14.25" thickBot="1" x14ac:dyDescent="0.2">
      <c r="B27" s="132"/>
      <c r="C27" s="4" t="s">
        <v>16</v>
      </c>
      <c r="D27" s="19">
        <v>597</v>
      </c>
      <c r="E27" s="20">
        <v>128</v>
      </c>
      <c r="F27" s="20">
        <v>614</v>
      </c>
      <c r="G27" s="20">
        <v>305</v>
      </c>
      <c r="H27" s="20">
        <v>2</v>
      </c>
      <c r="I27" s="20">
        <v>81</v>
      </c>
      <c r="J27" s="20">
        <v>53</v>
      </c>
      <c r="K27" s="20">
        <v>39</v>
      </c>
      <c r="L27" s="20">
        <v>1</v>
      </c>
      <c r="M27" s="20">
        <v>1</v>
      </c>
      <c r="N27" s="20">
        <v>9</v>
      </c>
      <c r="O27" s="20">
        <v>23</v>
      </c>
      <c r="P27" s="20">
        <v>0</v>
      </c>
      <c r="Q27" s="20">
        <v>0</v>
      </c>
      <c r="R27" s="21">
        <v>1853</v>
      </c>
      <c r="S27" s="10"/>
      <c r="T27" s="10"/>
      <c r="U27" s="132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v>20</v>
      </c>
      <c r="AC27" s="20">
        <v>14</v>
      </c>
      <c r="AD27" s="20">
        <v>15</v>
      </c>
      <c r="AE27" s="44">
        <v>49</v>
      </c>
      <c r="AF27" s="21">
        <v>1902</v>
      </c>
    </row>
    <row r="28" spans="2:32" x14ac:dyDescent="0.15">
      <c r="B28" s="130" t="s">
        <v>48</v>
      </c>
      <c r="C28" s="11" t="s">
        <v>60</v>
      </c>
      <c r="D28" s="12">
        <v>3</v>
      </c>
      <c r="E28" s="13">
        <v>5</v>
      </c>
      <c r="F28" s="13">
        <v>0</v>
      </c>
      <c r="G28" s="13">
        <v>8</v>
      </c>
      <c r="H28" s="13">
        <v>0</v>
      </c>
      <c r="I28" s="13">
        <v>2</v>
      </c>
      <c r="J28" s="13">
        <v>0</v>
      </c>
      <c r="K28" s="13">
        <v>3</v>
      </c>
      <c r="L28" s="13">
        <v>0</v>
      </c>
      <c r="M28" s="13">
        <v>2</v>
      </c>
      <c r="N28" s="13">
        <v>0</v>
      </c>
      <c r="O28" s="13">
        <v>4</v>
      </c>
      <c r="P28" s="13">
        <v>0</v>
      </c>
      <c r="Q28" s="13">
        <v>0</v>
      </c>
      <c r="R28" s="14">
        <v>27</v>
      </c>
      <c r="S28" s="10"/>
      <c r="T28" s="10"/>
      <c r="U28" s="130" t="s">
        <v>48</v>
      </c>
      <c r="V28" s="11" t="s">
        <v>60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0</v>
      </c>
      <c r="AC28" s="13">
        <v>3</v>
      </c>
      <c r="AD28" s="13">
        <v>3</v>
      </c>
      <c r="AE28" s="78">
        <v>6</v>
      </c>
      <c r="AF28" s="14">
        <v>33</v>
      </c>
    </row>
    <row r="29" spans="2:32" x14ac:dyDescent="0.15">
      <c r="B29" s="131"/>
      <c r="C29" s="15" t="s">
        <v>50</v>
      </c>
      <c r="D29" s="16">
        <v>1</v>
      </c>
      <c r="E29" s="17">
        <v>4</v>
      </c>
      <c r="F29" s="17">
        <v>1</v>
      </c>
      <c r="G29" s="17">
        <v>31</v>
      </c>
      <c r="H29" s="17">
        <v>1</v>
      </c>
      <c r="I29" s="17">
        <v>25</v>
      </c>
      <c r="J29" s="17">
        <v>3</v>
      </c>
      <c r="K29" s="17">
        <v>1</v>
      </c>
      <c r="L29" s="17">
        <v>0</v>
      </c>
      <c r="M29" s="17">
        <v>1</v>
      </c>
      <c r="N29" s="17">
        <v>2</v>
      </c>
      <c r="O29" s="17">
        <v>1</v>
      </c>
      <c r="P29" s="17">
        <v>0</v>
      </c>
      <c r="Q29" s="17">
        <v>0</v>
      </c>
      <c r="R29" s="18">
        <v>71</v>
      </c>
      <c r="S29" s="10"/>
      <c r="T29" s="10"/>
      <c r="U29" s="131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0</v>
      </c>
      <c r="AC29" s="17">
        <v>2</v>
      </c>
      <c r="AD29" s="17">
        <v>0</v>
      </c>
      <c r="AE29" s="77">
        <v>2</v>
      </c>
      <c r="AF29" s="18">
        <v>73</v>
      </c>
    </row>
    <row r="30" spans="2:32" x14ac:dyDescent="0.15">
      <c r="B30" s="131"/>
      <c r="C30" s="15" t="s">
        <v>51</v>
      </c>
      <c r="D30" s="16">
        <v>25</v>
      </c>
      <c r="E30" s="17">
        <v>1</v>
      </c>
      <c r="F30" s="17">
        <v>0</v>
      </c>
      <c r="G30" s="17">
        <v>16</v>
      </c>
      <c r="H30" s="17">
        <v>0</v>
      </c>
      <c r="I30" s="17">
        <v>6</v>
      </c>
      <c r="J30" s="17">
        <v>3</v>
      </c>
      <c r="K30" s="17">
        <v>2</v>
      </c>
      <c r="L30" s="17">
        <v>0</v>
      </c>
      <c r="M30" s="17">
        <v>1</v>
      </c>
      <c r="N30" s="17">
        <v>0</v>
      </c>
      <c r="O30" s="17">
        <v>3</v>
      </c>
      <c r="P30" s="17">
        <v>0</v>
      </c>
      <c r="Q30" s="17">
        <v>0</v>
      </c>
      <c r="R30" s="18">
        <v>57</v>
      </c>
      <c r="S30" s="10"/>
      <c r="T30" s="10"/>
      <c r="U30" s="131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3</v>
      </c>
      <c r="AC30" s="17">
        <v>0</v>
      </c>
      <c r="AD30" s="17">
        <v>3</v>
      </c>
      <c r="AE30" s="77">
        <v>6</v>
      </c>
      <c r="AF30" s="18">
        <v>63</v>
      </c>
    </row>
    <row r="31" spans="2:32" x14ac:dyDescent="0.15">
      <c r="B31" s="131"/>
      <c r="C31" s="15" t="s">
        <v>52</v>
      </c>
      <c r="D31" s="16">
        <v>38</v>
      </c>
      <c r="E31" s="17">
        <v>110</v>
      </c>
      <c r="F31" s="17">
        <v>0</v>
      </c>
      <c r="G31" s="17">
        <v>12</v>
      </c>
      <c r="H31" s="17">
        <v>8</v>
      </c>
      <c r="I31" s="17">
        <v>2</v>
      </c>
      <c r="J31" s="17">
        <v>2</v>
      </c>
      <c r="K31" s="17">
        <v>0</v>
      </c>
      <c r="L31" s="17">
        <v>0</v>
      </c>
      <c r="M31" s="17">
        <v>0</v>
      </c>
      <c r="N31" s="17">
        <v>1</v>
      </c>
      <c r="O31" s="17">
        <v>0</v>
      </c>
      <c r="P31" s="17">
        <v>0</v>
      </c>
      <c r="Q31" s="17">
        <v>0</v>
      </c>
      <c r="R31" s="18">
        <v>173</v>
      </c>
      <c r="S31" s="10"/>
      <c r="T31" s="10"/>
      <c r="U31" s="131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1</v>
      </c>
      <c r="AC31" s="17">
        <v>0</v>
      </c>
      <c r="AD31" s="17">
        <v>1</v>
      </c>
      <c r="AE31" s="77">
        <v>2</v>
      </c>
      <c r="AF31" s="18">
        <v>175</v>
      </c>
    </row>
    <row r="32" spans="2:32" x14ac:dyDescent="0.15">
      <c r="B32" s="131"/>
      <c r="C32" s="15" t="s">
        <v>53</v>
      </c>
      <c r="D32" s="16">
        <v>103</v>
      </c>
      <c r="E32" s="17">
        <v>37</v>
      </c>
      <c r="F32" s="17">
        <v>1</v>
      </c>
      <c r="G32" s="17">
        <v>98</v>
      </c>
      <c r="H32" s="17">
        <v>3</v>
      </c>
      <c r="I32" s="17">
        <v>48</v>
      </c>
      <c r="J32" s="17">
        <v>6</v>
      </c>
      <c r="K32" s="17">
        <v>8</v>
      </c>
      <c r="L32" s="17">
        <v>1</v>
      </c>
      <c r="M32" s="17">
        <v>3</v>
      </c>
      <c r="N32" s="17">
        <v>4</v>
      </c>
      <c r="O32" s="17">
        <v>1</v>
      </c>
      <c r="P32" s="17">
        <v>0</v>
      </c>
      <c r="Q32" s="17">
        <v>0</v>
      </c>
      <c r="R32" s="18">
        <v>313</v>
      </c>
      <c r="S32" s="10"/>
      <c r="T32" s="10"/>
      <c r="U32" s="131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1</v>
      </c>
      <c r="AC32" s="17">
        <v>7</v>
      </c>
      <c r="AD32" s="17">
        <v>3</v>
      </c>
      <c r="AE32" s="77">
        <v>11</v>
      </c>
      <c r="AF32" s="18">
        <v>324</v>
      </c>
    </row>
    <row r="33" spans="2:32" ht="14.25" thickBot="1" x14ac:dyDescent="0.2">
      <c r="B33" s="132"/>
      <c r="C33" s="4" t="s">
        <v>16</v>
      </c>
      <c r="D33" s="22">
        <v>170</v>
      </c>
      <c r="E33" s="23">
        <v>157</v>
      </c>
      <c r="F33" s="23">
        <v>2</v>
      </c>
      <c r="G33" s="23">
        <v>165</v>
      </c>
      <c r="H33" s="23">
        <v>12</v>
      </c>
      <c r="I33" s="23">
        <v>83</v>
      </c>
      <c r="J33" s="23">
        <v>14</v>
      </c>
      <c r="K33" s="23">
        <v>14</v>
      </c>
      <c r="L33" s="23">
        <v>1</v>
      </c>
      <c r="M33" s="23">
        <v>7</v>
      </c>
      <c r="N33" s="23">
        <v>7</v>
      </c>
      <c r="O33" s="23">
        <v>9</v>
      </c>
      <c r="P33" s="23">
        <v>0</v>
      </c>
      <c r="Q33" s="23">
        <v>0</v>
      </c>
      <c r="R33" s="24">
        <v>641</v>
      </c>
      <c r="S33" s="10"/>
      <c r="T33" s="10"/>
      <c r="U33" s="132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v>5</v>
      </c>
      <c r="AC33" s="23">
        <v>12</v>
      </c>
      <c r="AD33" s="23">
        <v>10</v>
      </c>
      <c r="AE33" s="79">
        <v>27</v>
      </c>
      <c r="AF33" s="24">
        <v>668</v>
      </c>
    </row>
    <row r="34" spans="2:32" ht="14.25" thickBot="1" x14ac:dyDescent="0.2">
      <c r="B34" s="138" t="s">
        <v>15</v>
      </c>
      <c r="C34" s="139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/>
      <c r="T34" s="10"/>
      <c r="U34" s="138" t="s">
        <v>15</v>
      </c>
      <c r="V34" s="139"/>
      <c r="W34" s="7">
        <v>4</v>
      </c>
      <c r="X34" s="8">
        <v>4</v>
      </c>
      <c r="Y34" s="8">
        <v>3</v>
      </c>
      <c r="Z34" s="8">
        <v>0</v>
      </c>
      <c r="AA34" s="8">
        <v>209</v>
      </c>
      <c r="AB34" s="8">
        <v>0</v>
      </c>
      <c r="AC34" s="8">
        <v>1</v>
      </c>
      <c r="AD34" s="8">
        <v>0</v>
      </c>
      <c r="AE34" s="47">
        <v>221</v>
      </c>
      <c r="AF34" s="9">
        <v>221</v>
      </c>
    </row>
    <row r="35" spans="2:32" ht="14.25" thickBot="1" x14ac:dyDescent="0.2">
      <c r="B35" s="138" t="s">
        <v>54</v>
      </c>
      <c r="C35" s="139"/>
      <c r="D35" s="7">
        <v>925</v>
      </c>
      <c r="E35" s="8">
        <v>300</v>
      </c>
      <c r="F35" s="8">
        <v>1125</v>
      </c>
      <c r="G35" s="8">
        <v>2118</v>
      </c>
      <c r="H35" s="8">
        <v>14</v>
      </c>
      <c r="I35" s="8">
        <v>1019</v>
      </c>
      <c r="J35" s="8">
        <v>231</v>
      </c>
      <c r="K35" s="8">
        <v>65</v>
      </c>
      <c r="L35" s="8">
        <v>33</v>
      </c>
      <c r="M35" s="8">
        <v>377</v>
      </c>
      <c r="N35" s="8">
        <v>148</v>
      </c>
      <c r="O35" s="8">
        <v>38</v>
      </c>
      <c r="P35" s="8">
        <v>79</v>
      </c>
      <c r="Q35" s="8">
        <v>1</v>
      </c>
      <c r="R35" s="9">
        <v>6473</v>
      </c>
      <c r="S35" s="10"/>
      <c r="T35" s="10"/>
      <c r="U35" s="138" t="s">
        <v>54</v>
      </c>
      <c r="V35" s="139"/>
      <c r="W35" s="7">
        <v>4</v>
      </c>
      <c r="X35" s="8">
        <v>4</v>
      </c>
      <c r="Y35" s="8">
        <v>3</v>
      </c>
      <c r="Z35" s="8">
        <v>0</v>
      </c>
      <c r="AA35" s="8">
        <v>209</v>
      </c>
      <c r="AB35" s="8">
        <v>45</v>
      </c>
      <c r="AC35" s="8">
        <v>258</v>
      </c>
      <c r="AD35" s="8">
        <v>142</v>
      </c>
      <c r="AE35" s="47">
        <v>665</v>
      </c>
      <c r="AF35" s="9">
        <v>7138</v>
      </c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6"/>
  <sheetViews>
    <sheetView view="pageBreakPreview" topLeftCell="D1" zoomScale="75" zoomScaleNormal="100" zoomScaleSheetLayoutView="75" workbookViewId="0">
      <selection activeCell="J15" sqref="J15"/>
    </sheetView>
  </sheetViews>
  <sheetFormatPr defaultRowHeight="13.5" x14ac:dyDescent="0.15"/>
  <cols>
    <col min="1" max="1" width="3" style="25" customWidth="1"/>
    <col min="2" max="2" width="6.75" style="25" bestFit="1" customWidth="1"/>
    <col min="3" max="3" width="14.5" style="25" bestFit="1" customWidth="1"/>
    <col min="4" max="6" width="7.75" style="25" customWidth="1"/>
    <col min="7" max="7" width="7.625" style="25" bestFit="1" customWidth="1"/>
    <col min="8" max="17" width="7.75" style="25" customWidth="1"/>
    <col min="18" max="18" width="6.375" style="25" bestFit="1" customWidth="1"/>
    <col min="19" max="20" width="2.75" style="25" customWidth="1"/>
    <col min="21" max="21" width="6.75" style="25" bestFit="1" customWidth="1"/>
    <col min="22" max="22" width="14.5" style="25" bestFit="1" customWidth="1"/>
    <col min="23" max="32" width="8.25" style="25" customWidth="1"/>
    <col min="33" max="16384" width="9" style="25"/>
  </cols>
  <sheetData>
    <row r="1" spans="2:32" ht="14.25" thickBot="1" x14ac:dyDescent="0.2">
      <c r="B1" s="25" t="s">
        <v>62</v>
      </c>
    </row>
    <row r="2" spans="2:32" ht="13.5" customHeight="1" x14ac:dyDescent="0.15">
      <c r="B2" s="92" t="s">
        <v>0</v>
      </c>
      <c r="C2" s="93"/>
      <c r="D2" s="96" t="s">
        <v>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1"/>
      <c r="T2" s="1"/>
      <c r="U2" s="98" t="s">
        <v>0</v>
      </c>
      <c r="V2" s="99"/>
      <c r="W2" s="82" t="s">
        <v>2</v>
      </c>
      <c r="X2" s="82"/>
      <c r="Y2" s="82"/>
      <c r="Z2" s="82"/>
      <c r="AA2" s="82"/>
      <c r="AB2" s="82"/>
      <c r="AC2" s="82"/>
      <c r="AD2" s="82"/>
      <c r="AE2" s="82"/>
      <c r="AF2" s="83" t="s">
        <v>3</v>
      </c>
    </row>
    <row r="3" spans="2:32" ht="51.75" thickBot="1" x14ac:dyDescent="0.2">
      <c r="B3" s="94"/>
      <c r="C3" s="95"/>
      <c r="D3" s="2" t="s">
        <v>4</v>
      </c>
      <c r="E3" s="3" t="s">
        <v>5</v>
      </c>
      <c r="F3" s="3" t="s">
        <v>6</v>
      </c>
      <c r="G3" s="3" t="s">
        <v>67</v>
      </c>
      <c r="H3" s="3" t="s">
        <v>65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68</v>
      </c>
      <c r="P3" s="3" t="s">
        <v>64</v>
      </c>
      <c r="Q3" s="3" t="s">
        <v>15</v>
      </c>
      <c r="R3" s="4" t="s">
        <v>16</v>
      </c>
      <c r="S3" s="5"/>
      <c r="T3" s="5"/>
      <c r="U3" s="100"/>
      <c r="V3" s="101"/>
      <c r="W3" s="2" t="s">
        <v>17</v>
      </c>
      <c r="X3" s="3" t="s">
        <v>69</v>
      </c>
      <c r="Y3" s="3" t="s">
        <v>19</v>
      </c>
      <c r="Z3" s="3" t="s">
        <v>20</v>
      </c>
      <c r="AA3" s="3" t="s">
        <v>66</v>
      </c>
      <c r="AB3" s="3" t="s">
        <v>21</v>
      </c>
      <c r="AC3" s="6" t="s">
        <v>22</v>
      </c>
      <c r="AD3" s="3" t="s">
        <v>23</v>
      </c>
      <c r="AE3" s="3" t="s">
        <v>16</v>
      </c>
      <c r="AF3" s="84"/>
    </row>
    <row r="4" spans="2:32" ht="14.25" thickBot="1" x14ac:dyDescent="0.2">
      <c r="B4" s="90" t="s">
        <v>24</v>
      </c>
      <c r="C4" s="91"/>
      <c r="D4" s="7">
        <v>61</v>
      </c>
      <c r="E4" s="8">
        <v>0</v>
      </c>
      <c r="F4" s="8">
        <v>0</v>
      </c>
      <c r="G4" s="8">
        <v>2078</v>
      </c>
      <c r="H4" s="8">
        <v>0</v>
      </c>
      <c r="I4" s="8">
        <v>693</v>
      </c>
      <c r="J4" s="8">
        <v>123</v>
      </c>
      <c r="K4" s="8">
        <v>8</v>
      </c>
      <c r="L4" s="8">
        <v>29</v>
      </c>
      <c r="M4" s="8">
        <v>164</v>
      </c>
      <c r="N4" s="8">
        <v>26</v>
      </c>
      <c r="O4" s="8">
        <v>1</v>
      </c>
      <c r="P4" s="8">
        <v>0</v>
      </c>
      <c r="Q4" s="8">
        <v>0</v>
      </c>
      <c r="R4" s="9">
        <f>SUM(D4:Q4)</f>
        <v>3183</v>
      </c>
      <c r="S4" s="10"/>
      <c r="T4" s="10"/>
      <c r="U4" s="90" t="s">
        <v>24</v>
      </c>
      <c r="V4" s="91"/>
      <c r="W4" s="7" t="s">
        <v>61</v>
      </c>
      <c r="X4" s="8" t="s">
        <v>61</v>
      </c>
      <c r="Y4" s="8" t="s">
        <v>61</v>
      </c>
      <c r="Z4" s="8" t="s">
        <v>61</v>
      </c>
      <c r="AA4" s="8" t="s">
        <v>61</v>
      </c>
      <c r="AB4" s="8">
        <v>4</v>
      </c>
      <c r="AC4" s="8">
        <v>57</v>
      </c>
      <c r="AD4" s="8">
        <v>18</v>
      </c>
      <c r="AE4" s="47">
        <v>79</v>
      </c>
      <c r="AF4" s="9">
        <f>R4+AE4</f>
        <v>3262</v>
      </c>
    </row>
    <row r="5" spans="2:32" x14ac:dyDescent="0.15">
      <c r="B5" s="85" t="s">
        <v>25</v>
      </c>
      <c r="C5" s="11" t="s">
        <v>26</v>
      </c>
      <c r="D5" s="70">
        <v>16</v>
      </c>
      <c r="E5" s="48">
        <v>0</v>
      </c>
      <c r="F5" s="48">
        <v>0</v>
      </c>
      <c r="G5" s="48">
        <v>878</v>
      </c>
      <c r="H5" s="48">
        <v>0</v>
      </c>
      <c r="I5" s="48">
        <v>1238</v>
      </c>
      <c r="J5" s="48">
        <v>240</v>
      </c>
      <c r="K5" s="48">
        <v>7</v>
      </c>
      <c r="L5" s="48">
        <v>54</v>
      </c>
      <c r="M5" s="48">
        <v>283</v>
      </c>
      <c r="N5" s="48">
        <v>127</v>
      </c>
      <c r="O5" s="48">
        <v>2</v>
      </c>
      <c r="P5" s="48">
        <v>0</v>
      </c>
      <c r="Q5" s="48">
        <v>1</v>
      </c>
      <c r="R5" s="54">
        <f>SUM(D5:Q5)</f>
        <v>2846</v>
      </c>
      <c r="S5" s="10"/>
      <c r="T5" s="10"/>
      <c r="U5" s="85" t="s">
        <v>25</v>
      </c>
      <c r="V5" s="11" t="s">
        <v>26</v>
      </c>
      <c r="W5" s="12" t="s">
        <v>61</v>
      </c>
      <c r="X5" s="13" t="s">
        <v>61</v>
      </c>
      <c r="Y5" s="13" t="s">
        <v>61</v>
      </c>
      <c r="Z5" s="13" t="s">
        <v>61</v>
      </c>
      <c r="AA5" s="13" t="s">
        <v>61</v>
      </c>
      <c r="AB5" s="13">
        <v>2</v>
      </c>
      <c r="AC5" s="13">
        <v>20</v>
      </c>
      <c r="AD5" s="13">
        <v>13</v>
      </c>
      <c r="AE5" s="78">
        <v>35</v>
      </c>
      <c r="AF5" s="54">
        <f>R5+AE5</f>
        <v>2881</v>
      </c>
    </row>
    <row r="6" spans="2:32" x14ac:dyDescent="0.15">
      <c r="B6" s="86"/>
      <c r="C6" s="15" t="s">
        <v>27</v>
      </c>
      <c r="D6" s="16">
        <v>14</v>
      </c>
      <c r="E6" s="17">
        <v>0</v>
      </c>
      <c r="F6" s="17">
        <v>0</v>
      </c>
      <c r="G6" s="17">
        <v>3071</v>
      </c>
      <c r="H6" s="17">
        <v>0</v>
      </c>
      <c r="I6" s="17">
        <v>781</v>
      </c>
      <c r="J6" s="17">
        <v>248</v>
      </c>
      <c r="K6" s="17">
        <v>13</v>
      </c>
      <c r="L6" s="17">
        <v>17</v>
      </c>
      <c r="M6" s="17">
        <v>395</v>
      </c>
      <c r="N6" s="17">
        <v>264</v>
      </c>
      <c r="O6" s="17">
        <v>4</v>
      </c>
      <c r="P6" s="17">
        <v>0</v>
      </c>
      <c r="Q6" s="17">
        <v>4</v>
      </c>
      <c r="R6" s="18">
        <f>SUM(D6:Q6)</f>
        <v>4811</v>
      </c>
      <c r="S6" s="10"/>
      <c r="T6" s="10"/>
      <c r="U6" s="86"/>
      <c r="V6" s="15" t="s">
        <v>27</v>
      </c>
      <c r="W6" s="16" t="s">
        <v>61</v>
      </c>
      <c r="X6" s="17" t="s">
        <v>61</v>
      </c>
      <c r="Y6" s="17" t="s">
        <v>61</v>
      </c>
      <c r="Z6" s="17" t="s">
        <v>61</v>
      </c>
      <c r="AA6" s="17" t="s">
        <v>61</v>
      </c>
      <c r="AB6" s="17">
        <v>62</v>
      </c>
      <c r="AC6" s="17">
        <v>538</v>
      </c>
      <c r="AD6" s="17">
        <v>449</v>
      </c>
      <c r="AE6" s="77">
        <v>1049</v>
      </c>
      <c r="AF6" s="18">
        <f>R6+AE6</f>
        <v>5860</v>
      </c>
    </row>
    <row r="7" spans="2:32" x14ac:dyDescent="0.15">
      <c r="B7" s="86"/>
      <c r="C7" s="15" t="s">
        <v>28</v>
      </c>
      <c r="D7" s="16">
        <v>6</v>
      </c>
      <c r="E7" s="17">
        <v>0</v>
      </c>
      <c r="F7" s="17">
        <v>0</v>
      </c>
      <c r="G7" s="17">
        <v>383</v>
      </c>
      <c r="H7" s="17">
        <v>0</v>
      </c>
      <c r="I7" s="17">
        <v>632</v>
      </c>
      <c r="J7" s="17">
        <v>75</v>
      </c>
      <c r="K7" s="17">
        <v>11</v>
      </c>
      <c r="L7" s="17">
        <v>2</v>
      </c>
      <c r="M7" s="17">
        <v>47</v>
      </c>
      <c r="N7" s="17">
        <v>850</v>
      </c>
      <c r="O7" s="17">
        <v>2</v>
      </c>
      <c r="P7" s="17">
        <v>0</v>
      </c>
      <c r="Q7" s="17">
        <v>0</v>
      </c>
      <c r="R7" s="18">
        <f t="shared" ref="R7:R34" si="0">SUM(D7:Q7)</f>
        <v>2008</v>
      </c>
      <c r="S7" s="10"/>
      <c r="T7" s="10"/>
      <c r="U7" s="86"/>
      <c r="V7" s="15" t="s">
        <v>28</v>
      </c>
      <c r="W7" s="16" t="s">
        <v>61</v>
      </c>
      <c r="X7" s="17" t="s">
        <v>61</v>
      </c>
      <c r="Y7" s="17" t="s">
        <v>61</v>
      </c>
      <c r="Z7" s="17" t="s">
        <v>61</v>
      </c>
      <c r="AA7" s="17" t="s">
        <v>61</v>
      </c>
      <c r="AB7" s="17">
        <v>20</v>
      </c>
      <c r="AC7" s="17">
        <v>51</v>
      </c>
      <c r="AD7" s="17">
        <v>82</v>
      </c>
      <c r="AE7" s="77">
        <v>153</v>
      </c>
      <c r="AF7" s="18">
        <f t="shared" ref="AF7:AF33" si="1">R7+AE7</f>
        <v>2161</v>
      </c>
    </row>
    <row r="8" spans="2:32" x14ac:dyDescent="0.15">
      <c r="B8" s="86"/>
      <c r="C8" s="15" t="s">
        <v>29</v>
      </c>
      <c r="D8" s="16">
        <v>3</v>
      </c>
      <c r="E8" s="17">
        <v>0</v>
      </c>
      <c r="F8" s="17">
        <v>0</v>
      </c>
      <c r="G8" s="17">
        <v>94</v>
      </c>
      <c r="H8" s="17">
        <v>0</v>
      </c>
      <c r="I8" s="17">
        <v>125</v>
      </c>
      <c r="J8" s="17">
        <v>47</v>
      </c>
      <c r="K8" s="17">
        <v>5</v>
      </c>
      <c r="L8" s="17">
        <v>3</v>
      </c>
      <c r="M8" s="17">
        <v>44</v>
      </c>
      <c r="N8" s="17">
        <v>8</v>
      </c>
      <c r="O8" s="17">
        <v>0</v>
      </c>
      <c r="P8" s="17">
        <v>0</v>
      </c>
      <c r="Q8" s="17">
        <v>0</v>
      </c>
      <c r="R8" s="18">
        <f t="shared" si="0"/>
        <v>329</v>
      </c>
      <c r="S8" s="10"/>
      <c r="T8" s="10"/>
      <c r="U8" s="86"/>
      <c r="V8" s="15" t="s">
        <v>29</v>
      </c>
      <c r="W8" s="16" t="s">
        <v>61</v>
      </c>
      <c r="X8" s="17" t="s">
        <v>61</v>
      </c>
      <c r="Y8" s="17" t="s">
        <v>61</v>
      </c>
      <c r="Z8" s="17" t="s">
        <v>61</v>
      </c>
      <c r="AA8" s="17" t="s">
        <v>61</v>
      </c>
      <c r="AB8" s="17">
        <v>3</v>
      </c>
      <c r="AC8" s="17">
        <v>13</v>
      </c>
      <c r="AD8" s="17">
        <v>10</v>
      </c>
      <c r="AE8" s="77">
        <v>26</v>
      </c>
      <c r="AF8" s="18">
        <f t="shared" si="1"/>
        <v>355</v>
      </c>
    </row>
    <row r="9" spans="2:32" x14ac:dyDescent="0.15">
      <c r="B9" s="86"/>
      <c r="C9" s="15" t="s">
        <v>30</v>
      </c>
      <c r="D9" s="16">
        <v>143</v>
      </c>
      <c r="E9" s="17">
        <v>0</v>
      </c>
      <c r="F9" s="17">
        <v>0</v>
      </c>
      <c r="G9" s="17">
        <v>317</v>
      </c>
      <c r="H9" s="17">
        <v>0</v>
      </c>
      <c r="I9" s="17">
        <v>126</v>
      </c>
      <c r="J9" s="17">
        <v>19</v>
      </c>
      <c r="K9" s="17">
        <v>3</v>
      </c>
      <c r="L9" s="17">
        <v>2</v>
      </c>
      <c r="M9" s="17">
        <v>19</v>
      </c>
      <c r="N9" s="17">
        <v>119</v>
      </c>
      <c r="O9" s="17">
        <v>0</v>
      </c>
      <c r="P9" s="17">
        <v>0</v>
      </c>
      <c r="Q9" s="17">
        <v>1</v>
      </c>
      <c r="R9" s="18">
        <f t="shared" si="0"/>
        <v>749</v>
      </c>
      <c r="S9" s="10"/>
      <c r="T9" s="10"/>
      <c r="U9" s="86"/>
      <c r="V9" s="15" t="s">
        <v>30</v>
      </c>
      <c r="W9" s="16" t="s">
        <v>61</v>
      </c>
      <c r="X9" s="17" t="s">
        <v>61</v>
      </c>
      <c r="Y9" s="17" t="s">
        <v>61</v>
      </c>
      <c r="Z9" s="17" t="s">
        <v>61</v>
      </c>
      <c r="AA9" s="17" t="s">
        <v>61</v>
      </c>
      <c r="AB9" s="17">
        <v>2</v>
      </c>
      <c r="AC9" s="17">
        <v>7</v>
      </c>
      <c r="AD9" s="17">
        <v>9</v>
      </c>
      <c r="AE9" s="77">
        <v>18</v>
      </c>
      <c r="AF9" s="18">
        <f t="shared" si="1"/>
        <v>767</v>
      </c>
    </row>
    <row r="10" spans="2:32" x14ac:dyDescent="0.15">
      <c r="B10" s="86"/>
      <c r="C10" s="15" t="s">
        <v>31</v>
      </c>
      <c r="D10" s="16">
        <v>83</v>
      </c>
      <c r="E10" s="17">
        <v>0</v>
      </c>
      <c r="F10" s="17">
        <v>137</v>
      </c>
      <c r="G10" s="17">
        <v>288</v>
      </c>
      <c r="H10" s="17">
        <v>0</v>
      </c>
      <c r="I10" s="17">
        <v>563</v>
      </c>
      <c r="J10" s="17">
        <v>110</v>
      </c>
      <c r="K10" s="17">
        <v>3</v>
      </c>
      <c r="L10" s="17">
        <v>7</v>
      </c>
      <c r="M10" s="17">
        <v>857</v>
      </c>
      <c r="N10" s="17">
        <v>32</v>
      </c>
      <c r="O10" s="17">
        <v>0</v>
      </c>
      <c r="P10" s="17">
        <v>0</v>
      </c>
      <c r="Q10" s="17">
        <v>0</v>
      </c>
      <c r="R10" s="18">
        <f t="shared" si="0"/>
        <v>2080</v>
      </c>
      <c r="S10" s="10"/>
      <c r="T10" s="10"/>
      <c r="U10" s="86"/>
      <c r="V10" s="15" t="s">
        <v>31</v>
      </c>
      <c r="W10" s="16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>
        <v>9</v>
      </c>
      <c r="AC10" s="17">
        <v>22</v>
      </c>
      <c r="AD10" s="17">
        <v>23</v>
      </c>
      <c r="AE10" s="77">
        <v>54</v>
      </c>
      <c r="AF10" s="18">
        <f t="shared" si="1"/>
        <v>2134</v>
      </c>
    </row>
    <row r="11" spans="2:32" x14ac:dyDescent="0.15">
      <c r="B11" s="86"/>
      <c r="C11" s="15" t="s">
        <v>32</v>
      </c>
      <c r="D11" s="16">
        <v>1</v>
      </c>
      <c r="E11" s="17">
        <v>0</v>
      </c>
      <c r="F11" s="17">
        <v>2674</v>
      </c>
      <c r="G11" s="17">
        <v>832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400</v>
      </c>
      <c r="Q11" s="17">
        <v>5</v>
      </c>
      <c r="R11" s="18">
        <f t="shared" si="0"/>
        <v>3912</v>
      </c>
      <c r="S11" s="10"/>
      <c r="T11" s="10"/>
      <c r="U11" s="86"/>
      <c r="V11" s="15" t="s">
        <v>32</v>
      </c>
      <c r="W11" s="16" t="s">
        <v>61</v>
      </c>
      <c r="X11" s="17" t="s">
        <v>61</v>
      </c>
      <c r="Y11" s="17" t="s">
        <v>61</v>
      </c>
      <c r="Z11" s="17" t="s">
        <v>61</v>
      </c>
      <c r="AA11" s="17" t="s">
        <v>61</v>
      </c>
      <c r="AB11" s="17">
        <v>0</v>
      </c>
      <c r="AC11" s="17">
        <v>146</v>
      </c>
      <c r="AD11" s="17">
        <v>94</v>
      </c>
      <c r="AE11" s="77">
        <v>240</v>
      </c>
      <c r="AF11" s="18">
        <f t="shared" si="1"/>
        <v>4152</v>
      </c>
    </row>
    <row r="12" spans="2:32" x14ac:dyDescent="0.15">
      <c r="B12" s="86"/>
      <c r="C12" s="15" t="s">
        <v>33</v>
      </c>
      <c r="D12" s="16">
        <v>83</v>
      </c>
      <c r="E12" s="17">
        <v>6</v>
      </c>
      <c r="F12" s="17">
        <v>8</v>
      </c>
      <c r="G12" s="17">
        <v>262</v>
      </c>
      <c r="H12" s="17">
        <v>0</v>
      </c>
      <c r="I12" s="17">
        <v>901</v>
      </c>
      <c r="J12" s="17">
        <v>197</v>
      </c>
      <c r="K12" s="17">
        <v>2</v>
      </c>
      <c r="L12" s="17">
        <v>42</v>
      </c>
      <c r="M12" s="17">
        <v>256</v>
      </c>
      <c r="N12" s="17">
        <v>69</v>
      </c>
      <c r="O12" s="17">
        <v>0</v>
      </c>
      <c r="P12" s="17">
        <v>0</v>
      </c>
      <c r="Q12" s="17">
        <v>0</v>
      </c>
      <c r="R12" s="18">
        <f t="shared" si="0"/>
        <v>1826</v>
      </c>
      <c r="S12" s="10"/>
      <c r="T12" s="10"/>
      <c r="U12" s="86"/>
      <c r="V12" s="15" t="s">
        <v>33</v>
      </c>
      <c r="W12" s="16" t="s">
        <v>61</v>
      </c>
      <c r="X12" s="17" t="s">
        <v>61</v>
      </c>
      <c r="Y12" s="17" t="s">
        <v>61</v>
      </c>
      <c r="Z12" s="17" t="s">
        <v>61</v>
      </c>
      <c r="AA12" s="17" t="s">
        <v>61</v>
      </c>
      <c r="AB12" s="17">
        <v>0</v>
      </c>
      <c r="AC12" s="17">
        <v>11</v>
      </c>
      <c r="AD12" s="17">
        <v>11</v>
      </c>
      <c r="AE12" s="77">
        <v>22</v>
      </c>
      <c r="AF12" s="18">
        <f t="shared" si="1"/>
        <v>1848</v>
      </c>
    </row>
    <row r="13" spans="2:32" ht="14.25" thickBot="1" x14ac:dyDescent="0.2">
      <c r="B13" s="87"/>
      <c r="C13" s="4" t="s">
        <v>16</v>
      </c>
      <c r="D13" s="19">
        <f>SUM(D5:D12)</f>
        <v>349</v>
      </c>
      <c r="E13" s="20">
        <f>SUM(E5:E12)</f>
        <v>6</v>
      </c>
      <c r="F13" s="20">
        <f t="shared" ref="F13:Q13" si="2">SUM(F5:F12)</f>
        <v>2819</v>
      </c>
      <c r="G13" s="20">
        <f t="shared" si="2"/>
        <v>6125</v>
      </c>
      <c r="H13" s="20">
        <f t="shared" si="2"/>
        <v>0</v>
      </c>
      <c r="I13" s="20">
        <f t="shared" si="2"/>
        <v>4366</v>
      </c>
      <c r="J13" s="20">
        <f t="shared" si="2"/>
        <v>936</v>
      </c>
      <c r="K13" s="20">
        <f t="shared" si="2"/>
        <v>44</v>
      </c>
      <c r="L13" s="20">
        <f t="shared" si="2"/>
        <v>127</v>
      </c>
      <c r="M13" s="20">
        <f t="shared" si="2"/>
        <v>1901</v>
      </c>
      <c r="N13" s="20">
        <f t="shared" si="2"/>
        <v>1469</v>
      </c>
      <c r="O13" s="20">
        <f t="shared" si="2"/>
        <v>8</v>
      </c>
      <c r="P13" s="20">
        <f t="shared" si="2"/>
        <v>400</v>
      </c>
      <c r="Q13" s="20">
        <f t="shared" si="2"/>
        <v>11</v>
      </c>
      <c r="R13" s="21">
        <f>SUM(D13:Q13)</f>
        <v>18561</v>
      </c>
      <c r="S13" s="10"/>
      <c r="T13" s="10"/>
      <c r="U13" s="87"/>
      <c r="V13" s="4" t="s">
        <v>16</v>
      </c>
      <c r="W13" s="19" t="s">
        <v>61</v>
      </c>
      <c r="X13" s="20" t="s">
        <v>61</v>
      </c>
      <c r="Y13" s="20" t="s">
        <v>61</v>
      </c>
      <c r="Z13" s="20" t="s">
        <v>61</v>
      </c>
      <c r="AA13" s="20" t="s">
        <v>61</v>
      </c>
      <c r="AB13" s="20">
        <v>98</v>
      </c>
      <c r="AC13" s="20">
        <v>808</v>
      </c>
      <c r="AD13" s="20">
        <v>691</v>
      </c>
      <c r="AE13" s="44">
        <v>1597</v>
      </c>
      <c r="AF13" s="21">
        <f t="shared" si="1"/>
        <v>20158</v>
      </c>
    </row>
    <row r="14" spans="2:32" x14ac:dyDescent="0.15">
      <c r="B14" s="85" t="s">
        <v>34</v>
      </c>
      <c r="C14" s="11" t="s">
        <v>35</v>
      </c>
      <c r="D14" s="70">
        <v>4</v>
      </c>
      <c r="E14" s="48">
        <v>91</v>
      </c>
      <c r="F14" s="48">
        <v>3</v>
      </c>
      <c r="G14" s="48">
        <v>35</v>
      </c>
      <c r="H14" s="48">
        <v>0</v>
      </c>
      <c r="I14" s="48">
        <v>19</v>
      </c>
      <c r="J14" s="48">
        <v>3</v>
      </c>
      <c r="K14" s="48">
        <v>7</v>
      </c>
      <c r="L14" s="48">
        <v>0</v>
      </c>
      <c r="M14" s="48">
        <v>1</v>
      </c>
      <c r="N14" s="48">
        <v>15</v>
      </c>
      <c r="O14" s="48">
        <v>0</v>
      </c>
      <c r="P14" s="48">
        <v>0</v>
      </c>
      <c r="Q14" s="48">
        <v>0</v>
      </c>
      <c r="R14" s="46">
        <f t="shared" si="0"/>
        <v>178</v>
      </c>
      <c r="S14" s="10"/>
      <c r="T14" s="10"/>
      <c r="U14" s="85" t="s">
        <v>34</v>
      </c>
      <c r="V14" s="11" t="s">
        <v>35</v>
      </c>
      <c r="W14" s="12" t="s">
        <v>61</v>
      </c>
      <c r="X14" s="13" t="s">
        <v>61</v>
      </c>
      <c r="Y14" s="13" t="s">
        <v>61</v>
      </c>
      <c r="Z14" s="13" t="s">
        <v>61</v>
      </c>
      <c r="AA14" s="13" t="s">
        <v>61</v>
      </c>
      <c r="AB14" s="13">
        <v>11</v>
      </c>
      <c r="AC14" s="13">
        <v>34</v>
      </c>
      <c r="AD14" s="13">
        <v>15</v>
      </c>
      <c r="AE14" s="78">
        <v>60</v>
      </c>
      <c r="AF14" s="14">
        <f t="shared" si="1"/>
        <v>238</v>
      </c>
    </row>
    <row r="15" spans="2:32" x14ac:dyDescent="0.15">
      <c r="B15" s="88"/>
      <c r="C15" s="15" t="s">
        <v>36</v>
      </c>
      <c r="D15" s="16">
        <v>304</v>
      </c>
      <c r="E15" s="17">
        <v>13</v>
      </c>
      <c r="F15" s="17">
        <v>7</v>
      </c>
      <c r="G15" s="17">
        <v>49</v>
      </c>
      <c r="H15" s="17">
        <v>0</v>
      </c>
      <c r="I15" s="17">
        <v>4</v>
      </c>
      <c r="J15" s="17">
        <v>0</v>
      </c>
      <c r="K15" s="17">
        <v>2</v>
      </c>
      <c r="L15" s="17">
        <v>0</v>
      </c>
      <c r="M15" s="17">
        <v>0</v>
      </c>
      <c r="N15" s="17">
        <v>2</v>
      </c>
      <c r="O15" s="17">
        <v>4</v>
      </c>
      <c r="P15" s="17">
        <v>0</v>
      </c>
      <c r="Q15" s="17">
        <v>0</v>
      </c>
      <c r="R15" s="18">
        <f t="shared" si="0"/>
        <v>385</v>
      </c>
      <c r="S15" s="10"/>
      <c r="T15" s="10"/>
      <c r="U15" s="88"/>
      <c r="V15" s="15" t="s">
        <v>36</v>
      </c>
      <c r="W15" s="16" t="s">
        <v>61</v>
      </c>
      <c r="X15" s="17" t="s">
        <v>61</v>
      </c>
      <c r="Y15" s="17" t="s">
        <v>61</v>
      </c>
      <c r="Z15" s="17" t="s">
        <v>61</v>
      </c>
      <c r="AA15" s="17" t="s">
        <v>61</v>
      </c>
      <c r="AB15" s="17">
        <v>1</v>
      </c>
      <c r="AC15" s="17">
        <v>7</v>
      </c>
      <c r="AD15" s="17">
        <v>2</v>
      </c>
      <c r="AE15" s="77">
        <v>10</v>
      </c>
      <c r="AF15" s="18">
        <f t="shared" si="1"/>
        <v>395</v>
      </c>
    </row>
    <row r="16" spans="2:32" x14ac:dyDescent="0.15">
      <c r="B16" s="88"/>
      <c r="C16" s="15" t="s">
        <v>37</v>
      </c>
      <c r="D16" s="16">
        <v>22</v>
      </c>
      <c r="E16" s="17">
        <v>4</v>
      </c>
      <c r="F16" s="17">
        <v>0</v>
      </c>
      <c r="G16" s="17">
        <v>41</v>
      </c>
      <c r="H16" s="17">
        <v>0</v>
      </c>
      <c r="I16" s="17">
        <v>11</v>
      </c>
      <c r="J16" s="17">
        <v>1</v>
      </c>
      <c r="K16" s="17">
        <v>2</v>
      </c>
      <c r="L16" s="17">
        <v>0</v>
      </c>
      <c r="M16" s="17">
        <v>0</v>
      </c>
      <c r="N16" s="17">
        <v>7</v>
      </c>
      <c r="O16" s="17">
        <v>1</v>
      </c>
      <c r="P16" s="17">
        <v>0</v>
      </c>
      <c r="Q16" s="17">
        <v>0</v>
      </c>
      <c r="R16" s="18">
        <f t="shared" si="0"/>
        <v>89</v>
      </c>
      <c r="S16" s="10"/>
      <c r="T16" s="10"/>
      <c r="U16" s="88"/>
      <c r="V16" s="15" t="s">
        <v>37</v>
      </c>
      <c r="W16" s="16" t="s">
        <v>61</v>
      </c>
      <c r="X16" s="17" t="s">
        <v>61</v>
      </c>
      <c r="Y16" s="17" t="s">
        <v>61</v>
      </c>
      <c r="Z16" s="17" t="s">
        <v>61</v>
      </c>
      <c r="AA16" s="17" t="s">
        <v>61</v>
      </c>
      <c r="AB16" s="17">
        <v>2</v>
      </c>
      <c r="AC16" s="17">
        <v>2</v>
      </c>
      <c r="AD16" s="17">
        <v>3</v>
      </c>
      <c r="AE16" s="77">
        <v>7</v>
      </c>
      <c r="AF16" s="18">
        <f t="shared" si="1"/>
        <v>96</v>
      </c>
    </row>
    <row r="17" spans="2:32" x14ac:dyDescent="0.15">
      <c r="B17" s="88"/>
      <c r="C17" s="15" t="s">
        <v>38</v>
      </c>
      <c r="D17" s="16">
        <v>1</v>
      </c>
      <c r="E17" s="17">
        <v>0</v>
      </c>
      <c r="F17" s="17">
        <v>0</v>
      </c>
      <c r="G17" s="17">
        <v>45</v>
      </c>
      <c r="H17" s="17">
        <v>0</v>
      </c>
      <c r="I17" s="17">
        <v>12</v>
      </c>
      <c r="J17" s="17">
        <v>6</v>
      </c>
      <c r="K17" s="17">
        <v>3</v>
      </c>
      <c r="L17" s="17">
        <v>1</v>
      </c>
      <c r="M17" s="17">
        <v>21</v>
      </c>
      <c r="N17" s="17">
        <v>6</v>
      </c>
      <c r="O17" s="17">
        <v>2</v>
      </c>
      <c r="P17" s="17">
        <v>0</v>
      </c>
      <c r="Q17" s="17">
        <v>0</v>
      </c>
      <c r="R17" s="18">
        <f t="shared" si="0"/>
        <v>97</v>
      </c>
      <c r="S17" s="10"/>
      <c r="T17" s="10"/>
      <c r="U17" s="88"/>
      <c r="V17" s="15" t="s">
        <v>38</v>
      </c>
      <c r="W17" s="16" t="s">
        <v>61</v>
      </c>
      <c r="X17" s="17" t="s">
        <v>61</v>
      </c>
      <c r="Y17" s="17" t="s">
        <v>61</v>
      </c>
      <c r="Z17" s="17" t="s">
        <v>61</v>
      </c>
      <c r="AA17" s="17" t="s">
        <v>61</v>
      </c>
      <c r="AB17" s="17">
        <v>5</v>
      </c>
      <c r="AC17" s="17">
        <v>6</v>
      </c>
      <c r="AD17" s="17">
        <v>4</v>
      </c>
      <c r="AE17" s="77">
        <v>15</v>
      </c>
      <c r="AF17" s="18">
        <f t="shared" si="1"/>
        <v>112</v>
      </c>
    </row>
    <row r="18" spans="2:32" x14ac:dyDescent="0.15">
      <c r="B18" s="88"/>
      <c r="C18" s="15" t="s">
        <v>39</v>
      </c>
      <c r="D18" s="16">
        <v>1</v>
      </c>
      <c r="E18" s="17">
        <v>2</v>
      </c>
      <c r="F18" s="17">
        <v>0</v>
      </c>
      <c r="G18" s="17">
        <v>23</v>
      </c>
      <c r="H18" s="17">
        <v>0</v>
      </c>
      <c r="I18" s="17">
        <v>12</v>
      </c>
      <c r="J18" s="17">
        <v>2</v>
      </c>
      <c r="K18" s="17">
        <v>1</v>
      </c>
      <c r="L18" s="17">
        <v>0</v>
      </c>
      <c r="M18" s="17">
        <v>0</v>
      </c>
      <c r="N18" s="17">
        <v>9</v>
      </c>
      <c r="O18" s="17">
        <v>2</v>
      </c>
      <c r="P18" s="17">
        <v>0</v>
      </c>
      <c r="Q18" s="17">
        <v>0</v>
      </c>
      <c r="R18" s="18">
        <f t="shared" si="0"/>
        <v>52</v>
      </c>
      <c r="S18" s="10"/>
      <c r="T18" s="10"/>
      <c r="U18" s="88"/>
      <c r="V18" s="15" t="s">
        <v>39</v>
      </c>
      <c r="W18" s="16" t="s">
        <v>61</v>
      </c>
      <c r="X18" s="17" t="s">
        <v>61</v>
      </c>
      <c r="Y18" s="17" t="s">
        <v>61</v>
      </c>
      <c r="Z18" s="17" t="s">
        <v>61</v>
      </c>
      <c r="AA18" s="17" t="s">
        <v>61</v>
      </c>
      <c r="AB18" s="17">
        <v>1</v>
      </c>
      <c r="AC18" s="17">
        <v>0</v>
      </c>
      <c r="AD18" s="17">
        <v>2</v>
      </c>
      <c r="AE18" s="77">
        <v>3</v>
      </c>
      <c r="AF18" s="18">
        <f t="shared" si="1"/>
        <v>55</v>
      </c>
    </row>
    <row r="19" spans="2:32" x14ac:dyDescent="0.15">
      <c r="B19" s="88"/>
      <c r="C19" s="15" t="s">
        <v>40</v>
      </c>
      <c r="D19" s="16">
        <v>1</v>
      </c>
      <c r="E19" s="17">
        <v>1</v>
      </c>
      <c r="F19" s="17">
        <v>0</v>
      </c>
      <c r="G19" s="17">
        <v>32</v>
      </c>
      <c r="H19" s="17">
        <v>0</v>
      </c>
      <c r="I19" s="17">
        <v>3</v>
      </c>
      <c r="J19" s="17">
        <v>0</v>
      </c>
      <c r="K19" s="17">
        <v>0</v>
      </c>
      <c r="L19" s="17">
        <v>0</v>
      </c>
      <c r="M19" s="17">
        <v>1</v>
      </c>
      <c r="N19" s="17">
        <v>4</v>
      </c>
      <c r="O19" s="17">
        <v>0</v>
      </c>
      <c r="P19" s="17">
        <v>0</v>
      </c>
      <c r="Q19" s="17">
        <v>0</v>
      </c>
      <c r="R19" s="18">
        <f t="shared" si="0"/>
        <v>42</v>
      </c>
      <c r="S19" s="10"/>
      <c r="T19" s="10"/>
      <c r="U19" s="88"/>
      <c r="V19" s="15" t="s">
        <v>40</v>
      </c>
      <c r="W19" s="16" t="s">
        <v>61</v>
      </c>
      <c r="X19" s="17" t="s">
        <v>61</v>
      </c>
      <c r="Y19" s="17" t="s">
        <v>61</v>
      </c>
      <c r="Z19" s="17" t="s">
        <v>61</v>
      </c>
      <c r="AA19" s="17" t="s">
        <v>61</v>
      </c>
      <c r="AB19" s="17">
        <v>1</v>
      </c>
      <c r="AC19" s="17">
        <v>0</v>
      </c>
      <c r="AD19" s="17">
        <v>2</v>
      </c>
      <c r="AE19" s="77">
        <v>3</v>
      </c>
      <c r="AF19" s="18">
        <f t="shared" si="1"/>
        <v>45</v>
      </c>
    </row>
    <row r="20" spans="2:32" x14ac:dyDescent="0.15">
      <c r="B20" s="88"/>
      <c r="C20" s="15" t="s">
        <v>41</v>
      </c>
      <c r="D20" s="16">
        <v>3</v>
      </c>
      <c r="E20" s="17">
        <v>2</v>
      </c>
      <c r="F20" s="17">
        <v>0</v>
      </c>
      <c r="G20" s="17">
        <v>22</v>
      </c>
      <c r="H20" s="17">
        <v>0</v>
      </c>
      <c r="I20" s="17">
        <v>3</v>
      </c>
      <c r="J20" s="17">
        <v>2</v>
      </c>
      <c r="K20" s="17">
        <v>0</v>
      </c>
      <c r="L20" s="17">
        <v>0</v>
      </c>
      <c r="M20" s="17">
        <v>4</v>
      </c>
      <c r="N20" s="17">
        <v>3</v>
      </c>
      <c r="O20" s="17">
        <v>2</v>
      </c>
      <c r="P20" s="17">
        <v>0</v>
      </c>
      <c r="Q20" s="17">
        <v>0</v>
      </c>
      <c r="R20" s="18">
        <f t="shared" si="0"/>
        <v>41</v>
      </c>
      <c r="S20" s="10"/>
      <c r="T20" s="10"/>
      <c r="U20" s="88"/>
      <c r="V20" s="15" t="s">
        <v>41</v>
      </c>
      <c r="W20" s="16" t="s">
        <v>61</v>
      </c>
      <c r="X20" s="17" t="s">
        <v>61</v>
      </c>
      <c r="Y20" s="17" t="s">
        <v>61</v>
      </c>
      <c r="Z20" s="17" t="s">
        <v>61</v>
      </c>
      <c r="AA20" s="17" t="s">
        <v>61</v>
      </c>
      <c r="AB20" s="17">
        <v>0</v>
      </c>
      <c r="AC20" s="17">
        <v>2</v>
      </c>
      <c r="AD20" s="17">
        <v>1</v>
      </c>
      <c r="AE20" s="77">
        <v>3</v>
      </c>
      <c r="AF20" s="18">
        <f t="shared" si="1"/>
        <v>44</v>
      </c>
    </row>
    <row r="21" spans="2:32" ht="14.25" thickBot="1" x14ac:dyDescent="0.2">
      <c r="B21" s="89"/>
      <c r="C21" s="4" t="s">
        <v>16</v>
      </c>
      <c r="D21" s="19">
        <f>SUM(D14:D20)</f>
        <v>336</v>
      </c>
      <c r="E21" s="20">
        <f>SUM(E14:E20)</f>
        <v>113</v>
      </c>
      <c r="F21" s="20">
        <f t="shared" ref="F21:Q21" si="3">SUM(F14:F20)</f>
        <v>10</v>
      </c>
      <c r="G21" s="20">
        <f t="shared" si="3"/>
        <v>247</v>
      </c>
      <c r="H21" s="20">
        <f t="shared" si="3"/>
        <v>0</v>
      </c>
      <c r="I21" s="20">
        <f t="shared" si="3"/>
        <v>64</v>
      </c>
      <c r="J21" s="20">
        <f t="shared" si="3"/>
        <v>14</v>
      </c>
      <c r="K21" s="20">
        <f t="shared" si="3"/>
        <v>15</v>
      </c>
      <c r="L21" s="20">
        <f t="shared" si="3"/>
        <v>1</v>
      </c>
      <c r="M21" s="20">
        <f t="shared" si="3"/>
        <v>27</v>
      </c>
      <c r="N21" s="20">
        <f t="shared" si="3"/>
        <v>46</v>
      </c>
      <c r="O21" s="20">
        <f t="shared" si="3"/>
        <v>11</v>
      </c>
      <c r="P21" s="20">
        <f t="shared" si="3"/>
        <v>0</v>
      </c>
      <c r="Q21" s="20">
        <f t="shared" si="3"/>
        <v>0</v>
      </c>
      <c r="R21" s="21">
        <f t="shared" si="0"/>
        <v>884</v>
      </c>
      <c r="S21" s="10"/>
      <c r="T21" s="10"/>
      <c r="U21" s="89"/>
      <c r="V21" s="4" t="s">
        <v>16</v>
      </c>
      <c r="W21" s="19" t="s">
        <v>61</v>
      </c>
      <c r="X21" s="20" t="s">
        <v>61</v>
      </c>
      <c r="Y21" s="20" t="s">
        <v>61</v>
      </c>
      <c r="Z21" s="20" t="s">
        <v>61</v>
      </c>
      <c r="AA21" s="20" t="s">
        <v>61</v>
      </c>
      <c r="AB21" s="20">
        <v>21</v>
      </c>
      <c r="AC21" s="20">
        <v>51</v>
      </c>
      <c r="AD21" s="20">
        <v>29</v>
      </c>
      <c r="AE21" s="44">
        <v>101</v>
      </c>
      <c r="AF21" s="21">
        <f t="shared" si="1"/>
        <v>985</v>
      </c>
    </row>
    <row r="22" spans="2:32" x14ac:dyDescent="0.15">
      <c r="B22" s="85" t="s">
        <v>42</v>
      </c>
      <c r="C22" s="11" t="s">
        <v>43</v>
      </c>
      <c r="D22" s="70">
        <v>739</v>
      </c>
      <c r="E22" s="48">
        <v>4</v>
      </c>
      <c r="F22" s="48">
        <v>24</v>
      </c>
      <c r="G22" s="48">
        <v>21</v>
      </c>
      <c r="H22" s="48">
        <v>0</v>
      </c>
      <c r="I22" s="48">
        <v>13</v>
      </c>
      <c r="J22" s="48">
        <v>0</v>
      </c>
      <c r="K22" s="48">
        <v>10</v>
      </c>
      <c r="L22" s="48">
        <v>0</v>
      </c>
      <c r="M22" s="48">
        <v>0</v>
      </c>
      <c r="N22" s="48">
        <v>6</v>
      </c>
      <c r="O22" s="48">
        <v>8</v>
      </c>
      <c r="P22" s="48">
        <v>0</v>
      </c>
      <c r="Q22" s="48">
        <v>0</v>
      </c>
      <c r="R22" s="46">
        <f t="shared" si="0"/>
        <v>825</v>
      </c>
      <c r="S22" s="10"/>
      <c r="T22" s="10"/>
      <c r="U22" s="85" t="s">
        <v>42</v>
      </c>
      <c r="V22" s="11" t="s">
        <v>43</v>
      </c>
      <c r="W22" s="12" t="s">
        <v>61</v>
      </c>
      <c r="X22" s="13" t="s">
        <v>61</v>
      </c>
      <c r="Y22" s="13" t="s">
        <v>61</v>
      </c>
      <c r="Z22" s="13" t="s">
        <v>61</v>
      </c>
      <c r="AA22" s="13" t="s">
        <v>61</v>
      </c>
      <c r="AB22" s="13">
        <v>11</v>
      </c>
      <c r="AC22" s="13">
        <v>3</v>
      </c>
      <c r="AD22" s="13">
        <v>2</v>
      </c>
      <c r="AE22" s="78">
        <v>16</v>
      </c>
      <c r="AF22" s="14">
        <f t="shared" si="1"/>
        <v>841</v>
      </c>
    </row>
    <row r="23" spans="2:32" x14ac:dyDescent="0.15">
      <c r="B23" s="86"/>
      <c r="C23" s="15" t="s">
        <v>44</v>
      </c>
      <c r="D23" s="16">
        <v>393</v>
      </c>
      <c r="E23" s="17">
        <v>240</v>
      </c>
      <c r="F23" s="17">
        <v>3665</v>
      </c>
      <c r="G23" s="17">
        <v>316</v>
      </c>
      <c r="H23" s="17">
        <v>14</v>
      </c>
      <c r="I23" s="17">
        <v>14</v>
      </c>
      <c r="J23" s="17">
        <v>0</v>
      </c>
      <c r="K23" s="17">
        <v>3</v>
      </c>
      <c r="L23" s="17">
        <v>0</v>
      </c>
      <c r="M23" s="17">
        <v>0</v>
      </c>
      <c r="N23" s="17">
        <v>10</v>
      </c>
      <c r="O23" s="17">
        <v>2</v>
      </c>
      <c r="P23" s="17">
        <v>0</v>
      </c>
      <c r="Q23" s="17">
        <v>0</v>
      </c>
      <c r="R23" s="18">
        <f t="shared" si="0"/>
        <v>4657</v>
      </c>
      <c r="S23" s="10"/>
      <c r="T23" s="10"/>
      <c r="U23" s="86"/>
      <c r="V23" s="15" t="s">
        <v>44</v>
      </c>
      <c r="W23" s="16" t="s">
        <v>61</v>
      </c>
      <c r="X23" s="17" t="s">
        <v>61</v>
      </c>
      <c r="Y23" s="17" t="s">
        <v>61</v>
      </c>
      <c r="Z23" s="17" t="s">
        <v>61</v>
      </c>
      <c r="AA23" s="17" t="s">
        <v>61</v>
      </c>
      <c r="AB23" s="17">
        <v>5</v>
      </c>
      <c r="AC23" s="17">
        <v>22</v>
      </c>
      <c r="AD23" s="17">
        <v>18</v>
      </c>
      <c r="AE23" s="77">
        <v>45</v>
      </c>
      <c r="AF23" s="18">
        <f t="shared" si="1"/>
        <v>4702</v>
      </c>
    </row>
    <row r="24" spans="2:32" x14ac:dyDescent="0.15">
      <c r="B24" s="86"/>
      <c r="C24" s="15" t="s">
        <v>45</v>
      </c>
      <c r="D24" s="16">
        <v>369</v>
      </c>
      <c r="E24" s="17">
        <v>15</v>
      </c>
      <c r="F24" s="17">
        <v>13</v>
      </c>
      <c r="G24" s="17">
        <v>77</v>
      </c>
      <c r="H24" s="17">
        <v>0</v>
      </c>
      <c r="I24" s="17">
        <v>27</v>
      </c>
      <c r="J24" s="17">
        <v>11</v>
      </c>
      <c r="K24" s="17">
        <v>10</v>
      </c>
      <c r="L24" s="17">
        <v>0</v>
      </c>
      <c r="M24" s="17">
        <v>0</v>
      </c>
      <c r="N24" s="17">
        <v>5</v>
      </c>
      <c r="O24" s="17">
        <v>9</v>
      </c>
      <c r="P24" s="17">
        <v>0</v>
      </c>
      <c r="Q24" s="17">
        <v>0</v>
      </c>
      <c r="R24" s="18">
        <f t="shared" si="0"/>
        <v>536</v>
      </c>
      <c r="S24" s="10"/>
      <c r="T24" s="10"/>
      <c r="U24" s="86"/>
      <c r="V24" s="15" t="s">
        <v>45</v>
      </c>
      <c r="W24" s="16" t="s">
        <v>61</v>
      </c>
      <c r="X24" s="17" t="s">
        <v>61</v>
      </c>
      <c r="Y24" s="17" t="s">
        <v>61</v>
      </c>
      <c r="Z24" s="17" t="s">
        <v>61</v>
      </c>
      <c r="AA24" s="17" t="s">
        <v>61</v>
      </c>
      <c r="AB24" s="17">
        <v>12</v>
      </c>
      <c r="AC24" s="17">
        <v>6</v>
      </c>
      <c r="AD24" s="17">
        <v>8</v>
      </c>
      <c r="AE24" s="77">
        <v>26</v>
      </c>
      <c r="AF24" s="18">
        <f t="shared" si="1"/>
        <v>562</v>
      </c>
    </row>
    <row r="25" spans="2:32" x14ac:dyDescent="0.15">
      <c r="B25" s="86"/>
      <c r="C25" s="15" t="s">
        <v>46</v>
      </c>
      <c r="D25" s="16">
        <v>175</v>
      </c>
      <c r="E25" s="17">
        <v>136</v>
      </c>
      <c r="F25" s="17">
        <v>30</v>
      </c>
      <c r="G25" s="17">
        <v>75</v>
      </c>
      <c r="H25" s="17">
        <v>3</v>
      </c>
      <c r="I25" s="17">
        <v>0</v>
      </c>
      <c r="J25" s="17">
        <v>2</v>
      </c>
      <c r="K25" s="17">
        <v>6</v>
      </c>
      <c r="L25" s="17">
        <v>0</v>
      </c>
      <c r="M25" s="17">
        <v>0</v>
      </c>
      <c r="N25" s="17">
        <v>1</v>
      </c>
      <c r="O25" s="17">
        <v>0</v>
      </c>
      <c r="P25" s="17">
        <v>0</v>
      </c>
      <c r="Q25" s="17">
        <v>0</v>
      </c>
      <c r="R25" s="18">
        <f t="shared" si="0"/>
        <v>428</v>
      </c>
      <c r="S25" s="10"/>
      <c r="T25" s="10"/>
      <c r="U25" s="86"/>
      <c r="V25" s="15" t="s">
        <v>46</v>
      </c>
      <c r="W25" s="16" t="s">
        <v>61</v>
      </c>
      <c r="X25" s="17" t="s">
        <v>61</v>
      </c>
      <c r="Y25" s="17" t="s">
        <v>61</v>
      </c>
      <c r="Z25" s="17" t="s">
        <v>61</v>
      </c>
      <c r="AA25" s="17" t="s">
        <v>61</v>
      </c>
      <c r="AB25" s="17">
        <v>1</v>
      </c>
      <c r="AC25" s="17">
        <v>7</v>
      </c>
      <c r="AD25" s="17">
        <v>5</v>
      </c>
      <c r="AE25" s="77">
        <v>13</v>
      </c>
      <c r="AF25" s="18">
        <f t="shared" si="1"/>
        <v>441</v>
      </c>
    </row>
    <row r="26" spans="2:32" x14ac:dyDescent="0.15">
      <c r="B26" s="86"/>
      <c r="C26" s="15" t="s">
        <v>47</v>
      </c>
      <c r="D26" s="16">
        <v>764</v>
      </c>
      <c r="E26" s="17">
        <v>323</v>
      </c>
      <c r="F26" s="17">
        <v>55</v>
      </c>
      <c r="G26" s="17">
        <v>1199</v>
      </c>
      <c r="H26" s="17">
        <v>26</v>
      </c>
      <c r="I26" s="17">
        <v>438</v>
      </c>
      <c r="J26" s="17">
        <v>231</v>
      </c>
      <c r="K26" s="17">
        <v>183</v>
      </c>
      <c r="L26" s="17">
        <v>2</v>
      </c>
      <c r="M26" s="17">
        <v>32</v>
      </c>
      <c r="N26" s="17">
        <v>37</v>
      </c>
      <c r="O26" s="17">
        <v>54</v>
      </c>
      <c r="P26" s="17">
        <v>0</v>
      </c>
      <c r="Q26" s="17">
        <v>0</v>
      </c>
      <c r="R26" s="18">
        <f t="shared" si="0"/>
        <v>3344</v>
      </c>
      <c r="S26" s="10"/>
      <c r="T26" s="10"/>
      <c r="U26" s="86"/>
      <c r="V26" s="15" t="s">
        <v>47</v>
      </c>
      <c r="W26" s="16" t="s">
        <v>61</v>
      </c>
      <c r="X26" s="17" t="s">
        <v>61</v>
      </c>
      <c r="Y26" s="17" t="s">
        <v>61</v>
      </c>
      <c r="Z26" s="17" t="s">
        <v>61</v>
      </c>
      <c r="AA26" s="17" t="s">
        <v>61</v>
      </c>
      <c r="AB26" s="17">
        <v>46</v>
      </c>
      <c r="AC26" s="17">
        <v>22</v>
      </c>
      <c r="AD26" s="17">
        <v>51</v>
      </c>
      <c r="AE26" s="77">
        <v>119</v>
      </c>
      <c r="AF26" s="18">
        <f t="shared" si="1"/>
        <v>3463</v>
      </c>
    </row>
    <row r="27" spans="2:32" ht="14.25" thickBot="1" x14ac:dyDescent="0.2">
      <c r="B27" s="87"/>
      <c r="C27" s="4" t="s">
        <v>16</v>
      </c>
      <c r="D27" s="19">
        <f>SUM(D22:D26)</f>
        <v>2440</v>
      </c>
      <c r="E27" s="20">
        <f>SUM(E22:E26)</f>
        <v>718</v>
      </c>
      <c r="F27" s="20">
        <f>SUM(F22:F26)</f>
        <v>3787</v>
      </c>
      <c r="G27" s="20">
        <f t="shared" ref="G27:Q27" si="4">SUM(G22:G26)</f>
        <v>1688</v>
      </c>
      <c r="H27" s="20">
        <f t="shared" si="4"/>
        <v>43</v>
      </c>
      <c r="I27" s="20">
        <f t="shared" si="4"/>
        <v>492</v>
      </c>
      <c r="J27" s="20">
        <f t="shared" si="4"/>
        <v>244</v>
      </c>
      <c r="K27" s="20">
        <f t="shared" si="4"/>
        <v>212</v>
      </c>
      <c r="L27" s="20">
        <f t="shared" si="4"/>
        <v>2</v>
      </c>
      <c r="M27" s="20">
        <f t="shared" si="4"/>
        <v>32</v>
      </c>
      <c r="N27" s="20">
        <f t="shared" si="4"/>
        <v>59</v>
      </c>
      <c r="O27" s="20">
        <f t="shared" si="4"/>
        <v>73</v>
      </c>
      <c r="P27" s="20">
        <f t="shared" si="4"/>
        <v>0</v>
      </c>
      <c r="Q27" s="20">
        <f t="shared" si="4"/>
        <v>0</v>
      </c>
      <c r="R27" s="21">
        <f t="shared" si="0"/>
        <v>9790</v>
      </c>
      <c r="S27" s="10"/>
      <c r="T27" s="10"/>
      <c r="U27" s="87"/>
      <c r="V27" s="4" t="s">
        <v>16</v>
      </c>
      <c r="W27" s="19" t="s">
        <v>61</v>
      </c>
      <c r="X27" s="20" t="s">
        <v>61</v>
      </c>
      <c r="Y27" s="20" t="s">
        <v>61</v>
      </c>
      <c r="Z27" s="20" t="s">
        <v>61</v>
      </c>
      <c r="AA27" s="20" t="s">
        <v>61</v>
      </c>
      <c r="AB27" s="20">
        <v>75</v>
      </c>
      <c r="AC27" s="20">
        <v>60</v>
      </c>
      <c r="AD27" s="20">
        <v>84</v>
      </c>
      <c r="AE27" s="44">
        <v>219</v>
      </c>
      <c r="AF27" s="21">
        <f t="shared" si="1"/>
        <v>10009</v>
      </c>
    </row>
    <row r="28" spans="2:32" x14ac:dyDescent="0.15">
      <c r="B28" s="140" t="s">
        <v>48</v>
      </c>
      <c r="C28" s="69" t="s">
        <v>60</v>
      </c>
      <c r="D28" s="12">
        <v>23</v>
      </c>
      <c r="E28" s="13">
        <v>15</v>
      </c>
      <c r="F28" s="13">
        <v>1</v>
      </c>
      <c r="G28" s="13">
        <v>55</v>
      </c>
      <c r="H28" s="13">
        <v>0</v>
      </c>
      <c r="I28" s="13">
        <v>12</v>
      </c>
      <c r="J28" s="13">
        <v>6</v>
      </c>
      <c r="K28" s="13">
        <v>11</v>
      </c>
      <c r="L28" s="13">
        <v>0</v>
      </c>
      <c r="M28" s="13">
        <v>8</v>
      </c>
      <c r="N28" s="13">
        <v>5</v>
      </c>
      <c r="O28" s="13">
        <v>11</v>
      </c>
      <c r="P28" s="13">
        <v>0</v>
      </c>
      <c r="Q28" s="13">
        <v>0</v>
      </c>
      <c r="R28" s="14">
        <f t="shared" si="0"/>
        <v>147</v>
      </c>
      <c r="S28" s="10"/>
      <c r="T28" s="10"/>
      <c r="U28" s="85" t="s">
        <v>48</v>
      </c>
      <c r="V28" s="11" t="s">
        <v>60</v>
      </c>
      <c r="W28" s="12" t="s">
        <v>61</v>
      </c>
      <c r="X28" s="13" t="s">
        <v>61</v>
      </c>
      <c r="Y28" s="13" t="s">
        <v>61</v>
      </c>
      <c r="Z28" s="13" t="s">
        <v>61</v>
      </c>
      <c r="AA28" s="13" t="s">
        <v>61</v>
      </c>
      <c r="AB28" s="13">
        <v>8</v>
      </c>
      <c r="AC28" s="13">
        <v>17</v>
      </c>
      <c r="AD28" s="13">
        <v>11</v>
      </c>
      <c r="AE28" s="78">
        <v>36</v>
      </c>
      <c r="AF28" s="14">
        <f t="shared" si="1"/>
        <v>183</v>
      </c>
    </row>
    <row r="29" spans="2:32" x14ac:dyDescent="0.15">
      <c r="B29" s="86"/>
      <c r="C29" s="15" t="s">
        <v>50</v>
      </c>
      <c r="D29" s="16">
        <v>11</v>
      </c>
      <c r="E29" s="17">
        <v>27</v>
      </c>
      <c r="F29" s="17">
        <v>1</v>
      </c>
      <c r="G29" s="17">
        <v>126</v>
      </c>
      <c r="H29" s="17">
        <v>5</v>
      </c>
      <c r="I29" s="17">
        <v>81</v>
      </c>
      <c r="J29" s="17">
        <v>11</v>
      </c>
      <c r="K29" s="17">
        <v>4</v>
      </c>
      <c r="L29" s="17">
        <v>0</v>
      </c>
      <c r="M29" s="17">
        <v>6</v>
      </c>
      <c r="N29" s="17">
        <v>26</v>
      </c>
      <c r="O29" s="17">
        <v>3</v>
      </c>
      <c r="P29" s="17">
        <v>0</v>
      </c>
      <c r="Q29" s="17">
        <v>0</v>
      </c>
      <c r="R29" s="18">
        <f t="shared" si="0"/>
        <v>301</v>
      </c>
      <c r="S29" s="10"/>
      <c r="T29" s="10"/>
      <c r="U29" s="86"/>
      <c r="V29" s="15" t="s">
        <v>50</v>
      </c>
      <c r="W29" s="16" t="s">
        <v>61</v>
      </c>
      <c r="X29" s="17" t="s">
        <v>61</v>
      </c>
      <c r="Y29" s="17" t="s">
        <v>61</v>
      </c>
      <c r="Z29" s="17" t="s">
        <v>61</v>
      </c>
      <c r="AA29" s="17" t="s">
        <v>61</v>
      </c>
      <c r="AB29" s="17">
        <v>1</v>
      </c>
      <c r="AC29" s="17">
        <v>11</v>
      </c>
      <c r="AD29" s="17">
        <v>11</v>
      </c>
      <c r="AE29" s="77">
        <v>23</v>
      </c>
      <c r="AF29" s="18">
        <f t="shared" si="1"/>
        <v>324</v>
      </c>
    </row>
    <row r="30" spans="2:32" x14ac:dyDescent="0.15">
      <c r="B30" s="86"/>
      <c r="C30" s="15" t="s">
        <v>51</v>
      </c>
      <c r="D30" s="16">
        <v>155</v>
      </c>
      <c r="E30" s="17">
        <v>6</v>
      </c>
      <c r="F30" s="17">
        <v>0</v>
      </c>
      <c r="G30" s="17">
        <v>65</v>
      </c>
      <c r="H30" s="17">
        <v>3</v>
      </c>
      <c r="I30" s="17">
        <v>28</v>
      </c>
      <c r="J30" s="17">
        <v>6</v>
      </c>
      <c r="K30" s="17">
        <v>12</v>
      </c>
      <c r="L30" s="17">
        <v>0</v>
      </c>
      <c r="M30" s="17">
        <v>0</v>
      </c>
      <c r="N30" s="17">
        <v>6</v>
      </c>
      <c r="O30" s="17">
        <v>8</v>
      </c>
      <c r="P30" s="17">
        <v>0</v>
      </c>
      <c r="Q30" s="17">
        <v>0</v>
      </c>
      <c r="R30" s="18">
        <f t="shared" si="0"/>
        <v>289</v>
      </c>
      <c r="S30" s="10"/>
      <c r="T30" s="10"/>
      <c r="U30" s="86"/>
      <c r="V30" s="15" t="s">
        <v>51</v>
      </c>
      <c r="W30" s="16" t="s">
        <v>61</v>
      </c>
      <c r="X30" s="17" t="s">
        <v>61</v>
      </c>
      <c r="Y30" s="17" t="s">
        <v>61</v>
      </c>
      <c r="Z30" s="17" t="s">
        <v>61</v>
      </c>
      <c r="AA30" s="17" t="s">
        <v>61</v>
      </c>
      <c r="AB30" s="17">
        <v>9</v>
      </c>
      <c r="AC30" s="17">
        <v>6</v>
      </c>
      <c r="AD30" s="17">
        <v>8</v>
      </c>
      <c r="AE30" s="77">
        <v>23</v>
      </c>
      <c r="AF30" s="18">
        <f t="shared" si="1"/>
        <v>312</v>
      </c>
    </row>
    <row r="31" spans="2:32" x14ac:dyDescent="0.15">
      <c r="B31" s="86"/>
      <c r="C31" s="15" t="s">
        <v>52</v>
      </c>
      <c r="D31" s="16">
        <v>251</v>
      </c>
      <c r="E31" s="17">
        <v>622</v>
      </c>
      <c r="F31" s="17">
        <v>1</v>
      </c>
      <c r="G31" s="17">
        <v>94</v>
      </c>
      <c r="H31" s="17">
        <v>59</v>
      </c>
      <c r="I31" s="17">
        <v>9</v>
      </c>
      <c r="J31" s="17">
        <v>1</v>
      </c>
      <c r="K31" s="17">
        <v>1</v>
      </c>
      <c r="L31" s="17">
        <v>0</v>
      </c>
      <c r="M31" s="17">
        <v>0</v>
      </c>
      <c r="N31" s="17">
        <v>2</v>
      </c>
      <c r="O31" s="17">
        <v>0</v>
      </c>
      <c r="P31" s="17">
        <v>0</v>
      </c>
      <c r="Q31" s="17">
        <v>0</v>
      </c>
      <c r="R31" s="18">
        <f t="shared" si="0"/>
        <v>1040</v>
      </c>
      <c r="S31" s="10"/>
      <c r="T31" s="10"/>
      <c r="U31" s="86"/>
      <c r="V31" s="15" t="s">
        <v>52</v>
      </c>
      <c r="W31" s="16" t="s">
        <v>61</v>
      </c>
      <c r="X31" s="17" t="s">
        <v>61</v>
      </c>
      <c r="Y31" s="17" t="s">
        <v>61</v>
      </c>
      <c r="Z31" s="17" t="s">
        <v>61</v>
      </c>
      <c r="AA31" s="17" t="s">
        <v>61</v>
      </c>
      <c r="AB31" s="17">
        <v>1</v>
      </c>
      <c r="AC31" s="17">
        <v>13</v>
      </c>
      <c r="AD31" s="17">
        <v>7</v>
      </c>
      <c r="AE31" s="77">
        <v>21</v>
      </c>
      <c r="AF31" s="18">
        <f t="shared" si="1"/>
        <v>1061</v>
      </c>
    </row>
    <row r="32" spans="2:32" x14ac:dyDescent="0.15">
      <c r="B32" s="86"/>
      <c r="C32" s="15" t="s">
        <v>53</v>
      </c>
      <c r="D32" s="16">
        <v>528</v>
      </c>
      <c r="E32" s="17">
        <v>188</v>
      </c>
      <c r="F32" s="17">
        <v>11</v>
      </c>
      <c r="G32" s="17">
        <v>722</v>
      </c>
      <c r="H32" s="17">
        <v>12</v>
      </c>
      <c r="I32" s="17">
        <v>241</v>
      </c>
      <c r="J32" s="17">
        <v>52</v>
      </c>
      <c r="K32" s="17">
        <v>73</v>
      </c>
      <c r="L32" s="17">
        <v>3</v>
      </c>
      <c r="M32" s="17">
        <v>20</v>
      </c>
      <c r="N32" s="17">
        <v>23</v>
      </c>
      <c r="O32" s="17">
        <v>12</v>
      </c>
      <c r="P32" s="17">
        <v>0</v>
      </c>
      <c r="Q32" s="17">
        <v>0</v>
      </c>
      <c r="R32" s="18">
        <f t="shared" si="0"/>
        <v>1885</v>
      </c>
      <c r="S32" s="10"/>
      <c r="T32" s="10"/>
      <c r="U32" s="86"/>
      <c r="V32" s="15" t="s">
        <v>53</v>
      </c>
      <c r="W32" s="16" t="s">
        <v>61</v>
      </c>
      <c r="X32" s="17" t="s">
        <v>61</v>
      </c>
      <c r="Y32" s="17" t="s">
        <v>61</v>
      </c>
      <c r="Z32" s="17" t="s">
        <v>61</v>
      </c>
      <c r="AA32" s="17" t="s">
        <v>61</v>
      </c>
      <c r="AB32" s="17">
        <v>22</v>
      </c>
      <c r="AC32" s="17">
        <v>27</v>
      </c>
      <c r="AD32" s="17">
        <v>33</v>
      </c>
      <c r="AE32" s="77">
        <v>82</v>
      </c>
      <c r="AF32" s="18">
        <f t="shared" si="1"/>
        <v>1967</v>
      </c>
    </row>
    <row r="33" spans="2:32" ht="14.25" thickBot="1" x14ac:dyDescent="0.2">
      <c r="B33" s="90"/>
      <c r="C33" s="74" t="s">
        <v>16</v>
      </c>
      <c r="D33" s="22">
        <f>SUM(D28:D32)</f>
        <v>968</v>
      </c>
      <c r="E33" s="23">
        <f>SUM(E28:E32)</f>
        <v>858</v>
      </c>
      <c r="F33" s="23">
        <f t="shared" ref="F33:Q33" si="5">SUM(F28:F32)</f>
        <v>14</v>
      </c>
      <c r="G33" s="23">
        <f t="shared" si="5"/>
        <v>1062</v>
      </c>
      <c r="H33" s="23">
        <f t="shared" si="5"/>
        <v>79</v>
      </c>
      <c r="I33" s="23">
        <f t="shared" si="5"/>
        <v>371</v>
      </c>
      <c r="J33" s="23">
        <f t="shared" si="5"/>
        <v>76</v>
      </c>
      <c r="K33" s="23">
        <f t="shared" si="5"/>
        <v>101</v>
      </c>
      <c r="L33" s="23">
        <f t="shared" si="5"/>
        <v>3</v>
      </c>
      <c r="M33" s="23">
        <f t="shared" si="5"/>
        <v>34</v>
      </c>
      <c r="N33" s="23">
        <f t="shared" si="5"/>
        <v>62</v>
      </c>
      <c r="O33" s="23">
        <f t="shared" si="5"/>
        <v>34</v>
      </c>
      <c r="P33" s="23">
        <f t="shared" si="5"/>
        <v>0</v>
      </c>
      <c r="Q33" s="23">
        <f t="shared" si="5"/>
        <v>0</v>
      </c>
      <c r="R33" s="24">
        <f>SUM(D33:Q33)</f>
        <v>3662</v>
      </c>
      <c r="S33" s="10"/>
      <c r="T33" s="10"/>
      <c r="U33" s="87"/>
      <c r="V33" s="4" t="s">
        <v>16</v>
      </c>
      <c r="W33" s="22" t="s">
        <v>61</v>
      </c>
      <c r="X33" s="23" t="s">
        <v>61</v>
      </c>
      <c r="Y33" s="23" t="s">
        <v>61</v>
      </c>
      <c r="Z33" s="23" t="s">
        <v>61</v>
      </c>
      <c r="AA33" s="23" t="s">
        <v>61</v>
      </c>
      <c r="AB33" s="23">
        <v>41</v>
      </c>
      <c r="AC33" s="23">
        <v>74</v>
      </c>
      <c r="AD33" s="23">
        <v>70</v>
      </c>
      <c r="AE33" s="44">
        <v>185</v>
      </c>
      <c r="AF33" s="21">
        <f t="shared" si="1"/>
        <v>3847</v>
      </c>
    </row>
    <row r="34" spans="2:32" ht="14.25" thickBot="1" x14ac:dyDescent="0.2">
      <c r="B34" s="104" t="s">
        <v>15</v>
      </c>
      <c r="C34" s="105"/>
      <c r="D34" s="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f t="shared" si="0"/>
        <v>0</v>
      </c>
      <c r="S34" s="10"/>
      <c r="T34" s="10"/>
      <c r="U34" s="104" t="s">
        <v>15</v>
      </c>
      <c r="V34" s="105"/>
      <c r="W34" s="7">
        <v>95</v>
      </c>
      <c r="X34" s="8">
        <v>52</v>
      </c>
      <c r="Y34" s="8">
        <v>16</v>
      </c>
      <c r="Z34" s="8">
        <v>2</v>
      </c>
      <c r="AA34" s="8">
        <v>1352</v>
      </c>
      <c r="AB34" s="8">
        <v>0</v>
      </c>
      <c r="AC34" s="8">
        <v>3</v>
      </c>
      <c r="AD34" s="8">
        <v>0</v>
      </c>
      <c r="AE34" s="80">
        <f>SUM(W34:AD34)</f>
        <v>1520</v>
      </c>
      <c r="AF34" s="43">
        <f>R34+AE34</f>
        <v>1520</v>
      </c>
    </row>
    <row r="35" spans="2:32" ht="14.25" thickBot="1" x14ac:dyDescent="0.2">
      <c r="B35" s="102" t="s">
        <v>54</v>
      </c>
      <c r="C35" s="103"/>
      <c r="D35" s="49">
        <f>D4+D13+D21+D27+D33+D34</f>
        <v>4154</v>
      </c>
      <c r="E35" s="49">
        <f t="shared" ref="E35:Q35" si="6">E4+E13+E21+E27+E33+E34</f>
        <v>1695</v>
      </c>
      <c r="F35" s="49">
        <f t="shared" si="6"/>
        <v>6630</v>
      </c>
      <c r="G35" s="49">
        <f t="shared" si="6"/>
        <v>11200</v>
      </c>
      <c r="H35" s="49">
        <f t="shared" si="6"/>
        <v>122</v>
      </c>
      <c r="I35" s="49">
        <f t="shared" si="6"/>
        <v>5986</v>
      </c>
      <c r="J35" s="49">
        <f t="shared" si="6"/>
        <v>1393</v>
      </c>
      <c r="K35" s="49">
        <f t="shared" si="6"/>
        <v>380</v>
      </c>
      <c r="L35" s="49">
        <f t="shared" si="6"/>
        <v>162</v>
      </c>
      <c r="M35" s="49">
        <f t="shared" si="6"/>
        <v>2158</v>
      </c>
      <c r="N35" s="49">
        <f t="shared" si="6"/>
        <v>1662</v>
      </c>
      <c r="O35" s="49">
        <f t="shared" si="6"/>
        <v>127</v>
      </c>
      <c r="P35" s="49">
        <f t="shared" si="6"/>
        <v>400</v>
      </c>
      <c r="Q35" s="49">
        <f t="shared" si="6"/>
        <v>11</v>
      </c>
      <c r="R35" s="43">
        <f>SUM(D35:Q35)</f>
        <v>36080</v>
      </c>
      <c r="S35" s="10"/>
      <c r="T35" s="10"/>
      <c r="U35" s="104" t="s">
        <v>54</v>
      </c>
      <c r="V35" s="105"/>
      <c r="W35" s="7">
        <f>SUM(W13,W21,W27,W33,W34)</f>
        <v>95</v>
      </c>
      <c r="X35" s="8">
        <f>SUM(X13,X21,X27,X33,X34)</f>
        <v>52</v>
      </c>
      <c r="Y35" s="8">
        <f t="shared" ref="Y35:AA35" si="7">SUM(Y13,Y21,Y27,Y33,Y34)</f>
        <v>16</v>
      </c>
      <c r="Z35" s="8">
        <f t="shared" si="7"/>
        <v>2</v>
      </c>
      <c r="AA35" s="8">
        <f t="shared" si="7"/>
        <v>1352</v>
      </c>
      <c r="AB35" s="8">
        <f>SUM(AB13,AB21,AB27,AB33,AB34,AB4)</f>
        <v>239</v>
      </c>
      <c r="AC35" s="8">
        <f t="shared" ref="AC35:AD35" si="8">SUM(AC13,AC21,AC27,AC33,AC34,AC4)</f>
        <v>1053</v>
      </c>
      <c r="AD35" s="8">
        <f t="shared" si="8"/>
        <v>892</v>
      </c>
      <c r="AE35" s="78">
        <f>SUM(AE13,AE21,AE27,AE34,AE33,AE4)</f>
        <v>3701</v>
      </c>
      <c r="AF35" s="14">
        <f>R35+AE35</f>
        <v>39781</v>
      </c>
    </row>
    <row r="36" spans="2:32" x14ac:dyDescent="0.15">
      <c r="AF36" s="81"/>
    </row>
  </sheetData>
  <mergeCells count="19">
    <mergeCell ref="B35:C35"/>
    <mergeCell ref="U35:V35"/>
    <mergeCell ref="B22:B27"/>
    <mergeCell ref="U22:U27"/>
    <mergeCell ref="B28:B33"/>
    <mergeCell ref="U28:U33"/>
    <mergeCell ref="B34:C34"/>
    <mergeCell ref="U34:V34"/>
    <mergeCell ref="W2:AE2"/>
    <mergeCell ref="AF2:AF3"/>
    <mergeCell ref="B5:B13"/>
    <mergeCell ref="U5:U13"/>
    <mergeCell ref="B14:B21"/>
    <mergeCell ref="U14:U21"/>
    <mergeCell ref="B4:C4"/>
    <mergeCell ref="U4:V4"/>
    <mergeCell ref="B2:C3"/>
    <mergeCell ref="D2:R2"/>
    <mergeCell ref="U2:V3"/>
  </mergeCells>
  <phoneticPr fontId="1"/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8-1</vt:lpstr>
      <vt:lpstr>8-2</vt:lpstr>
      <vt:lpstr>8-3</vt:lpstr>
      <vt:lpstr>8-4</vt:lpstr>
      <vt:lpstr>8-5</vt:lpstr>
      <vt:lpstr>8-6</vt:lpstr>
      <vt:lpstr>8-7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2017-11-14T01:39:41Z</dcterms:modified>
</cp:coreProperties>
</file>