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05" windowWidth="19200" windowHeight="11745" tabRatio="942"/>
  </bookViews>
  <sheets>
    <sheet name="3-1(1)" sheetId="1" r:id="rId1"/>
    <sheet name="3-1(2)" sheetId="2" r:id="rId2"/>
    <sheet name="3-2(1)" sheetId="3" r:id="rId3"/>
    <sheet name="3-2(2)" sheetId="4" r:id="rId4"/>
    <sheet name="3-3(1)" sheetId="5" r:id="rId5"/>
    <sheet name="3-3(2)" sheetId="6" r:id="rId6"/>
    <sheet name="3-4(1)" sheetId="7" r:id="rId7"/>
    <sheet name="3-4(2)" sheetId="8" r:id="rId8"/>
    <sheet name="3-5(1)" sheetId="9" r:id="rId9"/>
    <sheet name="3-5(2)" sheetId="10" r:id="rId10"/>
    <sheet name="3-6(1)" sheetId="11" r:id="rId11"/>
    <sheet name="3-6(2)" sheetId="12" r:id="rId12"/>
    <sheet name="3-7（1）" sheetId="13" r:id="rId13"/>
    <sheet name="3-7(2)" sheetId="14" r:id="rId14"/>
  </sheets>
  <definedNames>
    <definedName name="_xlnm.Print_Area" localSheetId="3">'3-2(2)'!$A$1:$M$46</definedName>
    <definedName name="_xlnm.Print_Area" localSheetId="4">'3-3(1)'!$A$1:$N$35</definedName>
    <definedName name="_xlnm.Print_Area" localSheetId="5">'3-3(2)'!$A$1:$O$46</definedName>
    <definedName name="_xlnm.Print_Area" localSheetId="6">'3-4(1)'!$A$1:$P$35</definedName>
    <definedName name="_xlnm.Print_Area" localSheetId="9">'3-5(2)'!$A$1:$U$47</definedName>
    <definedName name="_xlnm.Print_Area" localSheetId="10">'3-6(1)'!$A$1:$T$35</definedName>
  </definedNames>
  <calcPr calcId="162913"/>
</workbook>
</file>

<file path=xl/calcChain.xml><?xml version="1.0" encoding="utf-8"?>
<calcChain xmlns="http://schemas.openxmlformats.org/spreadsheetml/2006/main">
  <c r="H33" i="3" l="1"/>
  <c r="E4" i="3"/>
  <c r="F4" i="3"/>
  <c r="D4" i="3" l="1"/>
  <c r="D34" i="13" l="1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G33" i="13"/>
  <c r="H27" i="13"/>
  <c r="I27" i="13"/>
  <c r="J27" i="13"/>
  <c r="K27" i="13"/>
  <c r="L27" i="13"/>
  <c r="M27" i="13"/>
  <c r="N27" i="13"/>
  <c r="O27" i="13"/>
  <c r="P27" i="13"/>
  <c r="Q27" i="13"/>
  <c r="R27" i="13"/>
  <c r="F27" i="13" s="1"/>
  <c r="S27" i="13"/>
  <c r="T27" i="13"/>
  <c r="G27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G21" i="13"/>
  <c r="H13" i="13"/>
  <c r="H35" i="13" s="1"/>
  <c r="I13" i="13"/>
  <c r="I35" i="13" s="1"/>
  <c r="J13" i="13"/>
  <c r="K13" i="13"/>
  <c r="L13" i="13"/>
  <c r="L35" i="13" s="1"/>
  <c r="M13" i="13"/>
  <c r="N13" i="13"/>
  <c r="O13" i="13"/>
  <c r="P13" i="13"/>
  <c r="Q13" i="13"/>
  <c r="Q35" i="13" s="1"/>
  <c r="R13" i="13"/>
  <c r="S13" i="13"/>
  <c r="T13" i="13"/>
  <c r="G13" i="13"/>
  <c r="G35" i="13" s="1"/>
  <c r="E7" i="13"/>
  <c r="F7" i="13"/>
  <c r="E8" i="13"/>
  <c r="F8" i="13"/>
  <c r="E9" i="13"/>
  <c r="F9" i="13"/>
  <c r="E10" i="13"/>
  <c r="F10" i="13"/>
  <c r="E11" i="13"/>
  <c r="F11" i="13"/>
  <c r="E12" i="13"/>
  <c r="F12" i="13"/>
  <c r="E14" i="13"/>
  <c r="D14" i="13" s="1"/>
  <c r="F14" i="13"/>
  <c r="E15" i="13"/>
  <c r="F15" i="13"/>
  <c r="E16" i="13"/>
  <c r="D16" i="13" s="1"/>
  <c r="F16" i="13"/>
  <c r="E17" i="13"/>
  <c r="F17" i="13"/>
  <c r="D17" i="13" s="1"/>
  <c r="E18" i="13"/>
  <c r="D18" i="13" s="1"/>
  <c r="F18" i="13"/>
  <c r="E19" i="13"/>
  <c r="F19" i="13"/>
  <c r="E20" i="13"/>
  <c r="D20" i="13" s="1"/>
  <c r="F20" i="13"/>
  <c r="F21" i="13"/>
  <c r="E22" i="13"/>
  <c r="F22" i="13"/>
  <c r="E23" i="13"/>
  <c r="F23" i="13"/>
  <c r="E24" i="13"/>
  <c r="D24" i="13" s="1"/>
  <c r="F24" i="13"/>
  <c r="E25" i="13"/>
  <c r="F25" i="13"/>
  <c r="E26" i="13"/>
  <c r="F26" i="13"/>
  <c r="E28" i="13"/>
  <c r="F28" i="13"/>
  <c r="E29" i="13"/>
  <c r="D29" i="13" s="1"/>
  <c r="F29" i="13"/>
  <c r="E30" i="13"/>
  <c r="F30" i="13"/>
  <c r="E31" i="13"/>
  <c r="D31" i="13" s="1"/>
  <c r="F31" i="13"/>
  <c r="E32" i="13"/>
  <c r="F32" i="13"/>
  <c r="E33" i="13"/>
  <c r="F33" i="13"/>
  <c r="E34" i="13"/>
  <c r="F34" i="13"/>
  <c r="F6" i="13"/>
  <c r="E6" i="13"/>
  <c r="F5" i="13"/>
  <c r="E5" i="13"/>
  <c r="D5" i="13" s="1"/>
  <c r="F4" i="13"/>
  <c r="E4" i="13"/>
  <c r="I44" i="6"/>
  <c r="J44" i="6"/>
  <c r="K44" i="6"/>
  <c r="L44" i="6"/>
  <c r="M44" i="6"/>
  <c r="N44" i="6"/>
  <c r="O44" i="6"/>
  <c r="H44" i="6"/>
  <c r="I34" i="6"/>
  <c r="I45" i="6" s="1"/>
  <c r="J34" i="6"/>
  <c r="J45" i="6" s="1"/>
  <c r="K34" i="6"/>
  <c r="K45" i="6" s="1"/>
  <c r="L34" i="6"/>
  <c r="L45" i="6" s="1"/>
  <c r="M34" i="6"/>
  <c r="M45" i="6" s="1"/>
  <c r="N34" i="6"/>
  <c r="N45" i="6" s="1"/>
  <c r="O34" i="6"/>
  <c r="O45" i="6" s="1"/>
  <c r="H34" i="6"/>
  <c r="H45" i="6" s="1"/>
  <c r="I18" i="6"/>
  <c r="J18" i="6"/>
  <c r="K18" i="6"/>
  <c r="L18" i="6"/>
  <c r="M18" i="6"/>
  <c r="N18" i="6"/>
  <c r="O18" i="6"/>
  <c r="H18" i="6"/>
  <c r="F5" i="6"/>
  <c r="G5" i="6"/>
  <c r="F6" i="6"/>
  <c r="G6" i="6"/>
  <c r="F7" i="6"/>
  <c r="G7" i="6"/>
  <c r="F8" i="6"/>
  <c r="E8" i="6" s="1"/>
  <c r="G8" i="6"/>
  <c r="F9" i="6"/>
  <c r="E9" i="6" s="1"/>
  <c r="G9" i="6"/>
  <c r="F10" i="6"/>
  <c r="E10" i="6" s="1"/>
  <c r="G10" i="6"/>
  <c r="F11" i="6"/>
  <c r="G11" i="6"/>
  <c r="F12" i="6"/>
  <c r="E12" i="6" s="1"/>
  <c r="G12" i="6"/>
  <c r="F13" i="6"/>
  <c r="E13" i="6" s="1"/>
  <c r="G13" i="6"/>
  <c r="F14" i="6"/>
  <c r="E14" i="6" s="1"/>
  <c r="G14" i="6"/>
  <c r="F15" i="6"/>
  <c r="G15" i="6"/>
  <c r="F16" i="6"/>
  <c r="E16" i="6" s="1"/>
  <c r="G16" i="6"/>
  <c r="F17" i="6"/>
  <c r="G17" i="6"/>
  <c r="E17" i="6" s="1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E25" i="6" s="1"/>
  <c r="G25" i="6"/>
  <c r="F26" i="6"/>
  <c r="G26" i="6"/>
  <c r="F27" i="6"/>
  <c r="G27" i="6"/>
  <c r="F28" i="6"/>
  <c r="G28" i="6"/>
  <c r="F29" i="6"/>
  <c r="E29" i="6" s="1"/>
  <c r="G29" i="6"/>
  <c r="F30" i="6"/>
  <c r="G30" i="6"/>
  <c r="F31" i="6"/>
  <c r="E31" i="6" s="1"/>
  <c r="G31" i="6"/>
  <c r="F32" i="6"/>
  <c r="G32" i="6"/>
  <c r="F33" i="6"/>
  <c r="E33" i="6" s="1"/>
  <c r="G33" i="6"/>
  <c r="F35" i="6"/>
  <c r="G35" i="6"/>
  <c r="F36" i="6"/>
  <c r="E36" i="6" s="1"/>
  <c r="G36" i="6"/>
  <c r="F37" i="6"/>
  <c r="G37" i="6"/>
  <c r="F38" i="6"/>
  <c r="E38" i="6" s="1"/>
  <c r="G38" i="6"/>
  <c r="F39" i="6"/>
  <c r="G39" i="6"/>
  <c r="F40" i="6"/>
  <c r="E40" i="6" s="1"/>
  <c r="G40" i="6"/>
  <c r="F41" i="6"/>
  <c r="G41" i="6"/>
  <c r="F42" i="6"/>
  <c r="E42" i="6" s="1"/>
  <c r="G42" i="6"/>
  <c r="F43" i="6"/>
  <c r="G43" i="6"/>
  <c r="G4" i="6"/>
  <c r="F4" i="6"/>
  <c r="E4" i="6" s="1"/>
  <c r="J33" i="5"/>
  <c r="H33" i="5"/>
  <c r="I33" i="5"/>
  <c r="K33" i="5"/>
  <c r="L33" i="5"/>
  <c r="M33" i="5"/>
  <c r="N33" i="5"/>
  <c r="G33" i="5"/>
  <c r="H27" i="5"/>
  <c r="I27" i="5"/>
  <c r="J27" i="5"/>
  <c r="K27" i="5"/>
  <c r="L27" i="5"/>
  <c r="M27" i="5"/>
  <c r="N27" i="5"/>
  <c r="G27" i="5"/>
  <c r="H21" i="5"/>
  <c r="I21" i="5"/>
  <c r="J21" i="5"/>
  <c r="K21" i="5"/>
  <c r="L21" i="5"/>
  <c r="M21" i="5"/>
  <c r="N21" i="5"/>
  <c r="G21" i="5"/>
  <c r="H13" i="5"/>
  <c r="I13" i="5"/>
  <c r="J13" i="5"/>
  <c r="K13" i="5"/>
  <c r="L13" i="5"/>
  <c r="M13" i="5"/>
  <c r="M35" i="5" s="1"/>
  <c r="N13" i="5"/>
  <c r="N35" i="5" s="1"/>
  <c r="G13" i="5"/>
  <c r="D10" i="5"/>
  <c r="F34" i="5"/>
  <c r="E34" i="5"/>
  <c r="F32" i="5"/>
  <c r="E32" i="5"/>
  <c r="F31" i="5"/>
  <c r="D31" i="5" s="1"/>
  <c r="E31" i="5"/>
  <c r="F30" i="5"/>
  <c r="E30" i="5"/>
  <c r="D30" i="5" s="1"/>
  <c r="F29" i="5"/>
  <c r="D29" i="5" s="1"/>
  <c r="E29" i="5"/>
  <c r="F28" i="5"/>
  <c r="E28" i="5"/>
  <c r="F26" i="5"/>
  <c r="E26" i="5"/>
  <c r="F25" i="5"/>
  <c r="E25" i="5"/>
  <c r="D25" i="5" s="1"/>
  <c r="F24" i="5"/>
  <c r="E24" i="5"/>
  <c r="D24" i="5" s="1"/>
  <c r="F23" i="5"/>
  <c r="E23" i="5"/>
  <c r="D23" i="5" s="1"/>
  <c r="F22" i="5"/>
  <c r="E22" i="5"/>
  <c r="D22" i="5" s="1"/>
  <c r="F21" i="5"/>
  <c r="F20" i="5"/>
  <c r="D20" i="5" s="1"/>
  <c r="E20" i="5"/>
  <c r="F19" i="5"/>
  <c r="E19" i="5"/>
  <c r="D19" i="5" s="1"/>
  <c r="F18" i="5"/>
  <c r="E18" i="5"/>
  <c r="F17" i="5"/>
  <c r="E17" i="5"/>
  <c r="D17" i="5" s="1"/>
  <c r="F16" i="5"/>
  <c r="D16" i="5" s="1"/>
  <c r="E16" i="5"/>
  <c r="F15" i="5"/>
  <c r="E15" i="5"/>
  <c r="D15" i="5" s="1"/>
  <c r="F14" i="5"/>
  <c r="D14" i="5" s="1"/>
  <c r="E14" i="5"/>
  <c r="F12" i="5"/>
  <c r="E12" i="5"/>
  <c r="D12" i="5" s="1"/>
  <c r="F11" i="5"/>
  <c r="E11" i="5"/>
  <c r="F10" i="5"/>
  <c r="E10" i="5"/>
  <c r="F9" i="5"/>
  <c r="D9" i="5" s="1"/>
  <c r="E9" i="5"/>
  <c r="F8" i="5"/>
  <c r="E8" i="5"/>
  <c r="D8" i="5" s="1"/>
  <c r="F7" i="5"/>
  <c r="E7" i="5"/>
  <c r="F6" i="5"/>
  <c r="E6" i="5"/>
  <c r="D6" i="5" s="1"/>
  <c r="F5" i="5"/>
  <c r="D5" i="5" s="1"/>
  <c r="E5" i="5"/>
  <c r="F4" i="5"/>
  <c r="E4" i="5"/>
  <c r="I45" i="4"/>
  <c r="I44" i="4"/>
  <c r="J44" i="4"/>
  <c r="K44" i="4"/>
  <c r="L44" i="4"/>
  <c r="L45" i="4" s="1"/>
  <c r="M44" i="4"/>
  <c r="H44" i="4"/>
  <c r="I34" i="4"/>
  <c r="J34" i="4"/>
  <c r="K34" i="4"/>
  <c r="L34" i="4"/>
  <c r="M34" i="4"/>
  <c r="H34" i="4"/>
  <c r="F34" i="4" s="1"/>
  <c r="I18" i="4"/>
  <c r="J18" i="4"/>
  <c r="K18" i="4"/>
  <c r="L18" i="4"/>
  <c r="M18" i="4"/>
  <c r="H18" i="4"/>
  <c r="E2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" i="4"/>
  <c r="F5" i="4"/>
  <c r="E5" i="4" s="1"/>
  <c r="F6" i="4"/>
  <c r="F7" i="4"/>
  <c r="E7" i="4" s="1"/>
  <c r="F8" i="4"/>
  <c r="F9" i="4"/>
  <c r="E9" i="4" s="1"/>
  <c r="F10" i="4"/>
  <c r="F11" i="4"/>
  <c r="E11" i="4" s="1"/>
  <c r="F12" i="4"/>
  <c r="F13" i="4"/>
  <c r="E13" i="4" s="1"/>
  <c r="F14" i="4"/>
  <c r="F15" i="4"/>
  <c r="E15" i="4" s="1"/>
  <c r="F16" i="4"/>
  <c r="F17" i="4"/>
  <c r="E17" i="4" s="1"/>
  <c r="F19" i="4"/>
  <c r="F20" i="4"/>
  <c r="E20" i="4" s="1"/>
  <c r="F21" i="4"/>
  <c r="E21" i="4" s="1"/>
  <c r="F22" i="4"/>
  <c r="E22" i="4" s="1"/>
  <c r="F23" i="4"/>
  <c r="F24" i="4"/>
  <c r="F25" i="4"/>
  <c r="E25" i="4" s="1"/>
  <c r="F26" i="4"/>
  <c r="E26" i="4" s="1"/>
  <c r="F27" i="4"/>
  <c r="F28" i="4"/>
  <c r="E28" i="4" s="1"/>
  <c r="F29" i="4"/>
  <c r="E29" i="4" s="1"/>
  <c r="F30" i="4"/>
  <c r="E30" i="4" s="1"/>
  <c r="F31" i="4"/>
  <c r="F32" i="4"/>
  <c r="E32" i="4" s="1"/>
  <c r="F33" i="4"/>
  <c r="E33" i="4" s="1"/>
  <c r="F35" i="4"/>
  <c r="E35" i="4" s="1"/>
  <c r="F36" i="4"/>
  <c r="E36" i="4" s="1"/>
  <c r="F37" i="4"/>
  <c r="E37" i="4" s="1"/>
  <c r="F38" i="4"/>
  <c r="E38" i="4" s="1"/>
  <c r="F39" i="4"/>
  <c r="E39" i="4" s="1"/>
  <c r="F40" i="4"/>
  <c r="E40" i="4" s="1"/>
  <c r="F41" i="4"/>
  <c r="E41" i="4" s="1"/>
  <c r="F42" i="4"/>
  <c r="E42" i="4" s="1"/>
  <c r="F43" i="4"/>
  <c r="E43" i="4" s="1"/>
  <c r="F4" i="4"/>
  <c r="I33" i="3"/>
  <c r="J33" i="3"/>
  <c r="K33" i="3"/>
  <c r="L33" i="3"/>
  <c r="G33" i="3"/>
  <c r="H27" i="3"/>
  <c r="I27" i="3"/>
  <c r="J27" i="3"/>
  <c r="K27" i="3"/>
  <c r="L27" i="3"/>
  <c r="G27" i="3"/>
  <c r="H21" i="3"/>
  <c r="I21" i="3"/>
  <c r="J21" i="3"/>
  <c r="K21" i="3"/>
  <c r="L21" i="3"/>
  <c r="G21" i="3"/>
  <c r="H13" i="3"/>
  <c r="H35" i="3" s="1"/>
  <c r="I13" i="3"/>
  <c r="J13" i="3"/>
  <c r="K13" i="3"/>
  <c r="L13" i="3"/>
  <c r="F13" i="3" s="1"/>
  <c r="G13" i="3"/>
  <c r="E5" i="3"/>
  <c r="D5" i="3" s="1"/>
  <c r="F5" i="3"/>
  <c r="E6" i="3"/>
  <c r="F6" i="3"/>
  <c r="D6" i="3" s="1"/>
  <c r="E7" i="3"/>
  <c r="D7" i="3" s="1"/>
  <c r="F7" i="3"/>
  <c r="E8" i="3"/>
  <c r="F8" i="3"/>
  <c r="E9" i="3"/>
  <c r="D9" i="3" s="1"/>
  <c r="F9" i="3"/>
  <c r="E10" i="3"/>
  <c r="F10" i="3"/>
  <c r="E11" i="3"/>
  <c r="D11" i="3" s="1"/>
  <c r="F11" i="3"/>
  <c r="E12" i="3"/>
  <c r="F12" i="3"/>
  <c r="E14" i="3"/>
  <c r="D14" i="3" s="1"/>
  <c r="F14" i="3"/>
  <c r="E15" i="3"/>
  <c r="F15" i="3"/>
  <c r="E16" i="3"/>
  <c r="D16" i="3" s="1"/>
  <c r="F16" i="3"/>
  <c r="E17" i="3"/>
  <c r="F17" i="3"/>
  <c r="E18" i="3"/>
  <c r="D18" i="3" s="1"/>
  <c r="F18" i="3"/>
  <c r="E19" i="3"/>
  <c r="F19" i="3"/>
  <c r="E20" i="3"/>
  <c r="D20" i="3" s="1"/>
  <c r="F20" i="3"/>
  <c r="E22" i="3"/>
  <c r="F22" i="3"/>
  <c r="E23" i="3"/>
  <c r="F23" i="3"/>
  <c r="E24" i="3"/>
  <c r="F24" i="3"/>
  <c r="E25" i="3"/>
  <c r="F25" i="3"/>
  <c r="E26" i="3"/>
  <c r="F26" i="3"/>
  <c r="D26" i="3" s="1"/>
  <c r="E28" i="3"/>
  <c r="F28" i="3"/>
  <c r="E29" i="3"/>
  <c r="F29" i="3"/>
  <c r="E30" i="3"/>
  <c r="F30" i="3"/>
  <c r="E31" i="3"/>
  <c r="F31" i="3"/>
  <c r="E32" i="3"/>
  <c r="F32" i="3"/>
  <c r="E34" i="3"/>
  <c r="F34" i="3"/>
  <c r="H44" i="2"/>
  <c r="I44" i="2"/>
  <c r="G44" i="2" s="1"/>
  <c r="J44" i="2"/>
  <c r="K44" i="2"/>
  <c r="L44" i="2"/>
  <c r="M44" i="2"/>
  <c r="N44" i="2"/>
  <c r="O44" i="2"/>
  <c r="P44" i="2"/>
  <c r="Q44" i="2"/>
  <c r="R44" i="2"/>
  <c r="S44" i="2"/>
  <c r="I34" i="2"/>
  <c r="J34" i="2"/>
  <c r="K34" i="2"/>
  <c r="L34" i="2"/>
  <c r="M34" i="2"/>
  <c r="N34" i="2"/>
  <c r="N45" i="2" s="1"/>
  <c r="O34" i="2"/>
  <c r="P34" i="2"/>
  <c r="Q34" i="2"/>
  <c r="R34" i="2"/>
  <c r="R45" i="2" s="1"/>
  <c r="S34" i="2"/>
  <c r="H34" i="2"/>
  <c r="I18" i="2"/>
  <c r="J18" i="2"/>
  <c r="K18" i="2"/>
  <c r="L18" i="2"/>
  <c r="M18" i="2"/>
  <c r="N18" i="2"/>
  <c r="O18" i="2"/>
  <c r="P18" i="2"/>
  <c r="Q18" i="2"/>
  <c r="R18" i="2"/>
  <c r="S18" i="2"/>
  <c r="H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5" i="2"/>
  <c r="E35" i="2" s="1"/>
  <c r="G35" i="2"/>
  <c r="F36" i="2"/>
  <c r="G36" i="2"/>
  <c r="F37" i="2"/>
  <c r="E37" i="2" s="1"/>
  <c r="G37" i="2"/>
  <c r="F38" i="2"/>
  <c r="G38" i="2"/>
  <c r="E38" i="2" s="1"/>
  <c r="F39" i="2"/>
  <c r="E39" i="2" s="1"/>
  <c r="G39" i="2"/>
  <c r="F40" i="2"/>
  <c r="G40" i="2"/>
  <c r="F41" i="2"/>
  <c r="E41" i="2" s="1"/>
  <c r="G41" i="2"/>
  <c r="F42" i="2"/>
  <c r="G42" i="2"/>
  <c r="E42" i="2" s="1"/>
  <c r="F43" i="2"/>
  <c r="E43" i="2" s="1"/>
  <c r="G43" i="2"/>
  <c r="F6" i="2"/>
  <c r="G6" i="2"/>
  <c r="F7" i="2"/>
  <c r="G7" i="2"/>
  <c r="F8" i="2"/>
  <c r="G8" i="2"/>
  <c r="F9" i="2"/>
  <c r="G9" i="2"/>
  <c r="F10" i="2"/>
  <c r="G10" i="2"/>
  <c r="E10" i="2" s="1"/>
  <c r="F11" i="2"/>
  <c r="G11" i="2"/>
  <c r="F12" i="2"/>
  <c r="G12" i="2"/>
  <c r="F13" i="2"/>
  <c r="G13" i="2"/>
  <c r="F14" i="2"/>
  <c r="G14" i="2"/>
  <c r="E14" i="2" s="1"/>
  <c r="F15" i="2"/>
  <c r="G15" i="2"/>
  <c r="F16" i="2"/>
  <c r="G16" i="2"/>
  <c r="F17" i="2"/>
  <c r="G17" i="2"/>
  <c r="G5" i="2"/>
  <c r="F5" i="2"/>
  <c r="E5" i="2" s="1"/>
  <c r="G4" i="2"/>
  <c r="F4" i="2"/>
  <c r="H33" i="1"/>
  <c r="I33" i="1"/>
  <c r="J33" i="1"/>
  <c r="K33" i="1"/>
  <c r="L33" i="1"/>
  <c r="M33" i="1"/>
  <c r="N33" i="1"/>
  <c r="O33" i="1"/>
  <c r="P33" i="1"/>
  <c r="Q33" i="1"/>
  <c r="R33" i="1"/>
  <c r="G33" i="1"/>
  <c r="H27" i="1"/>
  <c r="I27" i="1"/>
  <c r="J27" i="1"/>
  <c r="K27" i="1"/>
  <c r="L27" i="1"/>
  <c r="M27" i="1"/>
  <c r="N27" i="1"/>
  <c r="O27" i="1"/>
  <c r="P27" i="1"/>
  <c r="Q27" i="1"/>
  <c r="R27" i="1"/>
  <c r="G27" i="1"/>
  <c r="H21" i="1"/>
  <c r="I21" i="1"/>
  <c r="J21" i="1"/>
  <c r="K21" i="1"/>
  <c r="L21" i="1"/>
  <c r="M21" i="1"/>
  <c r="N21" i="1"/>
  <c r="O21" i="1"/>
  <c r="P21" i="1"/>
  <c r="Q21" i="1"/>
  <c r="E21" i="1" s="1"/>
  <c r="R21" i="1"/>
  <c r="G21" i="1"/>
  <c r="H13" i="1"/>
  <c r="I13" i="1"/>
  <c r="I35" i="1" s="1"/>
  <c r="J13" i="1"/>
  <c r="J35" i="1" s="1"/>
  <c r="K13" i="1"/>
  <c r="L13" i="1"/>
  <c r="M13" i="1"/>
  <c r="N13" i="1"/>
  <c r="O13" i="1"/>
  <c r="P13" i="1"/>
  <c r="Q13" i="1"/>
  <c r="R13" i="1"/>
  <c r="G13" i="1"/>
  <c r="G35" i="1" s="1"/>
  <c r="F34" i="1"/>
  <c r="E34" i="1"/>
  <c r="F32" i="1"/>
  <c r="E32" i="1"/>
  <c r="F31" i="1"/>
  <c r="E31" i="1"/>
  <c r="F30" i="1"/>
  <c r="E30" i="1"/>
  <c r="D30" i="1" s="1"/>
  <c r="F29" i="1"/>
  <c r="E29" i="1"/>
  <c r="F28" i="1"/>
  <c r="E28" i="1"/>
  <c r="F26" i="1"/>
  <c r="E26" i="1"/>
  <c r="F25" i="1"/>
  <c r="E25" i="1"/>
  <c r="D25" i="1" s="1"/>
  <c r="F24" i="1"/>
  <c r="E24" i="1"/>
  <c r="F23" i="1"/>
  <c r="E23" i="1"/>
  <c r="D23" i="1" s="1"/>
  <c r="F22" i="1"/>
  <c r="E22" i="1"/>
  <c r="F20" i="1"/>
  <c r="E20" i="1"/>
  <c r="F19" i="1"/>
  <c r="E19" i="1"/>
  <c r="D19" i="1" s="1"/>
  <c r="F18" i="1"/>
  <c r="E18" i="1"/>
  <c r="D18" i="1" s="1"/>
  <c r="F17" i="1"/>
  <c r="E17" i="1"/>
  <c r="D17" i="1" s="1"/>
  <c r="F16" i="1"/>
  <c r="E16" i="1"/>
  <c r="F15" i="1"/>
  <c r="E15" i="1"/>
  <c r="F14" i="1"/>
  <c r="E14" i="1"/>
  <c r="D14" i="1" s="1"/>
  <c r="F12" i="1"/>
  <c r="E12" i="1"/>
  <c r="F11" i="1"/>
  <c r="E11" i="1"/>
  <c r="F10" i="1"/>
  <c r="E10" i="1"/>
  <c r="D10" i="1" s="1"/>
  <c r="F9" i="1"/>
  <c r="E9" i="1"/>
  <c r="F8" i="1"/>
  <c r="E8" i="1"/>
  <c r="F7" i="1"/>
  <c r="E7" i="1"/>
  <c r="F6" i="1"/>
  <c r="E6" i="1"/>
  <c r="F5" i="1"/>
  <c r="E5" i="1"/>
  <c r="F4" i="1"/>
  <c r="E4" i="1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H44" i="14"/>
  <c r="I34" i="14"/>
  <c r="J34" i="14"/>
  <c r="K34" i="14"/>
  <c r="L34" i="14"/>
  <c r="M34" i="14"/>
  <c r="N34" i="14"/>
  <c r="O34" i="14"/>
  <c r="O45" i="14" s="1"/>
  <c r="P34" i="14"/>
  <c r="Q34" i="14"/>
  <c r="R34" i="14"/>
  <c r="S34" i="14"/>
  <c r="T34" i="14"/>
  <c r="U34" i="14"/>
  <c r="H34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H18" i="14"/>
  <c r="F35" i="14"/>
  <c r="E35" i="14" s="1"/>
  <c r="G35" i="14"/>
  <c r="F36" i="14"/>
  <c r="E36" i="14" s="1"/>
  <c r="G36" i="14"/>
  <c r="F37" i="14"/>
  <c r="E37" i="14" s="1"/>
  <c r="G37" i="14"/>
  <c r="F38" i="14"/>
  <c r="G38" i="14"/>
  <c r="F39" i="14"/>
  <c r="E39" i="14" s="1"/>
  <c r="G39" i="14"/>
  <c r="F40" i="14"/>
  <c r="E40" i="14" s="1"/>
  <c r="G40" i="14"/>
  <c r="F41" i="14"/>
  <c r="G41" i="14"/>
  <c r="F42" i="14"/>
  <c r="E42" i="14" s="1"/>
  <c r="G42" i="14"/>
  <c r="F43" i="14"/>
  <c r="G43" i="14"/>
  <c r="F19" i="14"/>
  <c r="G19" i="14"/>
  <c r="F20" i="14"/>
  <c r="E20" i="14" s="1"/>
  <c r="G20" i="14"/>
  <c r="F21" i="14"/>
  <c r="G21" i="14"/>
  <c r="E21" i="14" s="1"/>
  <c r="F22" i="14"/>
  <c r="E22" i="14" s="1"/>
  <c r="G22" i="14"/>
  <c r="F23" i="14"/>
  <c r="G23" i="14"/>
  <c r="E23" i="14" s="1"/>
  <c r="F24" i="14"/>
  <c r="G24" i="14"/>
  <c r="F25" i="14"/>
  <c r="G25" i="14"/>
  <c r="F26" i="14"/>
  <c r="G26" i="14"/>
  <c r="F27" i="14"/>
  <c r="G27" i="14"/>
  <c r="F28" i="14"/>
  <c r="G28" i="14"/>
  <c r="F29" i="14"/>
  <c r="E29" i="14" s="1"/>
  <c r="G29" i="14"/>
  <c r="F30" i="14"/>
  <c r="G30" i="14"/>
  <c r="F31" i="14"/>
  <c r="E31" i="14" s="1"/>
  <c r="G31" i="14"/>
  <c r="F32" i="14"/>
  <c r="G32" i="14"/>
  <c r="F33" i="14"/>
  <c r="E33" i="14" s="1"/>
  <c r="G33" i="14"/>
  <c r="F5" i="14"/>
  <c r="G5" i="14"/>
  <c r="F6" i="14"/>
  <c r="G6" i="14"/>
  <c r="F7" i="14"/>
  <c r="G7" i="14"/>
  <c r="F8" i="14"/>
  <c r="G8" i="14"/>
  <c r="F9" i="14"/>
  <c r="G9" i="14"/>
  <c r="F10" i="14"/>
  <c r="G10" i="14"/>
  <c r="F11" i="14"/>
  <c r="G11" i="14"/>
  <c r="F12" i="14"/>
  <c r="G12" i="14"/>
  <c r="F13" i="14"/>
  <c r="E13" i="14" s="1"/>
  <c r="G13" i="14"/>
  <c r="F14" i="14"/>
  <c r="E14" i="14" s="1"/>
  <c r="G14" i="14"/>
  <c r="F15" i="14"/>
  <c r="E15" i="14" s="1"/>
  <c r="G15" i="14"/>
  <c r="F16" i="14"/>
  <c r="E16" i="14" s="1"/>
  <c r="G16" i="14"/>
  <c r="F17" i="14"/>
  <c r="E17" i="14" s="1"/>
  <c r="G17" i="14"/>
  <c r="G4" i="14"/>
  <c r="F4" i="14"/>
  <c r="E34" i="4" l="1"/>
  <c r="O46" i="6"/>
  <c r="E19" i="14"/>
  <c r="E38" i="14"/>
  <c r="D29" i="1"/>
  <c r="E40" i="2"/>
  <c r="E36" i="2"/>
  <c r="E31" i="2"/>
  <c r="E29" i="2"/>
  <c r="E27" i="2"/>
  <c r="E25" i="2"/>
  <c r="E23" i="2"/>
  <c r="E21" i="2"/>
  <c r="E19" i="2"/>
  <c r="D34" i="3"/>
  <c r="D22" i="3"/>
  <c r="D17" i="3"/>
  <c r="D15" i="3"/>
  <c r="D12" i="3"/>
  <c r="D10" i="3"/>
  <c r="D8" i="3"/>
  <c r="E12" i="4"/>
  <c r="D32" i="5"/>
  <c r="E43" i="6"/>
  <c r="E41" i="6"/>
  <c r="E39" i="6"/>
  <c r="E37" i="6"/>
  <c r="E35" i="6"/>
  <c r="E32" i="6"/>
  <c r="E28" i="6"/>
  <c r="E26" i="6"/>
  <c r="E24" i="6"/>
  <c r="E22" i="6"/>
  <c r="E20" i="6"/>
  <c r="E15" i="6"/>
  <c r="E11" i="6"/>
  <c r="D19" i="13"/>
  <c r="D15" i="13"/>
  <c r="D8" i="13"/>
  <c r="E27" i="14"/>
  <c r="E25" i="14"/>
  <c r="T45" i="14"/>
  <c r="P45" i="14"/>
  <c r="L45" i="14"/>
  <c r="F44" i="14"/>
  <c r="D30" i="3"/>
  <c r="K35" i="3"/>
  <c r="E21" i="3"/>
  <c r="F44" i="4"/>
  <c r="E44" i="4" s="1"/>
  <c r="D26" i="5"/>
  <c r="D34" i="5"/>
  <c r="G35" i="5"/>
  <c r="K35" i="5"/>
  <c r="E33" i="5"/>
  <c r="E23" i="6"/>
  <c r="E19" i="6"/>
  <c r="D30" i="13"/>
  <c r="D28" i="13"/>
  <c r="D25" i="13"/>
  <c r="D23" i="13"/>
  <c r="E32" i="14"/>
  <c r="E30" i="14"/>
  <c r="E28" i="14"/>
  <c r="E26" i="14"/>
  <c r="E24" i="14"/>
  <c r="E43" i="14"/>
  <c r="D5" i="1"/>
  <c r="F27" i="3"/>
  <c r="L35" i="3"/>
  <c r="E31" i="4"/>
  <c r="E27" i="4"/>
  <c r="E23" i="4"/>
  <c r="E19" i="4"/>
  <c r="K45" i="4"/>
  <c r="M45" i="4"/>
  <c r="D7" i="5"/>
  <c r="D11" i="5"/>
  <c r="D18" i="5"/>
  <c r="D22" i="13"/>
  <c r="S45" i="14"/>
  <c r="S46" i="14" s="1"/>
  <c r="D10" i="13"/>
  <c r="G34" i="6"/>
  <c r="E27" i="6"/>
  <c r="E21" i="6"/>
  <c r="L46" i="6"/>
  <c r="G18" i="6"/>
  <c r="E7" i="6"/>
  <c r="I35" i="5"/>
  <c r="E35" i="5" s="1"/>
  <c r="D28" i="5"/>
  <c r="D4" i="5"/>
  <c r="D32" i="3"/>
  <c r="D29" i="3"/>
  <c r="F33" i="3"/>
  <c r="J35" i="3"/>
  <c r="F35" i="3" s="1"/>
  <c r="E33" i="2"/>
  <c r="E6" i="2"/>
  <c r="D34" i="1"/>
  <c r="Q35" i="1"/>
  <c r="D16" i="1"/>
  <c r="E41" i="14"/>
  <c r="R45" i="14"/>
  <c r="N45" i="14"/>
  <c r="J45" i="14"/>
  <c r="J46" i="14" s="1"/>
  <c r="U45" i="14"/>
  <c r="Q45" i="14"/>
  <c r="M45" i="14"/>
  <c r="I45" i="14"/>
  <c r="I46" i="14" s="1"/>
  <c r="G44" i="14"/>
  <c r="E44" i="14" s="1"/>
  <c r="T46" i="14"/>
  <c r="P46" i="14"/>
  <c r="L46" i="14"/>
  <c r="F34" i="14"/>
  <c r="H45" i="14"/>
  <c r="H46" i="14" s="1"/>
  <c r="O46" i="14"/>
  <c r="R46" i="14"/>
  <c r="N46" i="14"/>
  <c r="U46" i="14"/>
  <c r="Q46" i="14"/>
  <c r="M46" i="14"/>
  <c r="G34" i="14"/>
  <c r="K45" i="14"/>
  <c r="K46" i="14" s="1"/>
  <c r="E9" i="14"/>
  <c r="D32" i="13"/>
  <c r="D33" i="13"/>
  <c r="S35" i="13"/>
  <c r="K35" i="13"/>
  <c r="E21" i="13"/>
  <c r="D21" i="13" s="1"/>
  <c r="R35" i="13"/>
  <c r="N35" i="13"/>
  <c r="J35" i="13"/>
  <c r="D4" i="13"/>
  <c r="D11" i="13"/>
  <c r="D7" i="13"/>
  <c r="D9" i="13"/>
  <c r="D6" i="13"/>
  <c r="T35" i="13"/>
  <c r="O35" i="13"/>
  <c r="D12" i="13"/>
  <c r="M35" i="13"/>
  <c r="G44" i="6"/>
  <c r="F44" i="6"/>
  <c r="I46" i="6"/>
  <c r="H46" i="6"/>
  <c r="G45" i="6"/>
  <c r="M46" i="6"/>
  <c r="E30" i="6"/>
  <c r="N46" i="6"/>
  <c r="F18" i="6"/>
  <c r="E5" i="6"/>
  <c r="E6" i="6"/>
  <c r="F33" i="5"/>
  <c r="D33" i="5" s="1"/>
  <c r="E27" i="5"/>
  <c r="F27" i="5"/>
  <c r="E21" i="5"/>
  <c r="D21" i="5" s="1"/>
  <c r="H35" i="5"/>
  <c r="F13" i="5"/>
  <c r="J35" i="5"/>
  <c r="L46" i="4"/>
  <c r="J45" i="4"/>
  <c r="J46" i="4" s="1"/>
  <c r="G45" i="4"/>
  <c r="K46" i="4"/>
  <c r="M46" i="4"/>
  <c r="I46" i="4"/>
  <c r="E14" i="4"/>
  <c r="E10" i="4"/>
  <c r="E6" i="4"/>
  <c r="E16" i="4"/>
  <c r="E8" i="4"/>
  <c r="D28" i="3"/>
  <c r="D24" i="3"/>
  <c r="D25" i="3"/>
  <c r="D23" i="3"/>
  <c r="I35" i="3"/>
  <c r="D19" i="3"/>
  <c r="Q45" i="2"/>
  <c r="M45" i="2"/>
  <c r="I45" i="2"/>
  <c r="H45" i="2"/>
  <c r="P45" i="2"/>
  <c r="L45" i="2"/>
  <c r="S45" i="2"/>
  <c r="O45" i="2"/>
  <c r="O46" i="2" s="1"/>
  <c r="K45" i="2"/>
  <c r="G45" i="2" s="1"/>
  <c r="E30" i="2"/>
  <c r="E26" i="2"/>
  <c r="E22" i="2"/>
  <c r="E32" i="2"/>
  <c r="E28" i="2"/>
  <c r="E24" i="2"/>
  <c r="E20" i="2"/>
  <c r="H46" i="2"/>
  <c r="L46" i="2"/>
  <c r="G34" i="2"/>
  <c r="M46" i="2"/>
  <c r="P46" i="2"/>
  <c r="F34" i="2"/>
  <c r="E16" i="2"/>
  <c r="E12" i="2"/>
  <c r="E8" i="2"/>
  <c r="E4" i="2"/>
  <c r="E17" i="2"/>
  <c r="E15" i="2"/>
  <c r="E13" i="2"/>
  <c r="E11" i="2"/>
  <c r="E9" i="2"/>
  <c r="E7" i="2"/>
  <c r="K46" i="2"/>
  <c r="D28" i="1"/>
  <c r="D22" i="1"/>
  <c r="D24" i="1"/>
  <c r="F21" i="1"/>
  <c r="D20" i="1"/>
  <c r="D15" i="1"/>
  <c r="D8" i="1"/>
  <c r="D7" i="1"/>
  <c r="D9" i="1"/>
  <c r="H35" i="1"/>
  <c r="O35" i="1"/>
  <c r="K35" i="1"/>
  <c r="D4" i="1"/>
  <c r="D12" i="1"/>
  <c r="R35" i="1"/>
  <c r="E10" i="14"/>
  <c r="E5" i="14"/>
  <c r="E12" i="14"/>
  <c r="E8" i="14"/>
  <c r="E11" i="14"/>
  <c r="E7" i="14"/>
  <c r="D11" i="1"/>
  <c r="F13" i="1"/>
  <c r="E4" i="14"/>
  <c r="G18" i="14"/>
  <c r="E6" i="14"/>
  <c r="F18" i="14"/>
  <c r="D26" i="13"/>
  <c r="F13" i="13"/>
  <c r="E13" i="13"/>
  <c r="P35" i="13"/>
  <c r="E27" i="13"/>
  <c r="D27" i="13" s="1"/>
  <c r="K46" i="6"/>
  <c r="J46" i="6"/>
  <c r="F46" i="6" s="1"/>
  <c r="E18" i="6"/>
  <c r="F45" i="6"/>
  <c r="F34" i="6"/>
  <c r="L35" i="5"/>
  <c r="E13" i="5"/>
  <c r="E4" i="4"/>
  <c r="G18" i="4"/>
  <c r="H45" i="4"/>
  <c r="F45" i="4" s="1"/>
  <c r="E45" i="4" s="1"/>
  <c r="F18" i="4"/>
  <c r="F21" i="3"/>
  <c r="D21" i="3" s="1"/>
  <c r="E27" i="3"/>
  <c r="E13" i="3"/>
  <c r="D13" i="3" s="1"/>
  <c r="E33" i="3"/>
  <c r="D31" i="3"/>
  <c r="D27" i="3"/>
  <c r="G35" i="3"/>
  <c r="S46" i="2"/>
  <c r="R46" i="2"/>
  <c r="Q46" i="2"/>
  <c r="F18" i="2"/>
  <c r="N46" i="2"/>
  <c r="G18" i="2"/>
  <c r="J45" i="2"/>
  <c r="J46" i="2" s="1"/>
  <c r="I46" i="2"/>
  <c r="F44" i="2"/>
  <c r="E44" i="2" s="1"/>
  <c r="F33" i="1"/>
  <c r="D32" i="1"/>
  <c r="D31" i="1"/>
  <c r="E33" i="1"/>
  <c r="E13" i="1"/>
  <c r="D6" i="1"/>
  <c r="P35" i="1"/>
  <c r="N35" i="1"/>
  <c r="D26" i="1"/>
  <c r="F27" i="1"/>
  <c r="D21" i="1"/>
  <c r="M35" i="1"/>
  <c r="L35" i="1"/>
  <c r="E27" i="1"/>
  <c r="G46" i="4" l="1"/>
  <c r="E44" i="6"/>
  <c r="D33" i="3"/>
  <c r="E34" i="14"/>
  <c r="E34" i="6"/>
  <c r="D27" i="5"/>
  <c r="D27" i="1"/>
  <c r="F45" i="14"/>
  <c r="G45" i="14"/>
  <c r="G46" i="14" s="1"/>
  <c r="E35" i="13"/>
  <c r="F35" i="13"/>
  <c r="D13" i="13"/>
  <c r="E45" i="6"/>
  <c r="G46" i="6"/>
  <c r="F35" i="5"/>
  <c r="D35" i="5" s="1"/>
  <c r="D13" i="5"/>
  <c r="H46" i="4"/>
  <c r="F46" i="4" s="1"/>
  <c r="E46" i="4" s="1"/>
  <c r="E35" i="3"/>
  <c r="D35" i="3" s="1"/>
  <c r="E34" i="2"/>
  <c r="E18" i="2"/>
  <c r="F35" i="1"/>
  <c r="E35" i="1"/>
  <c r="D13" i="1"/>
  <c r="E18" i="14"/>
  <c r="E46" i="6"/>
  <c r="E18" i="4"/>
  <c r="G46" i="2"/>
  <c r="D33" i="1"/>
  <c r="F46" i="2"/>
  <c r="F45" i="2"/>
  <c r="E45" i="2" s="1"/>
  <c r="E45" i="14" l="1"/>
  <c r="E46" i="14" s="1"/>
  <c r="F46" i="14"/>
  <c r="D35" i="13"/>
  <c r="E46" i="2"/>
  <c r="D35" i="1"/>
</calcChain>
</file>

<file path=xl/sharedStrings.xml><?xml version="1.0" encoding="utf-8"?>
<sst xmlns="http://schemas.openxmlformats.org/spreadsheetml/2006/main" count="899" uniqueCount="148">
  <si>
    <t>計</t>
  </si>
  <si>
    <t>男</t>
  </si>
  <si>
    <t>女</t>
  </si>
  <si>
    <t>頭　部</t>
    <phoneticPr fontId="4"/>
  </si>
  <si>
    <t>顔部</t>
    <rPh sb="0" eb="1">
      <t>カオ</t>
    </rPh>
    <rPh sb="1" eb="2">
      <t>ブ</t>
    </rPh>
    <phoneticPr fontId="4"/>
  </si>
  <si>
    <t xml:space="preserve">  前額部</t>
    <phoneticPr fontId="4"/>
  </si>
  <si>
    <t xml:space="preserve">  眼部</t>
    <phoneticPr fontId="4"/>
  </si>
  <si>
    <t xml:space="preserve">  頬部</t>
    <phoneticPr fontId="4"/>
  </si>
  <si>
    <t xml:space="preserve">  耳部</t>
    <phoneticPr fontId="4"/>
  </si>
  <si>
    <t xml:space="preserve">  鼻部</t>
    <phoneticPr fontId="4"/>
  </si>
  <si>
    <t xml:space="preserve">  口部</t>
    <phoneticPr fontId="4"/>
  </si>
  <si>
    <t xml:space="preserve">  歯部</t>
    <phoneticPr fontId="4"/>
  </si>
  <si>
    <t xml:space="preserve">  顎部</t>
    <phoneticPr fontId="4"/>
  </si>
  <si>
    <t>計</t>
    <rPh sb="0" eb="1">
      <t>ケイ</t>
    </rPh>
    <phoneticPr fontId="4"/>
  </si>
  <si>
    <t>体幹部</t>
    <phoneticPr fontId="4"/>
  </si>
  <si>
    <t xml:space="preserve">  頸部</t>
    <phoneticPr fontId="4"/>
  </si>
  <si>
    <t xml:space="preserve">  肩部</t>
    <phoneticPr fontId="4"/>
  </si>
  <si>
    <t xml:space="preserve">  胸部</t>
    <phoneticPr fontId="4"/>
  </si>
  <si>
    <t xml:space="preserve">  腹部</t>
    <phoneticPr fontId="4"/>
  </si>
  <si>
    <t xml:space="preserve">  臀部</t>
    <phoneticPr fontId="4"/>
  </si>
  <si>
    <t>上肢部</t>
    <phoneticPr fontId="4"/>
  </si>
  <si>
    <t xml:space="preserve">  上腕部</t>
    <phoneticPr fontId="4"/>
  </si>
  <si>
    <t xml:space="preserve">  肘部</t>
    <phoneticPr fontId="4"/>
  </si>
  <si>
    <t xml:space="preserve">  前腕部</t>
    <phoneticPr fontId="4"/>
  </si>
  <si>
    <t xml:space="preserve">  手関節</t>
  </si>
  <si>
    <t xml:space="preserve">  手・手指部</t>
    <phoneticPr fontId="4"/>
  </si>
  <si>
    <t>下肢部</t>
    <rPh sb="0" eb="2">
      <t>カシ</t>
    </rPh>
    <rPh sb="2" eb="3">
      <t>ブ</t>
    </rPh>
    <phoneticPr fontId="4"/>
  </si>
  <si>
    <t xml:space="preserve">  下腿部</t>
    <phoneticPr fontId="4"/>
  </si>
  <si>
    <t xml:space="preserve">  足関節</t>
  </si>
  <si>
    <t xml:space="preserve">  足・足指部</t>
    <phoneticPr fontId="4"/>
  </si>
  <si>
    <t>その他</t>
    <rPh sb="2" eb="3">
      <t>タ</t>
    </rPh>
    <phoneticPr fontId="4"/>
  </si>
  <si>
    <t>合　　　　計</t>
    <rPh sb="0" eb="1">
      <t>ゴウ</t>
    </rPh>
    <rPh sb="5" eb="6">
      <t>ケイ</t>
    </rPh>
    <phoneticPr fontId="4"/>
  </si>
  <si>
    <t>区　　　分</t>
  </si>
  <si>
    <t>負　　　　　　傷</t>
    <rPh sb="0" eb="1">
      <t>フ</t>
    </rPh>
    <rPh sb="7" eb="8">
      <t>キズ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</si>
  <si>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</si>
  <si>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</si>
  <si>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</si>
  <si>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挫傷・打撲</t>
    <rPh sb="0" eb="2">
      <t>ザショウ</t>
    </rPh>
    <rPh sb="3" eb="5">
      <t>ダボク</t>
    </rPh>
    <phoneticPr fontId="4"/>
  </si>
  <si>
    <t>靱帯損傷・断裂</t>
    <rPh sb="0" eb="2">
      <t>ジンタイ</t>
    </rPh>
    <rPh sb="2" eb="4">
      <t>ソンショウ</t>
    </rPh>
    <rPh sb="5" eb="7">
      <t>ダンレツ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</si>
  <si>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</si>
  <si>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</si>
  <si>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</si>
  <si>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</si>
  <si>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</si>
  <si>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</si>
  <si>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熱傷・火傷</t>
    <rPh sb="0" eb="2">
      <t>ネッショウ</t>
    </rPh>
    <rPh sb="3" eb="5">
      <t>ヤケド</t>
    </rPh>
    <phoneticPr fontId="4"/>
  </si>
  <si>
    <t>歯牙破折</t>
    <rPh sb="0" eb="1">
      <t>ハ</t>
    </rPh>
    <rPh sb="1" eb="2">
      <t>キバ</t>
    </rPh>
    <rPh sb="2" eb="3">
      <t>ヤブ</t>
    </rPh>
    <rPh sb="3" eb="4">
      <t>オ</t>
    </rPh>
    <phoneticPr fontId="4"/>
  </si>
  <si>
    <t>負傷の計</t>
    <rPh sb="0" eb="2">
      <t>フショウ</t>
    </rPh>
    <rPh sb="3" eb="4">
      <t>ケイ</t>
    </rPh>
    <phoneticPr fontId="4"/>
  </si>
  <si>
    <t>疾　　　　　　病</t>
    <rPh sb="0" eb="1">
      <t>シツ</t>
    </rPh>
    <rPh sb="7" eb="8">
      <t>ビョウ</t>
    </rPh>
    <phoneticPr fontId="4"/>
  </si>
  <si>
    <t>食中毒</t>
    <rPh sb="0" eb="3">
      <t>ショクチュウドク</t>
    </rPh>
    <phoneticPr fontId="4"/>
  </si>
  <si>
    <t>食中毒以外の中毒</t>
    <rPh sb="0" eb="3">
      <t>ショクチュウドク</t>
    </rPh>
    <rPh sb="3" eb="5">
      <t>イガイ</t>
    </rPh>
    <rPh sb="6" eb="8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</si>
  <si>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</si>
  <si>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</si>
  <si>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異物の嚥下・迷入</t>
    <rPh sb="0" eb="2">
      <t>イブツ</t>
    </rPh>
    <rPh sb="3" eb="5">
      <t>エンゲ</t>
    </rPh>
    <rPh sb="6" eb="7">
      <t>メイ</t>
    </rPh>
    <rPh sb="7" eb="8">
      <t>ハイ</t>
    </rPh>
    <phoneticPr fontId="4"/>
  </si>
  <si>
    <t>接触性の皮膚炎</t>
    <rPh sb="0" eb="3">
      <t>セッショクセイ</t>
    </rPh>
    <rPh sb="4" eb="6">
      <t>ヒフ</t>
    </rPh>
    <rPh sb="6" eb="7">
      <t>エン</t>
    </rPh>
    <phoneticPr fontId="4"/>
  </si>
  <si>
    <t>外部衝撃、
相当の運動
量、心身に
対する負担
の累積に起
因する疾病</t>
    <rPh sb="0" eb="2">
      <t>ガイブ</t>
    </rPh>
    <rPh sb="2" eb="4">
      <t>ショウゲキ</t>
    </rPh>
    <rPh sb="6" eb="8">
      <t>ソウトウ</t>
    </rPh>
    <rPh sb="9" eb="11">
      <t>ウンドウ</t>
    </rPh>
    <rPh sb="12" eb="13">
      <t>リョウ</t>
    </rPh>
    <rPh sb="14" eb="16">
      <t>シンシン</t>
    </rPh>
    <rPh sb="18" eb="19">
      <t>タイ</t>
    </rPh>
    <rPh sb="21" eb="23">
      <t>フタン</t>
    </rPh>
    <rPh sb="25" eb="27">
      <t>ルイセキ</t>
    </rPh>
    <rPh sb="28" eb="29">
      <t>オコシ</t>
    </rPh>
    <rPh sb="30" eb="31">
      <t>イン</t>
    </rPh>
    <rPh sb="33" eb="35">
      <t>シッペイ</t>
    </rPh>
    <phoneticPr fontId="4"/>
  </si>
  <si>
    <t>脳・脊髄系の疾患</t>
    <rPh sb="0" eb="1">
      <t>ノウ</t>
    </rPh>
    <rPh sb="2" eb="4">
      <t>セキズイ</t>
    </rPh>
    <rPh sb="4" eb="5">
      <t>ケイ</t>
    </rPh>
    <rPh sb="6" eb="8">
      <t>シッカン</t>
    </rPh>
    <phoneticPr fontId="4"/>
  </si>
  <si>
    <t>心臓系の疾患</t>
    <rPh sb="0" eb="2">
      <t>シンゾウ</t>
    </rPh>
    <rPh sb="2" eb="3">
      <t>ケイ</t>
    </rPh>
    <rPh sb="4" eb="6">
      <t>シッカン</t>
    </rPh>
    <phoneticPr fontId="4"/>
  </si>
  <si>
    <t>肺その他の内臓系疾患</t>
    <rPh sb="0" eb="1">
      <t>ハイ</t>
    </rPh>
    <rPh sb="3" eb="4">
      <t>タ</t>
    </rPh>
    <rPh sb="5" eb="7">
      <t>ナイゾウ</t>
    </rPh>
    <rPh sb="7" eb="8">
      <t>ケイ</t>
    </rPh>
    <rPh sb="8" eb="10">
      <t>シッカン</t>
    </rPh>
    <phoneticPr fontId="4"/>
  </si>
  <si>
    <t>骨疾患</t>
    <rPh sb="0" eb="1">
      <t>ホネ</t>
    </rPh>
    <rPh sb="1" eb="3">
      <t>シッカン</t>
    </rPh>
    <phoneticPr fontId="4"/>
  </si>
  <si>
    <t>関節疾患</t>
    <rPh sb="0" eb="2">
      <t>カンセツ</t>
    </rPh>
    <rPh sb="2" eb="4">
      <t>シッカン</t>
    </rPh>
    <phoneticPr fontId="4"/>
  </si>
  <si>
    <t>筋腱疾患</t>
    <rPh sb="0" eb="1">
      <t>キン</t>
    </rPh>
    <rPh sb="1" eb="2">
      <t>ケン</t>
    </rPh>
    <rPh sb="2" eb="4">
      <t>シッカン</t>
    </rPh>
    <phoneticPr fontId="4"/>
  </si>
  <si>
    <t>皮膚疾患</t>
    <rPh sb="0" eb="2">
      <t>ヒフ</t>
    </rPh>
    <rPh sb="2" eb="4">
      <t>シッカン</t>
    </rPh>
    <phoneticPr fontId="4"/>
  </si>
  <si>
    <t>精神疾患</t>
    <rPh sb="0" eb="2">
      <t>セイシン</t>
    </rPh>
    <rPh sb="2" eb="4">
      <t>シッカン</t>
    </rPh>
    <phoneticPr fontId="4"/>
  </si>
  <si>
    <t>負傷に起因
する疾病</t>
    <rPh sb="0" eb="2">
      <t>フショウ</t>
    </rPh>
    <rPh sb="3" eb="5">
      <t>キイン</t>
    </rPh>
    <rPh sb="8" eb="10">
      <t>シッペイ</t>
    </rPh>
    <phoneticPr fontId="4"/>
  </si>
  <si>
    <t>疾病の計</t>
    <rPh sb="0" eb="2">
      <t>シッペイ</t>
    </rPh>
    <rPh sb="3" eb="4">
      <t>ケイ</t>
    </rPh>
    <phoneticPr fontId="4"/>
  </si>
  <si>
    <t>負傷・疾病の合計</t>
    <rPh sb="0" eb="2">
      <t>フショウ</t>
    </rPh>
    <rPh sb="3" eb="5">
      <t>シッペイ</t>
    </rPh>
    <rPh sb="6" eb="8">
      <t>ゴウケイ</t>
    </rPh>
    <phoneticPr fontId="4"/>
  </si>
  <si>
    <t xml:space="preserve">  胸部</t>
  </si>
  <si>
    <t xml:space="preserve">  腹部</t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</si>
  <si>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</si>
  <si>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</si>
  <si>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</si>
  <si>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</si>
  <si>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</si>
  <si>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</si>
  <si>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</si>
  <si>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 xml:space="preserve">  手関節</t>
    <phoneticPr fontId="4"/>
  </si>
  <si>
    <t>３－１（１）　負傷・疾病の部位別、男女別件数表（小学校）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</si>
  <si>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３－１（２）　負傷・疾病の種類別、男女別件数表（小学校）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</si>
  <si>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３－２（１）　負傷・疾病の部位別、男女別件数表（中学校）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</si>
  <si>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３－２（２）　負傷・疾病の種類別、男女別件数表（中学校）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</si>
  <si>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３－３（１）　負傷・疾病の部位別、男女別件数表（高等学校）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</si>
  <si>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３－３（２）　負傷・疾病の種類別、男女別件数表（高等学校）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</si>
  <si>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３－４（１）　負傷・疾病の部位別、男女別件数表（高等専門学校）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</si>
  <si>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３－４（２）　負傷・疾病の種類別、男女別件数表（高等専門学校）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</si>
  <si>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３－５（１）　負傷・疾病の部位別、男女別件数表（幼稚園）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</si>
  <si>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３－５（２）　負傷・疾病の種類別、男女別件数表（幼稚園）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</si>
  <si>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区　　　分</t>
    <phoneticPr fontId="4"/>
  </si>
  <si>
    <t>合　　計</t>
    <phoneticPr fontId="4"/>
  </si>
  <si>
    <t>体幹部</t>
    <phoneticPr fontId="4"/>
  </si>
  <si>
    <t xml:space="preserve">  頸部</t>
    <phoneticPr fontId="4"/>
  </si>
  <si>
    <t xml:space="preserve">  肩部</t>
    <phoneticPr fontId="4"/>
  </si>
  <si>
    <t xml:space="preserve">  胸部</t>
    <phoneticPr fontId="4"/>
  </si>
  <si>
    <t xml:space="preserve">  腹部</t>
    <phoneticPr fontId="4"/>
  </si>
  <si>
    <t xml:space="preserve">  背部</t>
    <phoneticPr fontId="4"/>
  </si>
  <si>
    <t xml:space="preserve">  腰部</t>
    <phoneticPr fontId="4"/>
  </si>
  <si>
    <t xml:space="preserve">  臀部</t>
    <phoneticPr fontId="4"/>
  </si>
  <si>
    <t>上肢部</t>
    <phoneticPr fontId="4"/>
  </si>
  <si>
    <t xml:space="preserve">  上腕部</t>
    <phoneticPr fontId="4"/>
  </si>
  <si>
    <t xml:space="preserve">  肘部</t>
    <phoneticPr fontId="4"/>
  </si>
  <si>
    <t xml:space="preserve">  前腕部</t>
    <phoneticPr fontId="4"/>
  </si>
  <si>
    <t xml:space="preserve">  手・手指部</t>
    <phoneticPr fontId="4"/>
  </si>
  <si>
    <t xml:space="preserve">  大腿部・股関節</t>
    <phoneticPr fontId="4"/>
  </si>
  <si>
    <t xml:space="preserve">  膝部</t>
    <phoneticPr fontId="4"/>
  </si>
  <si>
    <t xml:space="preserve">  下腿部</t>
    <phoneticPr fontId="4"/>
  </si>
  <si>
    <t xml:space="preserve">  足・足指部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</si>
  <si>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</si>
  <si>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</si>
  <si>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</si>
  <si>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</si>
  <si>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５年</t>
    <phoneticPr fontId="4"/>
  </si>
  <si>
    <t>６年</t>
    <phoneticPr fontId="4"/>
  </si>
  <si>
    <t>頭　部</t>
    <phoneticPr fontId="4"/>
  </si>
  <si>
    <t xml:space="preserve">  前額部</t>
    <phoneticPr fontId="4"/>
  </si>
  <si>
    <t xml:space="preserve">  眼部</t>
    <phoneticPr fontId="4"/>
  </si>
  <si>
    <t xml:space="preserve">  頬部</t>
    <phoneticPr fontId="4"/>
  </si>
  <si>
    <t xml:space="preserve">  耳部</t>
    <phoneticPr fontId="4"/>
  </si>
  <si>
    <t xml:space="preserve">  鼻部</t>
    <phoneticPr fontId="4"/>
  </si>
  <si>
    <t xml:space="preserve">  口部</t>
    <phoneticPr fontId="4"/>
  </si>
  <si>
    <t xml:space="preserve">  歯部</t>
    <phoneticPr fontId="4"/>
  </si>
  <si>
    <t xml:space="preserve">  顎部</t>
    <phoneticPr fontId="4"/>
  </si>
  <si>
    <t>体幹部</t>
    <phoneticPr fontId="4"/>
  </si>
  <si>
    <t xml:space="preserve">  頸部</t>
    <phoneticPr fontId="4"/>
  </si>
  <si>
    <t xml:space="preserve">  肩部</t>
    <phoneticPr fontId="4"/>
  </si>
  <si>
    <t xml:space="preserve">  背部</t>
    <phoneticPr fontId="4"/>
  </si>
  <si>
    <t xml:space="preserve">  腰部</t>
    <phoneticPr fontId="4"/>
  </si>
  <si>
    <t xml:space="preserve">  臀部</t>
    <phoneticPr fontId="4"/>
  </si>
  <si>
    <t>上肢部</t>
    <phoneticPr fontId="4"/>
  </si>
  <si>
    <t xml:space="preserve">  上腕部</t>
    <phoneticPr fontId="4"/>
  </si>
  <si>
    <t xml:space="preserve">  肘部</t>
    <phoneticPr fontId="4"/>
  </si>
  <si>
    <t xml:space="preserve">  前腕部</t>
    <phoneticPr fontId="4"/>
  </si>
  <si>
    <t xml:space="preserve">  手・手指部</t>
    <phoneticPr fontId="4"/>
  </si>
  <si>
    <t xml:space="preserve">  大腿部・股関節</t>
    <phoneticPr fontId="4"/>
  </si>
  <si>
    <t xml:space="preserve">  膝部</t>
    <phoneticPr fontId="4"/>
  </si>
  <si>
    <t xml:space="preserve">  下腿部</t>
    <phoneticPr fontId="4"/>
  </si>
  <si>
    <t xml:space="preserve">  足・足指部</t>
    <phoneticPr fontId="4"/>
  </si>
  <si>
    <t>区　　　分</t>
    <phoneticPr fontId="4"/>
  </si>
  <si>
    <t>合　　計</t>
    <phoneticPr fontId="4"/>
  </si>
  <si>
    <t>合　　計</t>
    <phoneticPr fontId="4"/>
  </si>
  <si>
    <t xml:space="preserve">  背部</t>
    <phoneticPr fontId="4"/>
  </si>
  <si>
    <t xml:space="preserve">  腰部</t>
    <phoneticPr fontId="4"/>
  </si>
  <si>
    <t xml:space="preserve">  大腿部・股関節</t>
    <phoneticPr fontId="4"/>
  </si>
  <si>
    <t xml:space="preserve">  膝部</t>
    <phoneticPr fontId="4"/>
  </si>
  <si>
    <t xml:space="preserve">  足関節</t>
    <phoneticPr fontId="4"/>
  </si>
  <si>
    <t>３－６（１）　負傷・疾病の部位別、男女別件数表（幼保連携型認定こども園）</t>
  </si>
  <si>
    <t>３－６（２）　負傷・疾病の種類別、男女別件数表（幼保連携型認定こども園）</t>
  </si>
  <si>
    <t>３－７（１）　負傷・疾病の部位別、男女別件数表（保育所等）</t>
    <rPh sb="27" eb="28">
      <t>トウ</t>
    </rPh>
    <phoneticPr fontId="1"/>
  </si>
  <si>
    <t>３－７（２）　負傷・疾病の種類別、男女別件数表（保育所等）</t>
    <rPh sb="27" eb="2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</si>
</sst>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13">
    <xf numFmtId="0" fontId="0" fillId="0" borderId="0" xfId="0">
      <alignment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0" fontId="3" fillId="0" borderId="25" xfId="1" applyFont="1" applyBorder="1" applyAlignment="1">
      <alignment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0" fontId="3" fillId="0" borderId="31" xfId="1" applyFont="1" applyBorder="1" applyAlignment="1">
      <alignment horizontal="center" vertical="center"/>
    </xf>
    <xf numFmtId="0" fontId="3" fillId="0" borderId="34" xfId="1" applyFont="1" applyBorder="1" applyAlignment="1">
      <alignment vertical="center"/>
    </xf>
    <xf numFmtId="0" fontId="3" fillId="0" borderId="3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3" fontId="5" fillId="0" borderId="43" xfId="1" applyNumberFormat="1" applyFont="1" applyBorder="1" applyAlignment="1">
      <alignment horizontal="right" vertical="center"/>
    </xf>
    <xf numFmtId="3" fontId="5" fillId="0" borderId="44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5" fillId="0" borderId="49" xfId="1" applyFont="1" applyBorder="1" applyAlignment="1">
      <alignment horizontal="center" vertical="center"/>
    </xf>
    <xf numFmtId="0" fontId="5" fillId="0" borderId="56" xfId="1" applyFont="1" applyBorder="1" applyAlignment="1">
      <alignment vertical="center"/>
    </xf>
    <xf numFmtId="0" fontId="5" fillId="0" borderId="54" xfId="1" applyFont="1" applyBorder="1" applyAlignment="1">
      <alignment horizontal="center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17" xfId="1" applyNumberFormat="1" applyFont="1" applyBorder="1" applyAlignment="1">
      <alignment horizontal="right" vertical="center"/>
    </xf>
    <xf numFmtId="3" fontId="5" fillId="0" borderId="18" xfId="1" applyNumberFormat="1" applyFont="1" applyBorder="1" applyAlignment="1">
      <alignment horizontal="right" vertical="center"/>
    </xf>
    <xf numFmtId="0" fontId="3" fillId="0" borderId="47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/>
    </xf>
    <xf numFmtId="0" fontId="3" fillId="0" borderId="56" xfId="1" applyFont="1" applyBorder="1" applyAlignment="1">
      <alignment vertical="center"/>
    </xf>
    <xf numFmtId="0" fontId="3" fillId="0" borderId="5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3" fontId="5" fillId="0" borderId="22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0" fontId="5" fillId="0" borderId="25" xfId="1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0" fontId="5" fillId="0" borderId="34" xfId="1" applyFont="1" applyBorder="1" applyAlignment="1">
      <alignment vertical="center"/>
    </xf>
    <xf numFmtId="0" fontId="5" fillId="0" borderId="35" xfId="1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20" xfId="1" applyNumberFormat="1" applyFont="1" applyBorder="1" applyAlignment="1">
      <alignment horizontal="right" vertical="center"/>
    </xf>
    <xf numFmtId="3" fontId="5" fillId="0" borderId="26" xfId="1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0" fontId="1" fillId="0" borderId="0" xfId="0" applyFo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5" fillId="0" borderId="49" xfId="1" applyFont="1" applyBorder="1" applyAlignment="1">
      <alignment vertical="center"/>
    </xf>
    <xf numFmtId="0" fontId="5" fillId="0" borderId="9" xfId="1" applyFont="1" applyBorder="1" applyAlignment="1">
      <alignment horizontal="center" vertical="center" wrapText="1"/>
    </xf>
    <xf numFmtId="0" fontId="3" fillId="0" borderId="49" xfId="1" applyFont="1" applyBorder="1" applyAlignment="1">
      <alignment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5" fillId="0" borderId="42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7" fillId="0" borderId="42" xfId="1" applyNumberFormat="1" applyFont="1" applyBorder="1" applyAlignment="1">
      <alignment horizontal="right" vertical="center"/>
    </xf>
    <xf numFmtId="3" fontId="7" fillId="0" borderId="43" xfId="1" applyNumberFormat="1" applyFont="1" applyBorder="1" applyAlignment="1">
      <alignment horizontal="right" vertical="center"/>
    </xf>
    <xf numFmtId="3" fontId="7" fillId="0" borderId="44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26" xfId="1" applyNumberFormat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 vertical="center"/>
    </xf>
    <xf numFmtId="3" fontId="7" fillId="0" borderId="28" xfId="1" applyNumberFormat="1" applyFont="1" applyBorder="1" applyAlignment="1">
      <alignment horizontal="right" vertical="center"/>
    </xf>
    <xf numFmtId="3" fontId="7" fillId="0" borderId="29" xfId="1" applyNumberFormat="1" applyFont="1" applyBorder="1" applyAlignment="1">
      <alignment horizontal="right" vertical="center"/>
    </xf>
    <xf numFmtId="3" fontId="7" fillId="0" borderId="32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33" xfId="1" applyNumberFormat="1" applyFont="1" applyBorder="1" applyAlignment="1">
      <alignment horizontal="right" vertical="center"/>
    </xf>
    <xf numFmtId="3" fontId="7" fillId="0" borderId="36" xfId="1" applyNumberFormat="1" applyFont="1" applyBorder="1" applyAlignment="1">
      <alignment horizontal="right" vertical="center"/>
    </xf>
    <xf numFmtId="3" fontId="7" fillId="0" borderId="37" xfId="1" applyNumberFormat="1" applyFont="1" applyBorder="1" applyAlignment="1">
      <alignment horizontal="right" vertical="center"/>
    </xf>
    <xf numFmtId="3" fontId="7" fillId="0" borderId="38" xfId="1" applyNumberFormat="1" applyFont="1" applyBorder="1" applyAlignment="1">
      <alignment horizontal="right" vertical="center"/>
    </xf>
    <xf numFmtId="3" fontId="7" fillId="0" borderId="39" xfId="1" applyNumberFormat="1" applyFont="1" applyBorder="1" applyAlignment="1">
      <alignment horizontal="right"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17" xfId="1" applyNumberFormat="1" applyFont="1" applyBorder="1" applyAlignment="1">
      <alignment horizontal="right" vertical="center"/>
    </xf>
    <xf numFmtId="3" fontId="7" fillId="0" borderId="18" xfId="1" applyNumberFormat="1" applyFont="1" applyBorder="1" applyAlignment="1">
      <alignment horizontal="right" vertical="center"/>
    </xf>
    <xf numFmtId="3" fontId="8" fillId="0" borderId="42" xfId="1" applyNumberFormat="1" applyFont="1" applyBorder="1" applyAlignment="1">
      <alignment horizontal="right" vertical="center"/>
    </xf>
    <xf numFmtId="3" fontId="8" fillId="0" borderId="43" xfId="1" applyNumberFormat="1" applyFont="1" applyBorder="1" applyAlignment="1">
      <alignment horizontal="right" vertical="center"/>
    </xf>
    <xf numFmtId="3" fontId="8" fillId="0" borderId="44" xfId="1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3" fontId="8" fillId="0" borderId="7" xfId="1" applyNumberFormat="1" applyFont="1" applyBorder="1" applyAlignment="1">
      <alignment horizontal="right" vertical="center"/>
    </xf>
    <xf numFmtId="3" fontId="8" fillId="0" borderId="26" xfId="1" applyNumberFormat="1" applyFont="1" applyBorder="1" applyAlignment="1">
      <alignment horizontal="right" vertical="center"/>
    </xf>
    <xf numFmtId="3" fontId="8" fillId="0" borderId="27" xfId="1" applyNumberFormat="1" applyFont="1" applyBorder="1" applyAlignment="1">
      <alignment horizontal="right" vertical="center"/>
    </xf>
    <xf numFmtId="3" fontId="8" fillId="0" borderId="28" xfId="1" applyNumberFormat="1" applyFont="1" applyBorder="1" applyAlignment="1">
      <alignment horizontal="right" vertical="center"/>
    </xf>
    <xf numFmtId="3" fontId="8" fillId="0" borderId="29" xfId="1" applyNumberFormat="1" applyFont="1" applyBorder="1" applyAlignment="1">
      <alignment horizontal="right" vertical="center"/>
    </xf>
    <xf numFmtId="3" fontId="8" fillId="0" borderId="32" xfId="1" applyNumberFormat="1" applyFont="1" applyBorder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" fontId="8" fillId="0" borderId="13" xfId="1" applyNumberFormat="1" applyFont="1" applyBorder="1" applyAlignment="1">
      <alignment horizontal="right" vertical="center"/>
    </xf>
    <xf numFmtId="3" fontId="8" fillId="0" borderId="33" xfId="1" applyNumberFormat="1" applyFont="1" applyBorder="1" applyAlignment="1">
      <alignment horizontal="right" vertical="center"/>
    </xf>
    <xf numFmtId="3" fontId="8" fillId="0" borderId="36" xfId="1" applyNumberFormat="1" applyFont="1" applyBorder="1" applyAlignment="1">
      <alignment horizontal="right" vertical="center"/>
    </xf>
    <xf numFmtId="3" fontId="8" fillId="0" borderId="37" xfId="1" applyNumberFormat="1" applyFont="1" applyBorder="1" applyAlignment="1">
      <alignment horizontal="right" vertical="center"/>
    </xf>
    <xf numFmtId="3" fontId="8" fillId="0" borderId="38" xfId="1" applyNumberFormat="1" applyFont="1" applyBorder="1" applyAlignment="1">
      <alignment horizontal="right" vertical="center"/>
    </xf>
    <xf numFmtId="3" fontId="8" fillId="0" borderId="39" xfId="1" applyNumberFormat="1" applyFont="1" applyBorder="1" applyAlignment="1">
      <alignment horizontal="right" vertical="center"/>
    </xf>
    <xf numFmtId="3" fontId="8" fillId="0" borderId="15" xfId="1" applyNumberFormat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8" fillId="0" borderId="17" xfId="1" applyNumberFormat="1" applyFont="1" applyBorder="1" applyAlignment="1">
      <alignment horizontal="right" vertical="center"/>
    </xf>
    <xf numFmtId="3" fontId="8" fillId="0" borderId="18" xfId="1" applyNumberFormat="1" applyFont="1" applyBorder="1" applyAlignment="1">
      <alignment horizontal="right" vertical="center"/>
    </xf>
    <xf numFmtId="0" fontId="5" fillId="0" borderId="49" xfId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 wrapText="1"/>
    </xf>
    <xf numFmtId="3" fontId="8" fillId="0" borderId="21" xfId="1" applyNumberFormat="1" applyFont="1" applyBorder="1" applyAlignment="1">
      <alignment horizontal="right" vertical="center"/>
    </xf>
    <xf numFmtId="3" fontId="8" fillId="0" borderId="22" xfId="1" applyNumberFormat="1" applyFont="1" applyBorder="1" applyAlignment="1">
      <alignment horizontal="right" vertical="center"/>
    </xf>
    <xf numFmtId="3" fontId="8" fillId="0" borderId="20" xfId="1" applyNumberFormat="1" applyFont="1" applyBorder="1" applyAlignment="1">
      <alignment horizontal="right" vertical="center"/>
    </xf>
    <xf numFmtId="3" fontId="8" fillId="0" borderId="30" xfId="1" applyNumberFormat="1" applyFont="1" applyBorder="1" applyAlignment="1">
      <alignment horizontal="right" vertical="center"/>
    </xf>
    <xf numFmtId="3" fontId="8" fillId="0" borderId="45" xfId="1" applyNumberFormat="1" applyFont="1" applyBorder="1" applyAlignment="1">
      <alignment horizontal="right" vertical="center"/>
    </xf>
    <xf numFmtId="3" fontId="8" fillId="0" borderId="46" xfId="1" applyNumberFormat="1" applyFont="1" applyBorder="1" applyAlignment="1">
      <alignment horizontal="right" vertical="center"/>
    </xf>
    <xf numFmtId="0" fontId="5" fillId="0" borderId="32" xfId="1" applyFont="1" applyBorder="1" applyAlignment="1">
      <alignment horizontal="center" vertical="center" wrapText="1"/>
    </xf>
    <xf numFmtId="3" fontId="3" fillId="0" borderId="43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62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46" xfId="1" applyNumberFormat="1" applyFont="1" applyBorder="1" applyAlignment="1">
      <alignment horizontal="right" vertical="center"/>
    </xf>
    <xf numFmtId="3" fontId="3" fillId="0" borderId="52" xfId="1" applyNumberFormat="1" applyFont="1" applyBorder="1" applyAlignment="1">
      <alignment horizontal="right" vertical="center"/>
    </xf>
    <xf numFmtId="3" fontId="3" fillId="0" borderId="63" xfId="1" applyNumberFormat="1" applyFont="1" applyBorder="1" applyAlignment="1">
      <alignment horizontal="right" vertical="center"/>
    </xf>
    <xf numFmtId="3" fontId="3" fillId="0" borderId="58" xfId="1" applyNumberFormat="1" applyFont="1" applyBorder="1" applyAlignment="1">
      <alignment horizontal="right" vertical="center"/>
    </xf>
    <xf numFmtId="3" fontId="5" fillId="0" borderId="61" xfId="1" applyNumberFormat="1" applyFont="1" applyBorder="1" applyAlignment="1">
      <alignment horizontal="right" vertical="center"/>
    </xf>
    <xf numFmtId="3" fontId="5" fillId="0" borderId="64" xfId="1" applyNumberFormat="1" applyFont="1" applyBorder="1" applyAlignment="1">
      <alignment horizontal="right" vertical="center"/>
    </xf>
    <xf numFmtId="3" fontId="5" fillId="0" borderId="52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63" xfId="1" applyNumberFormat="1" applyFont="1" applyBorder="1" applyAlignment="1">
      <alignment horizontal="right" vertical="center"/>
    </xf>
    <xf numFmtId="3" fontId="5" fillId="0" borderId="58" xfId="1" applyNumberFormat="1" applyFont="1" applyBorder="1" applyAlignment="1">
      <alignment horizontal="right"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 wrapText="1"/>
    </xf>
    <xf numFmtId="3" fontId="5" fillId="0" borderId="46" xfId="1" applyNumberFormat="1" applyFont="1" applyBorder="1" applyAlignment="1">
      <alignment horizontal="right" vertical="center"/>
    </xf>
    <xf numFmtId="0" fontId="3" fillId="0" borderId="37" xfId="1" applyFont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3" fontId="3" fillId="0" borderId="30" xfId="1" applyNumberFormat="1" applyFont="1" applyBorder="1" applyAlignment="1">
      <alignment horizontal="right" vertical="center"/>
    </xf>
    <xf numFmtId="0" fontId="3" fillId="0" borderId="59" xfId="1" applyFont="1" applyBorder="1" applyAlignment="1">
      <alignment horizontal="center" vertical="center" wrapText="1"/>
    </xf>
    <xf numFmtId="3" fontId="7" fillId="0" borderId="45" xfId="1" applyNumberFormat="1" applyFont="1" applyBorder="1" applyAlignment="1">
      <alignment horizontal="right" vertical="center"/>
    </xf>
    <xf numFmtId="0" fontId="3" fillId="0" borderId="24" xfId="1" applyFont="1" applyBorder="1" applyAlignment="1">
      <alignment horizontal="center" vertical="center" wrapText="1"/>
    </xf>
    <xf numFmtId="3" fontId="7" fillId="0" borderId="50" xfId="1" applyNumberFormat="1" applyFont="1" applyBorder="1" applyAlignment="1">
      <alignment horizontal="right" vertical="center"/>
    </xf>
    <xf numFmtId="3" fontId="7" fillId="0" borderId="63" xfId="1" applyNumberFormat="1" applyFont="1" applyBorder="1" applyAlignment="1">
      <alignment horizontal="right" vertical="center"/>
    </xf>
    <xf numFmtId="3" fontId="7" fillId="0" borderId="52" xfId="1" applyNumberFormat="1" applyFont="1" applyBorder="1" applyAlignment="1">
      <alignment horizontal="right" vertical="center"/>
    </xf>
    <xf numFmtId="0" fontId="3" fillId="0" borderId="60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 wrapText="1"/>
    </xf>
    <xf numFmtId="3" fontId="7" fillId="0" borderId="30" xfId="1" applyNumberFormat="1" applyFont="1" applyBorder="1" applyAlignment="1">
      <alignment horizontal="right" vertical="center"/>
    </xf>
    <xf numFmtId="3" fontId="7" fillId="0" borderId="46" xfId="1" applyNumberFormat="1" applyFont="1" applyBorder="1" applyAlignment="1">
      <alignment horizontal="right" vertical="center"/>
    </xf>
    <xf numFmtId="0" fontId="3" fillId="0" borderId="38" xfId="1" applyFont="1" applyBorder="1" applyAlignment="1">
      <alignment horizontal="center" vertical="center" wrapText="1"/>
    </xf>
    <xf numFmtId="3" fontId="8" fillId="0" borderId="52" xfId="1" applyNumberFormat="1" applyFont="1" applyBorder="1" applyAlignment="1">
      <alignment horizontal="right" vertical="center"/>
    </xf>
    <xf numFmtId="3" fontId="8" fillId="0" borderId="40" xfId="1" applyNumberFormat="1" applyFont="1" applyBorder="1" applyAlignment="1">
      <alignment horizontal="right" vertical="center"/>
    </xf>
    <xf numFmtId="3" fontId="8" fillId="0" borderId="66" xfId="1" applyNumberFormat="1" applyFont="1" applyBorder="1" applyAlignment="1">
      <alignment horizontal="right" vertical="center"/>
    </xf>
    <xf numFmtId="3" fontId="5" fillId="0" borderId="62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 wrapText="1"/>
    </xf>
    <xf numFmtId="3" fontId="5" fillId="0" borderId="11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5" fillId="0" borderId="49" xfId="1" applyFont="1" applyBorder="1" applyAlignment="1">
      <alignment vertical="center"/>
    </xf>
    <xf numFmtId="0" fontId="5" fillId="0" borderId="9" xfId="1" applyFont="1" applyBorder="1" applyAlignment="1">
      <alignment horizontal="center" vertical="center" wrapText="1"/>
    </xf>
    <xf numFmtId="0" fontId="3" fillId="0" borderId="49" xfId="1" applyFont="1" applyBorder="1" applyAlignment="1">
      <alignment vertical="center"/>
    </xf>
    <xf numFmtId="3" fontId="7" fillId="0" borderId="58" xfId="1" applyNumberFormat="1" applyFont="1" applyBorder="1" applyAlignment="1">
      <alignment horizontal="right" vertical="center"/>
    </xf>
    <xf numFmtId="3" fontId="8" fillId="0" borderId="50" xfId="1" applyNumberFormat="1" applyFont="1" applyBorder="1" applyAlignment="1">
      <alignment horizontal="right" vertical="center"/>
    </xf>
    <xf numFmtId="3" fontId="8" fillId="0" borderId="63" xfId="1" applyNumberFormat="1" applyFont="1" applyBorder="1" applyAlignment="1">
      <alignment horizontal="right" vertical="center"/>
    </xf>
    <xf numFmtId="3" fontId="8" fillId="0" borderId="58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9" xfId="1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textRotation="255"/>
    </xf>
    <xf numFmtId="0" fontId="3" fillId="0" borderId="40" xfId="1" applyFont="1" applyFill="1" applyBorder="1" applyAlignment="1">
      <alignment vertical="center"/>
    </xf>
    <xf numFmtId="0" fontId="3" fillId="0" borderId="41" xfId="1" applyFont="1" applyBorder="1" applyAlignment="1">
      <alignment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0" xfId="1" applyFont="1" applyBorder="1" applyAlignment="1">
      <alignment vertical="center"/>
    </xf>
    <xf numFmtId="0" fontId="3" fillId="0" borderId="30" xfId="1" applyFont="1" applyBorder="1" applyAlignment="1">
      <alignment horizontal="center" vertical="center" textRotation="255"/>
    </xf>
    <xf numFmtId="0" fontId="3" fillId="0" borderId="19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49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55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53" xfId="1" applyFont="1" applyBorder="1" applyAlignment="1">
      <alignment vertical="center" textRotation="255"/>
    </xf>
    <xf numFmtId="0" fontId="5" fillId="0" borderId="48" xfId="1" applyFont="1" applyBorder="1" applyAlignment="1">
      <alignment vertical="center" textRotation="255"/>
    </xf>
    <xf numFmtId="0" fontId="5" fillId="0" borderId="57" xfId="1" applyFont="1" applyBorder="1" applyAlignment="1">
      <alignment vertical="center" textRotation="255"/>
    </xf>
    <xf numFmtId="0" fontId="5" fillId="0" borderId="7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4" xfId="1" applyFont="1" applyBorder="1" applyAlignment="1">
      <alignment vertical="center" wrapText="1" shrinkToFit="1"/>
    </xf>
    <xf numFmtId="0" fontId="5" fillId="0" borderId="55" xfId="1" applyFont="1" applyBorder="1" applyAlignment="1">
      <alignment vertical="center" wrapText="1" shrinkToFit="1"/>
    </xf>
    <xf numFmtId="0" fontId="5" fillId="0" borderId="56" xfId="1" applyFont="1" applyBorder="1" applyAlignment="1">
      <alignment vertical="center" wrapText="1" shrinkToFi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9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textRotation="255" shrinkToFit="1"/>
    </xf>
    <xf numFmtId="0" fontId="5" fillId="0" borderId="48" xfId="1" applyFont="1" applyBorder="1" applyAlignment="1">
      <alignment vertical="center" textRotation="255" shrinkToFit="1"/>
    </xf>
    <xf numFmtId="0" fontId="5" fillId="0" borderId="51" xfId="1" applyFont="1" applyBorder="1" applyAlignment="1">
      <alignment vertical="center" textRotation="255" shrinkToFi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vertical="center"/>
    </xf>
    <xf numFmtId="0" fontId="3" fillId="0" borderId="49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0" borderId="54" xfId="1" applyFont="1" applyBorder="1" applyAlignment="1">
      <alignment vertical="center" wrapText="1" shrinkToFit="1"/>
    </xf>
    <xf numFmtId="0" fontId="3" fillId="0" borderId="55" xfId="1" applyFont="1" applyBorder="1" applyAlignment="1">
      <alignment vertical="center" wrapText="1" shrinkToFit="1"/>
    </xf>
    <xf numFmtId="0" fontId="3" fillId="0" borderId="56" xfId="1" applyFont="1" applyBorder="1" applyAlignment="1">
      <alignment vertical="center" wrapText="1" shrinkToFit="1"/>
    </xf>
    <xf numFmtId="0" fontId="7" fillId="0" borderId="55" xfId="1" applyFont="1" applyBorder="1" applyAlignment="1">
      <alignment horizontal="left" vertical="center" wrapText="1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3" xfId="1" applyFont="1" applyBorder="1" applyAlignment="1">
      <alignment vertical="center" textRotation="255"/>
    </xf>
    <xf numFmtId="0" fontId="7" fillId="0" borderId="48" xfId="1" applyFont="1" applyBorder="1" applyAlignment="1">
      <alignment vertical="center" textRotation="255"/>
    </xf>
    <xf numFmtId="0" fontId="7" fillId="0" borderId="51" xfId="1" applyFont="1" applyBorder="1" applyAlignment="1">
      <alignment vertical="center" textRotation="255"/>
    </xf>
    <xf numFmtId="0" fontId="3" fillId="0" borderId="7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3" xfId="1" applyFont="1" applyBorder="1" applyAlignment="1">
      <alignment vertical="center" textRotation="255" shrinkToFit="1"/>
    </xf>
    <xf numFmtId="0" fontId="7" fillId="0" borderId="48" xfId="1" applyFont="1" applyBorder="1" applyAlignment="1">
      <alignment vertical="center" textRotation="255" shrinkToFit="1"/>
    </xf>
    <xf numFmtId="0" fontId="7" fillId="0" borderId="51" xfId="1" applyFont="1" applyBorder="1" applyAlignment="1">
      <alignment vertical="center" textRotation="255" shrinkToFit="1"/>
    </xf>
    <xf numFmtId="0" fontId="3" fillId="0" borderId="1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50" xfId="1" applyFont="1" applyBorder="1" applyAlignment="1">
      <alignment vertical="center"/>
    </xf>
    <xf numFmtId="0" fontId="7" fillId="0" borderId="53" xfId="1" applyFont="1" applyBorder="1" applyAlignment="1">
      <alignment vertical="center" textRotation="255"/>
    </xf>
    <xf numFmtId="0" fontId="7" fillId="0" borderId="57" xfId="1" applyFont="1" applyBorder="1" applyAlignment="1">
      <alignment vertical="center" textRotation="255"/>
    </xf>
    <xf numFmtId="0" fontId="3" fillId="0" borderId="5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9" xfId="1" applyFont="1" applyBorder="1" applyAlignment="1">
      <alignment horizontal="center" vertical="center" textRotation="255"/>
    </xf>
    <xf numFmtId="0" fontId="5" fillId="0" borderId="24" xfId="1" applyFont="1" applyBorder="1" applyAlignment="1">
      <alignment horizontal="center" vertical="center" textRotation="255"/>
    </xf>
    <xf numFmtId="0" fontId="5" fillId="0" borderId="30" xfId="1" applyFont="1" applyBorder="1" applyAlignment="1">
      <alignment horizontal="center" vertical="center" textRotation="255"/>
    </xf>
    <xf numFmtId="0" fontId="5" fillId="0" borderId="3" xfId="1" applyFont="1" applyBorder="1" applyAlignment="1">
      <alignment horizontal="center" vertical="center" wrapText="1"/>
    </xf>
    <xf numFmtId="0" fontId="5" fillId="0" borderId="40" xfId="1" applyFont="1" applyFill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0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5" fillId="0" borderId="50" xfId="1" applyFont="1" applyBorder="1" applyAlignment="1">
      <alignment vertical="center"/>
    </xf>
    <xf numFmtId="0" fontId="8" fillId="0" borderId="53" xfId="1" applyFont="1" applyBorder="1" applyAlignment="1">
      <alignment vertical="center" textRotation="255"/>
    </xf>
    <xf numFmtId="0" fontId="8" fillId="0" borderId="48" xfId="1" applyFont="1" applyBorder="1" applyAlignment="1">
      <alignment vertical="center" textRotation="255"/>
    </xf>
    <xf numFmtId="0" fontId="8" fillId="0" borderId="57" xfId="1" applyFont="1" applyBorder="1" applyAlignment="1">
      <alignment vertical="center" textRotation="255"/>
    </xf>
    <xf numFmtId="0" fontId="5" fillId="0" borderId="5" xfId="1" applyFont="1" applyBorder="1" applyAlignment="1">
      <alignment vertical="center"/>
    </xf>
    <xf numFmtId="0" fontId="8" fillId="0" borderId="3" xfId="1" applyFont="1" applyBorder="1" applyAlignment="1">
      <alignment vertical="center" textRotation="255" shrinkToFit="1"/>
    </xf>
    <xf numFmtId="0" fontId="8" fillId="0" borderId="48" xfId="1" applyFont="1" applyBorder="1" applyAlignment="1">
      <alignment vertical="center" textRotation="255" shrinkToFit="1"/>
    </xf>
    <xf numFmtId="0" fontId="8" fillId="0" borderId="51" xfId="1" applyFont="1" applyBorder="1" applyAlignment="1">
      <alignment vertical="center" textRotation="255" shrinkToFit="1"/>
    </xf>
    <xf numFmtId="0" fontId="8" fillId="0" borderId="54" xfId="1" applyFont="1" applyBorder="1" applyAlignment="1">
      <alignment vertical="center" wrapText="1" shrinkToFit="1"/>
    </xf>
    <xf numFmtId="0" fontId="8" fillId="0" borderId="55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2.5" style="58" customWidth="1"/>
    <col min="2" max="2" width="2.875" style="58" bestFit="1" customWidth="1"/>
    <col min="3" max="3" width="15.5" style="58" bestFit="1" customWidth="1"/>
    <col min="4" max="6" width="9" style="58"/>
    <col min="7" max="18" width="7.5" style="58" customWidth="1"/>
    <col min="19" max="16384" width="9" style="58"/>
  </cols>
  <sheetData>
    <row r="1" spans="2:18" ht="14.25" thickBot="1" x14ac:dyDescent="0.2">
      <c r="B1" s="58" t="s">
        <v>77</v>
      </c>
    </row>
    <row r="2" spans="2:18" ht="13.5" customHeight="1" x14ac:dyDescent="0.15">
      <c r="B2" s="211" t="s">
        <v>87</v>
      </c>
      <c r="C2" s="212"/>
      <c r="D2" s="215" t="s">
        <v>88</v>
      </c>
      <c r="E2" s="216"/>
      <c r="F2" s="207"/>
      <c r="G2" s="216" t="s">
        <v>106</v>
      </c>
      <c r="H2" s="206"/>
      <c r="I2" s="205" t="s">
        <v>107</v>
      </c>
      <c r="J2" s="206"/>
      <c r="K2" s="205" t="s">
        <v>108</v>
      </c>
      <c r="L2" s="206"/>
      <c r="M2" s="205" t="s">
        <v>109</v>
      </c>
      <c r="N2" s="206"/>
      <c r="O2" s="205" t="s">
        <v>110</v>
      </c>
      <c r="P2" s="206"/>
      <c r="Q2" s="205" t="s">
        <v>111</v>
      </c>
      <c r="R2" s="207"/>
    </row>
    <row r="3" spans="2:18" ht="14.25" thickBot="1" x14ac:dyDescent="0.2">
      <c r="B3" s="213"/>
      <c r="C3" s="214"/>
      <c r="D3" s="196" t="s">
        <v>0</v>
      </c>
      <c r="E3" s="1" t="s">
        <v>1</v>
      </c>
      <c r="F3" s="130" t="s">
        <v>2</v>
      </c>
      <c r="G3" s="197" t="s">
        <v>1</v>
      </c>
      <c r="H3" s="1" t="s">
        <v>2</v>
      </c>
      <c r="I3" s="197" t="s">
        <v>1</v>
      </c>
      <c r="J3" s="1" t="s">
        <v>2</v>
      </c>
      <c r="K3" s="197" t="s">
        <v>1</v>
      </c>
      <c r="L3" s="1" t="s">
        <v>2</v>
      </c>
      <c r="M3" s="197" t="s">
        <v>1</v>
      </c>
      <c r="N3" s="1" t="s">
        <v>2</v>
      </c>
      <c r="O3" s="197" t="s">
        <v>1</v>
      </c>
      <c r="P3" s="1" t="s">
        <v>2</v>
      </c>
      <c r="Q3" s="3" t="s">
        <v>1</v>
      </c>
      <c r="R3" s="4" t="s">
        <v>2</v>
      </c>
    </row>
    <row r="4" spans="2:18" ht="14.25" thickBot="1" x14ac:dyDescent="0.2">
      <c r="B4" s="208" t="s">
        <v>112</v>
      </c>
      <c r="C4" s="202"/>
      <c r="D4" s="66">
        <f>SUM(E4:F4)</f>
        <v>30409</v>
      </c>
      <c r="E4" s="5">
        <f>SUM(G4+I4+K4+M4+O4+Q4)</f>
        <v>22737</v>
      </c>
      <c r="F4" s="6">
        <f>SUM(H4+J4+L4+N4+P4+R4)</f>
        <v>7672</v>
      </c>
      <c r="G4" s="7">
        <v>4602</v>
      </c>
      <c r="H4" s="5">
        <v>1911</v>
      </c>
      <c r="I4" s="5">
        <v>4143</v>
      </c>
      <c r="J4" s="5">
        <v>1534</v>
      </c>
      <c r="K4" s="5">
        <v>3735</v>
      </c>
      <c r="L4" s="5">
        <v>1264</v>
      </c>
      <c r="M4" s="5">
        <v>3550</v>
      </c>
      <c r="N4" s="5">
        <v>1077</v>
      </c>
      <c r="O4" s="5">
        <v>3353</v>
      </c>
      <c r="P4" s="5">
        <v>957</v>
      </c>
      <c r="Q4" s="5">
        <v>3354</v>
      </c>
      <c r="R4" s="6">
        <v>929</v>
      </c>
    </row>
    <row r="5" spans="2:18" ht="13.5" customHeight="1" x14ac:dyDescent="0.15">
      <c r="B5" s="200" t="s">
        <v>4</v>
      </c>
      <c r="C5" s="17" t="s">
        <v>113</v>
      </c>
      <c r="D5" s="141">
        <f t="shared" ref="D5:D35" si="0">SUM(E5:F5)</f>
        <v>11044</v>
      </c>
      <c r="E5" s="140">
        <f>SUM(G5+I5+K5+M5+O5+Q5)</f>
        <v>6811</v>
      </c>
      <c r="F5" s="142">
        <f>SUM(H5+J5+L5+N5+P5+R5)</f>
        <v>4233</v>
      </c>
      <c r="G5" s="11">
        <v>2268</v>
      </c>
      <c r="H5" s="9">
        <v>1746</v>
      </c>
      <c r="I5" s="9">
        <v>1609</v>
      </c>
      <c r="J5" s="9">
        <v>983</v>
      </c>
      <c r="K5" s="9">
        <v>1060</v>
      </c>
      <c r="L5" s="9">
        <v>627</v>
      </c>
      <c r="M5" s="9">
        <v>801</v>
      </c>
      <c r="N5" s="9">
        <v>411</v>
      </c>
      <c r="O5" s="9">
        <v>594</v>
      </c>
      <c r="P5" s="9">
        <v>265</v>
      </c>
      <c r="Q5" s="9">
        <v>479</v>
      </c>
      <c r="R5" s="10">
        <v>201</v>
      </c>
    </row>
    <row r="6" spans="2:18" x14ac:dyDescent="0.15">
      <c r="B6" s="200"/>
      <c r="C6" s="12" t="s">
        <v>114</v>
      </c>
      <c r="D6" s="68">
        <f t="shared" si="0"/>
        <v>33368</v>
      </c>
      <c r="E6" s="13">
        <f t="shared" ref="E6:E35" si="1">SUM(G6+I6+K6+M6+O6+Q6)</f>
        <v>22342</v>
      </c>
      <c r="F6" s="14">
        <f t="shared" ref="F6:F35" si="2">SUM(H6+J6+L6+N6+P6+R6)</f>
        <v>11026</v>
      </c>
      <c r="G6" s="15">
        <v>3766</v>
      </c>
      <c r="H6" s="13">
        <v>2165</v>
      </c>
      <c r="I6" s="13">
        <v>3920</v>
      </c>
      <c r="J6" s="13">
        <v>2203</v>
      </c>
      <c r="K6" s="13">
        <v>3735</v>
      </c>
      <c r="L6" s="13">
        <v>1919</v>
      </c>
      <c r="M6" s="13">
        <v>3980</v>
      </c>
      <c r="N6" s="13">
        <v>1769</v>
      </c>
      <c r="O6" s="13">
        <v>3506</v>
      </c>
      <c r="P6" s="13">
        <v>1528</v>
      </c>
      <c r="Q6" s="13">
        <v>3435</v>
      </c>
      <c r="R6" s="14">
        <v>1442</v>
      </c>
    </row>
    <row r="7" spans="2:18" x14ac:dyDescent="0.15">
      <c r="B7" s="200"/>
      <c r="C7" s="12" t="s">
        <v>115</v>
      </c>
      <c r="D7" s="68">
        <f t="shared" si="0"/>
        <v>4892</v>
      </c>
      <c r="E7" s="13">
        <f t="shared" si="1"/>
        <v>2611</v>
      </c>
      <c r="F7" s="14">
        <f t="shared" si="2"/>
        <v>2281</v>
      </c>
      <c r="G7" s="15">
        <v>601</v>
      </c>
      <c r="H7" s="13">
        <v>687</v>
      </c>
      <c r="I7" s="13">
        <v>538</v>
      </c>
      <c r="J7" s="13">
        <v>510</v>
      </c>
      <c r="K7" s="13">
        <v>426</v>
      </c>
      <c r="L7" s="13">
        <v>378</v>
      </c>
      <c r="M7" s="13">
        <v>375</v>
      </c>
      <c r="N7" s="13">
        <v>296</v>
      </c>
      <c r="O7" s="13">
        <v>350</v>
      </c>
      <c r="P7" s="13">
        <v>218</v>
      </c>
      <c r="Q7" s="13">
        <v>321</v>
      </c>
      <c r="R7" s="14">
        <v>192</v>
      </c>
    </row>
    <row r="8" spans="2:18" x14ac:dyDescent="0.15">
      <c r="B8" s="200"/>
      <c r="C8" s="12" t="s">
        <v>116</v>
      </c>
      <c r="D8" s="68">
        <f t="shared" si="0"/>
        <v>2131</v>
      </c>
      <c r="E8" s="13">
        <f t="shared" si="1"/>
        <v>1563</v>
      </c>
      <c r="F8" s="14">
        <f t="shared" si="2"/>
        <v>568</v>
      </c>
      <c r="G8" s="15">
        <v>260</v>
      </c>
      <c r="H8" s="13">
        <v>117</v>
      </c>
      <c r="I8" s="13">
        <v>269</v>
      </c>
      <c r="J8" s="13">
        <v>98</v>
      </c>
      <c r="K8" s="13">
        <v>264</v>
      </c>
      <c r="L8" s="13">
        <v>105</v>
      </c>
      <c r="M8" s="13">
        <v>252</v>
      </c>
      <c r="N8" s="13">
        <v>77</v>
      </c>
      <c r="O8" s="13">
        <v>262</v>
      </c>
      <c r="P8" s="13">
        <v>86</v>
      </c>
      <c r="Q8" s="13">
        <v>256</v>
      </c>
      <c r="R8" s="14">
        <v>85</v>
      </c>
    </row>
    <row r="9" spans="2:18" x14ac:dyDescent="0.15">
      <c r="B9" s="200"/>
      <c r="C9" s="12" t="s">
        <v>117</v>
      </c>
      <c r="D9" s="68">
        <f t="shared" si="0"/>
        <v>4679</v>
      </c>
      <c r="E9" s="13">
        <f t="shared" si="1"/>
        <v>2694</v>
      </c>
      <c r="F9" s="14">
        <f t="shared" si="2"/>
        <v>1985</v>
      </c>
      <c r="G9" s="15">
        <v>633</v>
      </c>
      <c r="H9" s="13">
        <v>558</v>
      </c>
      <c r="I9" s="13">
        <v>452</v>
      </c>
      <c r="J9" s="13">
        <v>406</v>
      </c>
      <c r="K9" s="13">
        <v>400</v>
      </c>
      <c r="L9" s="13">
        <v>347</v>
      </c>
      <c r="M9" s="13">
        <v>435</v>
      </c>
      <c r="N9" s="13">
        <v>267</v>
      </c>
      <c r="O9" s="13">
        <v>370</v>
      </c>
      <c r="P9" s="13">
        <v>218</v>
      </c>
      <c r="Q9" s="13">
        <v>404</v>
      </c>
      <c r="R9" s="14">
        <v>189</v>
      </c>
    </row>
    <row r="10" spans="2:18" x14ac:dyDescent="0.15">
      <c r="B10" s="200"/>
      <c r="C10" s="12" t="s">
        <v>118</v>
      </c>
      <c r="D10" s="68">
        <f t="shared" si="0"/>
        <v>4719</v>
      </c>
      <c r="E10" s="13">
        <f t="shared" si="1"/>
        <v>3052</v>
      </c>
      <c r="F10" s="14">
        <f t="shared" si="2"/>
        <v>1667</v>
      </c>
      <c r="G10" s="15">
        <v>770</v>
      </c>
      <c r="H10" s="13">
        <v>475</v>
      </c>
      <c r="I10" s="13">
        <v>663</v>
      </c>
      <c r="J10" s="13">
        <v>378</v>
      </c>
      <c r="K10" s="13">
        <v>543</v>
      </c>
      <c r="L10" s="13">
        <v>326</v>
      </c>
      <c r="M10" s="13">
        <v>446</v>
      </c>
      <c r="N10" s="13">
        <v>222</v>
      </c>
      <c r="O10" s="13">
        <v>356</v>
      </c>
      <c r="P10" s="13">
        <v>137</v>
      </c>
      <c r="Q10" s="13">
        <v>274</v>
      </c>
      <c r="R10" s="14">
        <v>129</v>
      </c>
    </row>
    <row r="11" spans="2:18" x14ac:dyDescent="0.15">
      <c r="B11" s="200"/>
      <c r="C11" s="12" t="s">
        <v>119</v>
      </c>
      <c r="D11" s="68">
        <f t="shared" si="0"/>
        <v>19091</v>
      </c>
      <c r="E11" s="13">
        <f t="shared" si="1"/>
        <v>11953</v>
      </c>
      <c r="F11" s="14">
        <f t="shared" si="2"/>
        <v>7138</v>
      </c>
      <c r="G11" s="15">
        <v>2420</v>
      </c>
      <c r="H11" s="13">
        <v>1856</v>
      </c>
      <c r="I11" s="13">
        <v>2681</v>
      </c>
      <c r="J11" s="13">
        <v>1756</v>
      </c>
      <c r="K11" s="13">
        <v>2305</v>
      </c>
      <c r="L11" s="13">
        <v>1406</v>
      </c>
      <c r="M11" s="13">
        <v>1903</v>
      </c>
      <c r="N11" s="13">
        <v>961</v>
      </c>
      <c r="O11" s="13">
        <v>1451</v>
      </c>
      <c r="P11" s="13">
        <v>655</v>
      </c>
      <c r="Q11" s="13">
        <v>1193</v>
      </c>
      <c r="R11" s="14">
        <v>504</v>
      </c>
    </row>
    <row r="12" spans="2:18" x14ac:dyDescent="0.15">
      <c r="B12" s="200"/>
      <c r="C12" s="12" t="s">
        <v>120</v>
      </c>
      <c r="D12" s="68">
        <f t="shared" si="0"/>
        <v>6014</v>
      </c>
      <c r="E12" s="13">
        <f t="shared" si="1"/>
        <v>3580</v>
      </c>
      <c r="F12" s="14">
        <f t="shared" si="2"/>
        <v>2434</v>
      </c>
      <c r="G12" s="15">
        <v>1024</v>
      </c>
      <c r="H12" s="13">
        <v>713</v>
      </c>
      <c r="I12" s="13">
        <v>754</v>
      </c>
      <c r="J12" s="13">
        <v>568</v>
      </c>
      <c r="K12" s="13">
        <v>549</v>
      </c>
      <c r="L12" s="13">
        <v>357</v>
      </c>
      <c r="M12" s="13">
        <v>515</v>
      </c>
      <c r="N12" s="13">
        <v>303</v>
      </c>
      <c r="O12" s="13">
        <v>355</v>
      </c>
      <c r="P12" s="13">
        <v>257</v>
      </c>
      <c r="Q12" s="13">
        <v>383</v>
      </c>
      <c r="R12" s="14">
        <v>236</v>
      </c>
    </row>
    <row r="13" spans="2:18" ht="14.25" thickBot="1" x14ac:dyDescent="0.2">
      <c r="B13" s="209"/>
      <c r="C13" s="16" t="s">
        <v>13</v>
      </c>
      <c r="D13" s="69">
        <f t="shared" si="0"/>
        <v>85938</v>
      </c>
      <c r="E13" s="70">
        <f t="shared" si="1"/>
        <v>54606</v>
      </c>
      <c r="F13" s="71">
        <f t="shared" si="2"/>
        <v>31332</v>
      </c>
      <c r="G13" s="72">
        <f>SUM(G5:G12)</f>
        <v>11742</v>
      </c>
      <c r="H13" s="72">
        <f t="shared" ref="H13:R13" si="3">SUM(H5:H12)</f>
        <v>8317</v>
      </c>
      <c r="I13" s="72">
        <f t="shared" si="3"/>
        <v>10886</v>
      </c>
      <c r="J13" s="72">
        <f t="shared" si="3"/>
        <v>6902</v>
      </c>
      <c r="K13" s="72">
        <f t="shared" si="3"/>
        <v>9282</v>
      </c>
      <c r="L13" s="72">
        <f t="shared" si="3"/>
        <v>5465</v>
      </c>
      <c r="M13" s="72">
        <f t="shared" si="3"/>
        <v>8707</v>
      </c>
      <c r="N13" s="72">
        <f t="shared" si="3"/>
        <v>4306</v>
      </c>
      <c r="O13" s="72">
        <f t="shared" si="3"/>
        <v>7244</v>
      </c>
      <c r="P13" s="72">
        <f t="shared" si="3"/>
        <v>3364</v>
      </c>
      <c r="Q13" s="72">
        <f t="shared" si="3"/>
        <v>6745</v>
      </c>
      <c r="R13" s="146">
        <f t="shared" si="3"/>
        <v>2978</v>
      </c>
    </row>
    <row r="14" spans="2:18" ht="13.5" customHeight="1" x14ac:dyDescent="0.15">
      <c r="B14" s="200" t="s">
        <v>89</v>
      </c>
      <c r="C14" s="17" t="s">
        <v>90</v>
      </c>
      <c r="D14" s="141">
        <f t="shared" si="0"/>
        <v>7242</v>
      </c>
      <c r="E14" s="140">
        <f t="shared" si="1"/>
        <v>4031</v>
      </c>
      <c r="F14" s="142">
        <f t="shared" si="2"/>
        <v>3211</v>
      </c>
      <c r="G14" s="11">
        <v>373</v>
      </c>
      <c r="H14" s="9">
        <v>248</v>
      </c>
      <c r="I14" s="9">
        <v>459</v>
      </c>
      <c r="J14" s="9">
        <v>343</v>
      </c>
      <c r="K14" s="9">
        <v>610</v>
      </c>
      <c r="L14" s="9">
        <v>492</v>
      </c>
      <c r="M14" s="9">
        <v>764</v>
      </c>
      <c r="N14" s="9">
        <v>616</v>
      </c>
      <c r="O14" s="9">
        <v>844</v>
      </c>
      <c r="P14" s="9">
        <v>703</v>
      </c>
      <c r="Q14" s="9">
        <v>981</v>
      </c>
      <c r="R14" s="10">
        <v>809</v>
      </c>
    </row>
    <row r="15" spans="2:18" x14ac:dyDescent="0.15">
      <c r="B15" s="200"/>
      <c r="C15" s="12" t="s">
        <v>91</v>
      </c>
      <c r="D15" s="68">
        <f t="shared" si="0"/>
        <v>4015</v>
      </c>
      <c r="E15" s="13">
        <f t="shared" si="1"/>
        <v>2603</v>
      </c>
      <c r="F15" s="14">
        <f t="shared" si="2"/>
        <v>1412</v>
      </c>
      <c r="G15" s="15">
        <v>247</v>
      </c>
      <c r="H15" s="13">
        <v>118</v>
      </c>
      <c r="I15" s="13">
        <v>274</v>
      </c>
      <c r="J15" s="13">
        <v>143</v>
      </c>
      <c r="K15" s="13">
        <v>358</v>
      </c>
      <c r="L15" s="13">
        <v>201</v>
      </c>
      <c r="M15" s="13">
        <v>454</v>
      </c>
      <c r="N15" s="13">
        <v>258</v>
      </c>
      <c r="O15" s="13">
        <v>538</v>
      </c>
      <c r="P15" s="13">
        <v>305</v>
      </c>
      <c r="Q15" s="13">
        <v>732</v>
      </c>
      <c r="R15" s="14">
        <v>387</v>
      </c>
    </row>
    <row r="16" spans="2:18" x14ac:dyDescent="0.15">
      <c r="B16" s="200"/>
      <c r="C16" s="12" t="s">
        <v>92</v>
      </c>
      <c r="D16" s="68">
        <f t="shared" si="0"/>
        <v>3286</v>
      </c>
      <c r="E16" s="13">
        <f t="shared" si="1"/>
        <v>2151</v>
      </c>
      <c r="F16" s="14">
        <f t="shared" si="2"/>
        <v>1135</v>
      </c>
      <c r="G16" s="15">
        <v>106</v>
      </c>
      <c r="H16" s="13">
        <v>77</v>
      </c>
      <c r="I16" s="13">
        <v>176</v>
      </c>
      <c r="J16" s="13">
        <v>104</v>
      </c>
      <c r="K16" s="13">
        <v>201</v>
      </c>
      <c r="L16" s="13">
        <v>124</v>
      </c>
      <c r="M16" s="13">
        <v>314</v>
      </c>
      <c r="N16" s="13">
        <v>176</v>
      </c>
      <c r="O16" s="13">
        <v>597</v>
      </c>
      <c r="P16" s="13">
        <v>297</v>
      </c>
      <c r="Q16" s="13">
        <v>757</v>
      </c>
      <c r="R16" s="14">
        <v>357</v>
      </c>
    </row>
    <row r="17" spans="2:18" x14ac:dyDescent="0.15">
      <c r="B17" s="200"/>
      <c r="C17" s="12" t="s">
        <v>93</v>
      </c>
      <c r="D17" s="68">
        <f t="shared" si="0"/>
        <v>1356</v>
      </c>
      <c r="E17" s="13">
        <f t="shared" si="1"/>
        <v>937</v>
      </c>
      <c r="F17" s="14">
        <f t="shared" si="2"/>
        <v>419</v>
      </c>
      <c r="G17" s="15">
        <v>100</v>
      </c>
      <c r="H17" s="13">
        <v>53</v>
      </c>
      <c r="I17" s="13">
        <v>125</v>
      </c>
      <c r="J17" s="13">
        <v>54</v>
      </c>
      <c r="K17" s="13">
        <v>154</v>
      </c>
      <c r="L17" s="13">
        <v>58</v>
      </c>
      <c r="M17" s="13">
        <v>143</v>
      </c>
      <c r="N17" s="13">
        <v>55</v>
      </c>
      <c r="O17" s="13">
        <v>187</v>
      </c>
      <c r="P17" s="13">
        <v>93</v>
      </c>
      <c r="Q17" s="13">
        <v>228</v>
      </c>
      <c r="R17" s="14">
        <v>106</v>
      </c>
    </row>
    <row r="18" spans="2:18" x14ac:dyDescent="0.15">
      <c r="B18" s="200"/>
      <c r="C18" s="12" t="s">
        <v>94</v>
      </c>
      <c r="D18" s="68">
        <f t="shared" si="0"/>
        <v>1119</v>
      </c>
      <c r="E18" s="13">
        <f t="shared" si="1"/>
        <v>703</v>
      </c>
      <c r="F18" s="14">
        <f t="shared" si="2"/>
        <v>416</v>
      </c>
      <c r="G18" s="15">
        <v>53</v>
      </c>
      <c r="H18" s="13">
        <v>25</v>
      </c>
      <c r="I18" s="13">
        <v>56</v>
      </c>
      <c r="J18" s="13">
        <v>42</v>
      </c>
      <c r="K18" s="13">
        <v>72</v>
      </c>
      <c r="L18" s="13">
        <v>65</v>
      </c>
      <c r="M18" s="13">
        <v>131</v>
      </c>
      <c r="N18" s="13">
        <v>70</v>
      </c>
      <c r="O18" s="13">
        <v>157</v>
      </c>
      <c r="P18" s="13">
        <v>115</v>
      </c>
      <c r="Q18" s="13">
        <v>234</v>
      </c>
      <c r="R18" s="14">
        <v>99</v>
      </c>
    </row>
    <row r="19" spans="2:18" x14ac:dyDescent="0.15">
      <c r="B19" s="200"/>
      <c r="C19" s="12" t="s">
        <v>95</v>
      </c>
      <c r="D19" s="68">
        <f t="shared" si="0"/>
        <v>3464</v>
      </c>
      <c r="E19" s="13">
        <f t="shared" si="1"/>
        <v>1909</v>
      </c>
      <c r="F19" s="14">
        <f t="shared" si="2"/>
        <v>1555</v>
      </c>
      <c r="G19" s="15">
        <v>79</v>
      </c>
      <c r="H19" s="13">
        <v>45</v>
      </c>
      <c r="I19" s="13">
        <v>135</v>
      </c>
      <c r="J19" s="13">
        <v>100</v>
      </c>
      <c r="K19" s="13">
        <v>170</v>
      </c>
      <c r="L19" s="13">
        <v>140</v>
      </c>
      <c r="M19" s="13">
        <v>272</v>
      </c>
      <c r="N19" s="13">
        <v>240</v>
      </c>
      <c r="O19" s="13">
        <v>487</v>
      </c>
      <c r="P19" s="13">
        <v>420</v>
      </c>
      <c r="Q19" s="13">
        <v>766</v>
      </c>
      <c r="R19" s="14">
        <v>610</v>
      </c>
    </row>
    <row r="20" spans="2:18" x14ac:dyDescent="0.15">
      <c r="B20" s="200"/>
      <c r="C20" s="12" t="s">
        <v>96</v>
      </c>
      <c r="D20" s="68">
        <f t="shared" si="0"/>
        <v>1616</v>
      </c>
      <c r="E20" s="13">
        <f t="shared" si="1"/>
        <v>703</v>
      </c>
      <c r="F20" s="14">
        <f t="shared" si="2"/>
        <v>913</v>
      </c>
      <c r="G20" s="15">
        <v>38</v>
      </c>
      <c r="H20" s="13">
        <v>35</v>
      </c>
      <c r="I20" s="13">
        <v>47</v>
      </c>
      <c r="J20" s="13">
        <v>48</v>
      </c>
      <c r="K20" s="13">
        <v>61</v>
      </c>
      <c r="L20" s="13">
        <v>86</v>
      </c>
      <c r="M20" s="13">
        <v>100</v>
      </c>
      <c r="N20" s="13">
        <v>143</v>
      </c>
      <c r="O20" s="13">
        <v>184</v>
      </c>
      <c r="P20" s="13">
        <v>252</v>
      </c>
      <c r="Q20" s="13">
        <v>273</v>
      </c>
      <c r="R20" s="14">
        <v>349</v>
      </c>
    </row>
    <row r="21" spans="2:18" ht="14.25" thickBot="1" x14ac:dyDescent="0.2">
      <c r="B21" s="200"/>
      <c r="C21" s="18" t="s">
        <v>13</v>
      </c>
      <c r="D21" s="69">
        <f t="shared" si="0"/>
        <v>22098</v>
      </c>
      <c r="E21" s="70">
        <f t="shared" si="1"/>
        <v>13037</v>
      </c>
      <c r="F21" s="71">
        <f t="shared" si="2"/>
        <v>9061</v>
      </c>
      <c r="G21" s="72">
        <f>SUM(G14:G20)</f>
        <v>996</v>
      </c>
      <c r="H21" s="72">
        <f t="shared" ref="H21:R21" si="4">SUM(H14:H20)</f>
        <v>601</v>
      </c>
      <c r="I21" s="72">
        <f t="shared" si="4"/>
        <v>1272</v>
      </c>
      <c r="J21" s="72">
        <f t="shared" si="4"/>
        <v>834</v>
      </c>
      <c r="K21" s="72">
        <f t="shared" si="4"/>
        <v>1626</v>
      </c>
      <c r="L21" s="72">
        <f t="shared" si="4"/>
        <v>1166</v>
      </c>
      <c r="M21" s="72">
        <f t="shared" si="4"/>
        <v>2178</v>
      </c>
      <c r="N21" s="72">
        <f t="shared" si="4"/>
        <v>1558</v>
      </c>
      <c r="O21" s="72">
        <f t="shared" si="4"/>
        <v>2994</v>
      </c>
      <c r="P21" s="72">
        <f t="shared" si="4"/>
        <v>2185</v>
      </c>
      <c r="Q21" s="72">
        <f t="shared" si="4"/>
        <v>3971</v>
      </c>
      <c r="R21" s="146">
        <f t="shared" si="4"/>
        <v>2717</v>
      </c>
    </row>
    <row r="22" spans="2:18" ht="13.5" customHeight="1" x14ac:dyDescent="0.15">
      <c r="B22" s="210" t="s">
        <v>97</v>
      </c>
      <c r="C22" s="8" t="s">
        <v>98</v>
      </c>
      <c r="D22" s="141">
        <f t="shared" si="0"/>
        <v>5754</v>
      </c>
      <c r="E22" s="140">
        <f t="shared" si="1"/>
        <v>3667</v>
      </c>
      <c r="F22" s="142">
        <f t="shared" si="2"/>
        <v>2087</v>
      </c>
      <c r="G22" s="11">
        <v>718</v>
      </c>
      <c r="H22" s="9">
        <v>405</v>
      </c>
      <c r="I22" s="9">
        <v>608</v>
      </c>
      <c r="J22" s="9">
        <v>334</v>
      </c>
      <c r="K22" s="9">
        <v>586</v>
      </c>
      <c r="L22" s="9">
        <v>291</v>
      </c>
      <c r="M22" s="9">
        <v>578</v>
      </c>
      <c r="N22" s="9">
        <v>314</v>
      </c>
      <c r="O22" s="9">
        <v>550</v>
      </c>
      <c r="P22" s="9">
        <v>389</v>
      </c>
      <c r="Q22" s="9">
        <v>627</v>
      </c>
      <c r="R22" s="10">
        <v>354</v>
      </c>
    </row>
    <row r="23" spans="2:18" x14ac:dyDescent="0.15">
      <c r="B23" s="200"/>
      <c r="C23" s="12" t="s">
        <v>99</v>
      </c>
      <c r="D23" s="68">
        <f t="shared" si="0"/>
        <v>9445</v>
      </c>
      <c r="E23" s="13">
        <f t="shared" si="1"/>
        <v>6005</v>
      </c>
      <c r="F23" s="14">
        <f t="shared" si="2"/>
        <v>3440</v>
      </c>
      <c r="G23" s="15">
        <v>1049</v>
      </c>
      <c r="H23" s="13">
        <v>541</v>
      </c>
      <c r="I23" s="13">
        <v>943</v>
      </c>
      <c r="J23" s="13">
        <v>509</v>
      </c>
      <c r="K23" s="13">
        <v>872</v>
      </c>
      <c r="L23" s="13">
        <v>515</v>
      </c>
      <c r="M23" s="13">
        <v>974</v>
      </c>
      <c r="N23" s="13">
        <v>585</v>
      </c>
      <c r="O23" s="13">
        <v>1018</v>
      </c>
      <c r="P23" s="13">
        <v>614</v>
      </c>
      <c r="Q23" s="13">
        <v>1149</v>
      </c>
      <c r="R23" s="14">
        <v>676</v>
      </c>
    </row>
    <row r="24" spans="2:18" x14ac:dyDescent="0.15">
      <c r="B24" s="200"/>
      <c r="C24" s="12" t="s">
        <v>100</v>
      </c>
      <c r="D24" s="68">
        <f t="shared" si="0"/>
        <v>13924</v>
      </c>
      <c r="E24" s="13">
        <f t="shared" si="1"/>
        <v>8700</v>
      </c>
      <c r="F24" s="14">
        <f t="shared" si="2"/>
        <v>5224</v>
      </c>
      <c r="G24" s="15">
        <v>834</v>
      </c>
      <c r="H24" s="13">
        <v>516</v>
      </c>
      <c r="I24" s="13">
        <v>938</v>
      </c>
      <c r="J24" s="13">
        <v>641</v>
      </c>
      <c r="K24" s="13">
        <v>1115</v>
      </c>
      <c r="L24" s="13">
        <v>736</v>
      </c>
      <c r="M24" s="13">
        <v>1404</v>
      </c>
      <c r="N24" s="13">
        <v>1026</v>
      </c>
      <c r="O24" s="13">
        <v>1831</v>
      </c>
      <c r="P24" s="13">
        <v>1222</v>
      </c>
      <c r="Q24" s="13">
        <v>2578</v>
      </c>
      <c r="R24" s="14">
        <v>1083</v>
      </c>
    </row>
    <row r="25" spans="2:18" x14ac:dyDescent="0.15">
      <c r="B25" s="200"/>
      <c r="C25" s="12" t="s">
        <v>24</v>
      </c>
      <c r="D25" s="68">
        <f t="shared" si="0"/>
        <v>14263</v>
      </c>
      <c r="E25" s="13">
        <f t="shared" si="1"/>
        <v>8243</v>
      </c>
      <c r="F25" s="14">
        <f t="shared" si="2"/>
        <v>6020</v>
      </c>
      <c r="G25" s="15">
        <v>461</v>
      </c>
      <c r="H25" s="13">
        <v>378</v>
      </c>
      <c r="I25" s="13">
        <v>657</v>
      </c>
      <c r="J25" s="13">
        <v>613</v>
      </c>
      <c r="K25" s="13">
        <v>1001</v>
      </c>
      <c r="L25" s="13">
        <v>933</v>
      </c>
      <c r="M25" s="13">
        <v>1508</v>
      </c>
      <c r="N25" s="13">
        <v>1301</v>
      </c>
      <c r="O25" s="13">
        <v>1968</v>
      </c>
      <c r="P25" s="13">
        <v>1429</v>
      </c>
      <c r="Q25" s="13">
        <v>2648</v>
      </c>
      <c r="R25" s="14">
        <v>1366</v>
      </c>
    </row>
    <row r="26" spans="2:18" x14ac:dyDescent="0.15">
      <c r="B26" s="200"/>
      <c r="C26" s="12" t="s">
        <v>101</v>
      </c>
      <c r="D26" s="68">
        <f t="shared" si="0"/>
        <v>78253</v>
      </c>
      <c r="E26" s="13">
        <f t="shared" si="1"/>
        <v>46832</v>
      </c>
      <c r="F26" s="14">
        <f t="shared" si="2"/>
        <v>31421</v>
      </c>
      <c r="G26" s="15">
        <v>2977</v>
      </c>
      <c r="H26" s="13">
        <v>2082</v>
      </c>
      <c r="I26" s="13">
        <v>4520</v>
      </c>
      <c r="J26" s="13">
        <v>2959</v>
      </c>
      <c r="K26" s="13">
        <v>6386</v>
      </c>
      <c r="L26" s="13">
        <v>4075</v>
      </c>
      <c r="M26" s="13">
        <v>9390</v>
      </c>
      <c r="N26" s="13">
        <v>6178</v>
      </c>
      <c r="O26" s="13">
        <v>10815</v>
      </c>
      <c r="P26" s="13">
        <v>7505</v>
      </c>
      <c r="Q26" s="13">
        <v>12744</v>
      </c>
      <c r="R26" s="14">
        <v>8622</v>
      </c>
    </row>
    <row r="27" spans="2:18" ht="14.25" thickBot="1" x14ac:dyDescent="0.2">
      <c r="B27" s="209"/>
      <c r="C27" s="16" t="s">
        <v>13</v>
      </c>
      <c r="D27" s="69">
        <f t="shared" si="0"/>
        <v>121639</v>
      </c>
      <c r="E27" s="70">
        <f t="shared" si="1"/>
        <v>73447</v>
      </c>
      <c r="F27" s="71">
        <f t="shared" si="2"/>
        <v>48192</v>
      </c>
      <c r="G27" s="72">
        <f>SUM(G22:G26)</f>
        <v>6039</v>
      </c>
      <c r="H27" s="72">
        <f t="shared" ref="H27:R27" si="5">SUM(H22:H26)</f>
        <v>3922</v>
      </c>
      <c r="I27" s="72">
        <f t="shared" si="5"/>
        <v>7666</v>
      </c>
      <c r="J27" s="72">
        <f t="shared" si="5"/>
        <v>5056</v>
      </c>
      <c r="K27" s="72">
        <f t="shared" si="5"/>
        <v>9960</v>
      </c>
      <c r="L27" s="72">
        <f t="shared" si="5"/>
        <v>6550</v>
      </c>
      <c r="M27" s="72">
        <f t="shared" si="5"/>
        <v>13854</v>
      </c>
      <c r="N27" s="72">
        <f t="shared" si="5"/>
        <v>9404</v>
      </c>
      <c r="O27" s="72">
        <f t="shared" si="5"/>
        <v>16182</v>
      </c>
      <c r="P27" s="72">
        <f t="shared" si="5"/>
        <v>11159</v>
      </c>
      <c r="Q27" s="72">
        <f t="shared" si="5"/>
        <v>19746</v>
      </c>
      <c r="R27" s="146">
        <f t="shared" si="5"/>
        <v>12101</v>
      </c>
    </row>
    <row r="28" spans="2:18" ht="13.5" customHeight="1" x14ac:dyDescent="0.15">
      <c r="B28" s="200" t="s">
        <v>26</v>
      </c>
      <c r="C28" s="17" t="s">
        <v>102</v>
      </c>
      <c r="D28" s="141">
        <f t="shared" si="0"/>
        <v>4440</v>
      </c>
      <c r="E28" s="140">
        <f t="shared" si="1"/>
        <v>2738</v>
      </c>
      <c r="F28" s="142">
        <f t="shared" si="2"/>
        <v>1702</v>
      </c>
      <c r="G28" s="11">
        <v>151</v>
      </c>
      <c r="H28" s="9">
        <v>85</v>
      </c>
      <c r="I28" s="9">
        <v>198</v>
      </c>
      <c r="J28" s="9">
        <v>121</v>
      </c>
      <c r="K28" s="9">
        <v>281</v>
      </c>
      <c r="L28" s="9">
        <v>179</v>
      </c>
      <c r="M28" s="9">
        <v>445</v>
      </c>
      <c r="N28" s="9">
        <v>261</v>
      </c>
      <c r="O28" s="9">
        <v>651</v>
      </c>
      <c r="P28" s="9">
        <v>395</v>
      </c>
      <c r="Q28" s="9">
        <v>1012</v>
      </c>
      <c r="R28" s="10">
        <v>661</v>
      </c>
    </row>
    <row r="29" spans="2:18" x14ac:dyDescent="0.15">
      <c r="B29" s="200"/>
      <c r="C29" s="12" t="s">
        <v>103</v>
      </c>
      <c r="D29" s="68">
        <f t="shared" si="0"/>
        <v>18148</v>
      </c>
      <c r="E29" s="13">
        <f t="shared" si="1"/>
        <v>10784</v>
      </c>
      <c r="F29" s="14">
        <f t="shared" si="2"/>
        <v>7364</v>
      </c>
      <c r="G29" s="15">
        <v>983</v>
      </c>
      <c r="H29" s="13">
        <v>845</v>
      </c>
      <c r="I29" s="13">
        <v>1219</v>
      </c>
      <c r="J29" s="13">
        <v>915</v>
      </c>
      <c r="K29" s="13">
        <v>1569</v>
      </c>
      <c r="L29" s="13">
        <v>1159</v>
      </c>
      <c r="M29" s="13">
        <v>1974</v>
      </c>
      <c r="N29" s="13">
        <v>1333</v>
      </c>
      <c r="O29" s="13">
        <v>2341</v>
      </c>
      <c r="P29" s="13">
        <v>1486</v>
      </c>
      <c r="Q29" s="13">
        <v>2698</v>
      </c>
      <c r="R29" s="14">
        <v>1626</v>
      </c>
    </row>
    <row r="30" spans="2:18" x14ac:dyDescent="0.15">
      <c r="B30" s="200"/>
      <c r="C30" s="12" t="s">
        <v>104</v>
      </c>
      <c r="D30" s="68">
        <f t="shared" si="0"/>
        <v>7553</v>
      </c>
      <c r="E30" s="13">
        <f t="shared" si="1"/>
        <v>4525</v>
      </c>
      <c r="F30" s="14">
        <f t="shared" si="2"/>
        <v>3028</v>
      </c>
      <c r="G30" s="15">
        <v>380</v>
      </c>
      <c r="H30" s="13">
        <v>296</v>
      </c>
      <c r="I30" s="13">
        <v>543</v>
      </c>
      <c r="J30" s="13">
        <v>336</v>
      </c>
      <c r="K30" s="13">
        <v>641</v>
      </c>
      <c r="L30" s="13">
        <v>432</v>
      </c>
      <c r="M30" s="13">
        <v>794</v>
      </c>
      <c r="N30" s="13">
        <v>507</v>
      </c>
      <c r="O30" s="13">
        <v>1006</v>
      </c>
      <c r="P30" s="13">
        <v>649</v>
      </c>
      <c r="Q30" s="13">
        <v>1161</v>
      </c>
      <c r="R30" s="14">
        <v>808</v>
      </c>
    </row>
    <row r="31" spans="2:18" x14ac:dyDescent="0.15">
      <c r="B31" s="200"/>
      <c r="C31" s="12" t="s">
        <v>28</v>
      </c>
      <c r="D31" s="68">
        <f t="shared" si="0"/>
        <v>44037</v>
      </c>
      <c r="E31" s="13">
        <f t="shared" si="1"/>
        <v>23320</v>
      </c>
      <c r="F31" s="14">
        <f t="shared" si="2"/>
        <v>20717</v>
      </c>
      <c r="G31" s="15">
        <v>1370</v>
      </c>
      <c r="H31" s="13">
        <v>1897</v>
      </c>
      <c r="I31" s="13">
        <v>3005</v>
      </c>
      <c r="J31" s="13">
        <v>2059</v>
      </c>
      <c r="K31" s="13">
        <v>4250</v>
      </c>
      <c r="L31" s="13">
        <v>2410</v>
      </c>
      <c r="M31" s="13">
        <v>4659</v>
      </c>
      <c r="N31" s="13">
        <v>3405</v>
      </c>
      <c r="O31" s="13">
        <v>4745</v>
      </c>
      <c r="P31" s="13">
        <v>4623</v>
      </c>
      <c r="Q31" s="13">
        <v>5291</v>
      </c>
      <c r="R31" s="14">
        <v>6323</v>
      </c>
    </row>
    <row r="32" spans="2:18" x14ac:dyDescent="0.15">
      <c r="B32" s="200"/>
      <c r="C32" s="12" t="s">
        <v>105</v>
      </c>
      <c r="D32" s="68">
        <f t="shared" si="0"/>
        <v>20807</v>
      </c>
      <c r="E32" s="13">
        <f t="shared" si="1"/>
        <v>11919</v>
      </c>
      <c r="F32" s="14">
        <f t="shared" si="2"/>
        <v>8888</v>
      </c>
      <c r="G32" s="15">
        <v>652</v>
      </c>
      <c r="H32" s="13">
        <v>522</v>
      </c>
      <c r="I32" s="13">
        <v>956</v>
      </c>
      <c r="J32" s="13">
        <v>746</v>
      </c>
      <c r="K32" s="13">
        <v>1349</v>
      </c>
      <c r="L32" s="13">
        <v>1108</v>
      </c>
      <c r="M32" s="13">
        <v>2009</v>
      </c>
      <c r="N32" s="13">
        <v>1642</v>
      </c>
      <c r="O32" s="13">
        <v>3060</v>
      </c>
      <c r="P32" s="13">
        <v>2278</v>
      </c>
      <c r="Q32" s="13">
        <v>3893</v>
      </c>
      <c r="R32" s="14">
        <v>2592</v>
      </c>
    </row>
    <row r="33" spans="2:18" ht="14.25" thickBot="1" x14ac:dyDescent="0.2">
      <c r="B33" s="200"/>
      <c r="C33" s="18" t="s">
        <v>13</v>
      </c>
      <c r="D33" s="69">
        <f t="shared" si="0"/>
        <v>94985</v>
      </c>
      <c r="E33" s="70">
        <f t="shared" si="1"/>
        <v>53286</v>
      </c>
      <c r="F33" s="71">
        <f t="shared" si="2"/>
        <v>41699</v>
      </c>
      <c r="G33" s="76">
        <f>SUM(G28:G32)</f>
        <v>3536</v>
      </c>
      <c r="H33" s="76">
        <f t="shared" ref="H33:R33" si="6">SUM(H28:H32)</f>
        <v>3645</v>
      </c>
      <c r="I33" s="76">
        <f t="shared" si="6"/>
        <v>5921</v>
      </c>
      <c r="J33" s="76">
        <f t="shared" si="6"/>
        <v>4177</v>
      </c>
      <c r="K33" s="76">
        <f t="shared" si="6"/>
        <v>8090</v>
      </c>
      <c r="L33" s="76">
        <f t="shared" si="6"/>
        <v>5288</v>
      </c>
      <c r="M33" s="76">
        <f t="shared" si="6"/>
        <v>9881</v>
      </c>
      <c r="N33" s="76">
        <f t="shared" si="6"/>
        <v>7148</v>
      </c>
      <c r="O33" s="76">
        <f t="shared" si="6"/>
        <v>11803</v>
      </c>
      <c r="P33" s="76">
        <f t="shared" si="6"/>
        <v>9431</v>
      </c>
      <c r="Q33" s="76">
        <f t="shared" si="6"/>
        <v>14055</v>
      </c>
      <c r="R33" s="147">
        <f t="shared" si="6"/>
        <v>12010</v>
      </c>
    </row>
    <row r="34" spans="2:18" ht="14.25" thickBot="1" x14ac:dyDescent="0.2">
      <c r="B34" s="201" t="s">
        <v>30</v>
      </c>
      <c r="C34" s="202"/>
      <c r="D34" s="66">
        <f t="shared" si="0"/>
        <v>4881</v>
      </c>
      <c r="E34" s="5">
        <f t="shared" si="1"/>
        <v>2830</v>
      </c>
      <c r="F34" s="6">
        <f t="shared" si="2"/>
        <v>2051</v>
      </c>
      <c r="G34" s="7">
        <v>495</v>
      </c>
      <c r="H34" s="5">
        <v>340</v>
      </c>
      <c r="I34" s="5">
        <v>461</v>
      </c>
      <c r="J34" s="5">
        <v>367</v>
      </c>
      <c r="K34" s="5">
        <v>441</v>
      </c>
      <c r="L34" s="5">
        <v>319</v>
      </c>
      <c r="M34" s="5">
        <v>455</v>
      </c>
      <c r="N34" s="5">
        <v>313</v>
      </c>
      <c r="O34" s="5">
        <v>502</v>
      </c>
      <c r="P34" s="5">
        <v>343</v>
      </c>
      <c r="Q34" s="5">
        <v>476</v>
      </c>
      <c r="R34" s="6">
        <v>369</v>
      </c>
    </row>
    <row r="35" spans="2:18" ht="14.25" thickBot="1" x14ac:dyDescent="0.2">
      <c r="B35" s="203" t="s">
        <v>31</v>
      </c>
      <c r="C35" s="204"/>
      <c r="D35" s="66">
        <f t="shared" si="0"/>
        <v>359950</v>
      </c>
      <c r="E35" s="5">
        <f t="shared" si="1"/>
        <v>219943</v>
      </c>
      <c r="F35" s="6">
        <f t="shared" si="2"/>
        <v>140007</v>
      </c>
      <c r="G35" s="7">
        <f>SUM(G4+G13+G21+G27+G33+G34)</f>
        <v>27410</v>
      </c>
      <c r="H35" s="7">
        <f t="shared" ref="H35:R35" si="7">SUM(H4+H13+H21+H27+H33+H34)</f>
        <v>18736</v>
      </c>
      <c r="I35" s="7">
        <f t="shared" si="7"/>
        <v>30349</v>
      </c>
      <c r="J35" s="7">
        <f t="shared" si="7"/>
        <v>18870</v>
      </c>
      <c r="K35" s="7">
        <f t="shared" si="7"/>
        <v>33134</v>
      </c>
      <c r="L35" s="7">
        <f t="shared" si="7"/>
        <v>20052</v>
      </c>
      <c r="M35" s="7">
        <f t="shared" si="7"/>
        <v>38625</v>
      </c>
      <c r="N35" s="7">
        <f t="shared" si="7"/>
        <v>23806</v>
      </c>
      <c r="O35" s="7">
        <f t="shared" si="7"/>
        <v>42078</v>
      </c>
      <c r="P35" s="7">
        <f t="shared" si="7"/>
        <v>27439</v>
      </c>
      <c r="Q35" s="7">
        <f t="shared" si="7"/>
        <v>48347</v>
      </c>
      <c r="R35" s="148">
        <f t="shared" si="7"/>
        <v>31104</v>
      </c>
    </row>
    <row r="36" spans="2:18" x14ac:dyDescent="0.15">
      <c r="D36" s="59"/>
      <c r="E36" s="59"/>
    </row>
  </sheetData>
  <mergeCells count="15">
    <mergeCell ref="B28:B33"/>
    <mergeCell ref="B34:C34"/>
    <mergeCell ref="B35:C35"/>
    <mergeCell ref="O2:P2"/>
    <mergeCell ref="Q2:R2"/>
    <mergeCell ref="B4:C4"/>
    <mergeCell ref="B5:B13"/>
    <mergeCell ref="B14:B21"/>
    <mergeCell ref="B22:B27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view="pageBreakPreview" zoomScale="75" zoomScaleNormal="100" zoomScaleSheetLayoutView="75" workbookViewId="0">
      <selection activeCell="B2" sqref="B2:D3"/>
    </sheetView>
  </sheetViews>
  <sheetFormatPr defaultRowHeight="13.5" x14ac:dyDescent="0.15"/>
  <cols>
    <col min="1" max="1" width="2.625" style="58" customWidth="1"/>
    <col min="2" max="2" width="2.75" style="58" bestFit="1" customWidth="1"/>
    <col min="3" max="3" width="10.5" style="58" customWidth="1"/>
    <col min="4" max="4" width="19.5" style="58" bestFit="1" customWidth="1"/>
    <col min="5" max="7" width="7.25" style="58" customWidth="1"/>
    <col min="8" max="21" width="6.625" style="58" customWidth="1"/>
    <col min="22" max="16384" width="9" style="58"/>
  </cols>
  <sheetData>
    <row r="1" spans="2:21" ht="14.25" thickBot="1" x14ac:dyDescent="0.2">
      <c r="B1" s="58" t="s">
        <v>86</v>
      </c>
    </row>
    <row r="2" spans="2:21" ht="13.5" customHeight="1" x14ac:dyDescent="0.15">
      <c r="B2" s="241" t="s">
        <v>32</v>
      </c>
      <c r="C2" s="242"/>
      <c r="D2" s="242"/>
      <c r="E2" s="245" t="s">
        <v>88</v>
      </c>
      <c r="F2" s="246"/>
      <c r="G2" s="247"/>
      <c r="H2" s="234" t="s">
        <v>69</v>
      </c>
      <c r="I2" s="246"/>
      <c r="J2" s="246" t="s">
        <v>70</v>
      </c>
      <c r="K2" s="246"/>
      <c r="L2" s="246" t="s">
        <v>71</v>
      </c>
      <c r="M2" s="246"/>
      <c r="N2" s="246" t="s">
        <v>72</v>
      </c>
      <c r="O2" s="246"/>
      <c r="P2" s="246" t="s">
        <v>73</v>
      </c>
      <c r="Q2" s="246"/>
      <c r="R2" s="246" t="s">
        <v>74</v>
      </c>
      <c r="S2" s="246"/>
      <c r="T2" s="246" t="s">
        <v>75</v>
      </c>
      <c r="U2" s="247"/>
    </row>
    <row r="3" spans="2:21" ht="14.25" thickBot="1" x14ac:dyDescent="0.2">
      <c r="B3" s="243"/>
      <c r="C3" s="244"/>
      <c r="D3" s="244"/>
      <c r="E3" s="19" t="s">
        <v>0</v>
      </c>
      <c r="F3" s="20" t="s">
        <v>1</v>
      </c>
      <c r="G3" s="21" t="s">
        <v>2</v>
      </c>
      <c r="H3" s="182" t="s">
        <v>1</v>
      </c>
      <c r="I3" s="20" t="s">
        <v>2</v>
      </c>
      <c r="J3" s="182" t="s">
        <v>1</v>
      </c>
      <c r="K3" s="20" t="s">
        <v>2</v>
      </c>
      <c r="L3" s="22" t="s">
        <v>1</v>
      </c>
      <c r="M3" s="22" t="s">
        <v>2</v>
      </c>
      <c r="N3" s="42" t="s">
        <v>1</v>
      </c>
      <c r="O3" s="20" t="s">
        <v>2</v>
      </c>
      <c r="P3" s="182" t="s">
        <v>1</v>
      </c>
      <c r="Q3" s="20" t="s">
        <v>2</v>
      </c>
      <c r="R3" s="22" t="s">
        <v>1</v>
      </c>
      <c r="S3" s="22" t="s">
        <v>2</v>
      </c>
      <c r="T3" s="22" t="s">
        <v>1</v>
      </c>
      <c r="U3" s="21" t="s">
        <v>2</v>
      </c>
    </row>
    <row r="4" spans="2:21" ht="13.5" customHeight="1" x14ac:dyDescent="0.15">
      <c r="B4" s="302" t="s">
        <v>33</v>
      </c>
      <c r="C4" s="228" t="s">
        <v>34</v>
      </c>
      <c r="D4" s="301"/>
      <c r="E4" s="106">
        <v>3042</v>
      </c>
      <c r="F4" s="107">
        <v>1735</v>
      </c>
      <c r="G4" s="108">
        <v>1307</v>
      </c>
      <c r="H4" s="109">
        <v>0</v>
      </c>
      <c r="I4" s="107">
        <v>0</v>
      </c>
      <c r="J4" s="107">
        <v>0</v>
      </c>
      <c r="K4" s="107">
        <v>0</v>
      </c>
      <c r="L4" s="107">
        <v>0</v>
      </c>
      <c r="M4" s="107">
        <v>0</v>
      </c>
      <c r="N4" s="107">
        <v>151</v>
      </c>
      <c r="O4" s="107">
        <v>128</v>
      </c>
      <c r="P4" s="107">
        <v>443</v>
      </c>
      <c r="Q4" s="107">
        <v>280</v>
      </c>
      <c r="R4" s="107">
        <v>703</v>
      </c>
      <c r="S4" s="110">
        <v>529</v>
      </c>
      <c r="T4" s="107">
        <v>438</v>
      </c>
      <c r="U4" s="108">
        <v>370</v>
      </c>
    </row>
    <row r="5" spans="2:21" x14ac:dyDescent="0.15">
      <c r="B5" s="303"/>
      <c r="C5" s="217" t="s">
        <v>35</v>
      </c>
      <c r="D5" s="297"/>
      <c r="E5" s="111">
        <v>953</v>
      </c>
      <c r="F5" s="112">
        <v>438</v>
      </c>
      <c r="G5" s="113">
        <v>515</v>
      </c>
      <c r="H5" s="114">
        <v>0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35</v>
      </c>
      <c r="O5" s="112">
        <v>29</v>
      </c>
      <c r="P5" s="112">
        <v>93</v>
      </c>
      <c r="Q5" s="112">
        <v>64</v>
      </c>
      <c r="R5" s="112">
        <v>177</v>
      </c>
      <c r="S5" s="112">
        <v>223</v>
      </c>
      <c r="T5" s="112">
        <v>133</v>
      </c>
      <c r="U5" s="113">
        <v>199</v>
      </c>
    </row>
    <row r="6" spans="2:21" x14ac:dyDescent="0.15">
      <c r="B6" s="303"/>
      <c r="C6" s="217" t="s">
        <v>36</v>
      </c>
      <c r="D6" s="297"/>
      <c r="E6" s="111">
        <v>2189</v>
      </c>
      <c r="F6" s="112">
        <v>1353</v>
      </c>
      <c r="G6" s="113">
        <v>836</v>
      </c>
      <c r="H6" s="114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240</v>
      </c>
      <c r="O6" s="112">
        <v>162</v>
      </c>
      <c r="P6" s="112">
        <v>450</v>
      </c>
      <c r="Q6" s="112">
        <v>279</v>
      </c>
      <c r="R6" s="112">
        <v>468</v>
      </c>
      <c r="S6" s="112">
        <v>292</v>
      </c>
      <c r="T6" s="114">
        <v>195</v>
      </c>
      <c r="U6" s="113">
        <v>103</v>
      </c>
    </row>
    <row r="7" spans="2:21" x14ac:dyDescent="0.15">
      <c r="B7" s="303"/>
      <c r="C7" s="217" t="s">
        <v>37</v>
      </c>
      <c r="D7" s="297"/>
      <c r="E7" s="111">
        <v>5517</v>
      </c>
      <c r="F7" s="112">
        <v>3536</v>
      </c>
      <c r="G7" s="113">
        <v>1981</v>
      </c>
      <c r="H7" s="114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472</v>
      </c>
      <c r="O7" s="112">
        <v>270</v>
      </c>
      <c r="P7" s="112">
        <v>1023</v>
      </c>
      <c r="Q7" s="112">
        <v>598</v>
      </c>
      <c r="R7" s="112">
        <v>1320</v>
      </c>
      <c r="S7" s="112">
        <v>752</v>
      </c>
      <c r="T7" s="114">
        <v>721</v>
      </c>
      <c r="U7" s="113">
        <v>361</v>
      </c>
    </row>
    <row r="8" spans="2:21" x14ac:dyDescent="0.15">
      <c r="B8" s="303"/>
      <c r="C8" s="217" t="s">
        <v>38</v>
      </c>
      <c r="D8" s="297"/>
      <c r="E8" s="111">
        <v>81</v>
      </c>
      <c r="F8" s="112">
        <v>21</v>
      </c>
      <c r="G8" s="113">
        <v>60</v>
      </c>
      <c r="H8" s="114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2</v>
      </c>
      <c r="P8" s="112">
        <v>5</v>
      </c>
      <c r="Q8" s="112">
        <v>9</v>
      </c>
      <c r="R8" s="112">
        <v>12</v>
      </c>
      <c r="S8" s="112">
        <v>21</v>
      </c>
      <c r="T8" s="114">
        <v>4</v>
      </c>
      <c r="U8" s="113">
        <v>28</v>
      </c>
    </row>
    <row r="9" spans="2:21" x14ac:dyDescent="0.15">
      <c r="B9" s="303"/>
      <c r="C9" s="217" t="s">
        <v>39</v>
      </c>
      <c r="D9" s="297"/>
      <c r="E9" s="111">
        <v>2765</v>
      </c>
      <c r="F9" s="112">
        <v>1847</v>
      </c>
      <c r="G9" s="113">
        <v>918</v>
      </c>
      <c r="H9" s="114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326</v>
      </c>
      <c r="O9" s="112">
        <v>154</v>
      </c>
      <c r="P9" s="112">
        <v>594</v>
      </c>
      <c r="Q9" s="112">
        <v>281</v>
      </c>
      <c r="R9" s="112">
        <v>644</v>
      </c>
      <c r="S9" s="112">
        <v>343</v>
      </c>
      <c r="T9" s="114">
        <v>283</v>
      </c>
      <c r="U9" s="113">
        <v>140</v>
      </c>
    </row>
    <row r="10" spans="2:21" x14ac:dyDescent="0.15">
      <c r="B10" s="303"/>
      <c r="C10" s="217" t="s">
        <v>40</v>
      </c>
      <c r="D10" s="297"/>
      <c r="E10" s="111">
        <v>612</v>
      </c>
      <c r="F10" s="112">
        <v>418</v>
      </c>
      <c r="G10" s="113">
        <v>194</v>
      </c>
      <c r="H10" s="114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69</v>
      </c>
      <c r="O10" s="112">
        <v>24</v>
      </c>
      <c r="P10" s="112">
        <v>137</v>
      </c>
      <c r="Q10" s="112">
        <v>62</v>
      </c>
      <c r="R10" s="112">
        <v>141</v>
      </c>
      <c r="S10" s="112">
        <v>71</v>
      </c>
      <c r="T10" s="114">
        <v>71</v>
      </c>
      <c r="U10" s="113">
        <v>37</v>
      </c>
    </row>
    <row r="11" spans="2:21" x14ac:dyDescent="0.15">
      <c r="B11" s="303"/>
      <c r="C11" s="217" t="s">
        <v>41</v>
      </c>
      <c r="D11" s="297"/>
      <c r="E11" s="111">
        <v>162</v>
      </c>
      <c r="F11" s="112">
        <v>94</v>
      </c>
      <c r="G11" s="113">
        <v>68</v>
      </c>
      <c r="H11" s="114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12</v>
      </c>
      <c r="O11" s="112">
        <v>8</v>
      </c>
      <c r="P11" s="112">
        <v>23</v>
      </c>
      <c r="Q11" s="112">
        <v>24</v>
      </c>
      <c r="R11" s="112">
        <v>45</v>
      </c>
      <c r="S11" s="112">
        <v>29</v>
      </c>
      <c r="T11" s="114">
        <v>14</v>
      </c>
      <c r="U11" s="113">
        <v>7</v>
      </c>
    </row>
    <row r="12" spans="2:21" x14ac:dyDescent="0.15">
      <c r="B12" s="303"/>
      <c r="C12" s="217" t="s">
        <v>42</v>
      </c>
      <c r="D12" s="297"/>
      <c r="E12" s="111">
        <v>98</v>
      </c>
      <c r="F12" s="112">
        <v>66</v>
      </c>
      <c r="G12" s="113">
        <v>32</v>
      </c>
      <c r="H12" s="114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7</v>
      </c>
      <c r="O12" s="112">
        <v>5</v>
      </c>
      <c r="P12" s="112">
        <v>12</v>
      </c>
      <c r="Q12" s="112">
        <v>11</v>
      </c>
      <c r="R12" s="112">
        <v>33</v>
      </c>
      <c r="S12" s="112">
        <v>13</v>
      </c>
      <c r="T12" s="114">
        <v>14</v>
      </c>
      <c r="U12" s="113">
        <v>3</v>
      </c>
    </row>
    <row r="13" spans="2:21" x14ac:dyDescent="0.15">
      <c r="B13" s="303"/>
      <c r="C13" s="217" t="s">
        <v>43</v>
      </c>
      <c r="D13" s="297"/>
      <c r="E13" s="111">
        <v>940</v>
      </c>
      <c r="F13" s="112">
        <v>663</v>
      </c>
      <c r="G13" s="113">
        <v>277</v>
      </c>
      <c r="H13" s="114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105</v>
      </c>
      <c r="O13" s="112">
        <v>47</v>
      </c>
      <c r="P13" s="112">
        <v>216</v>
      </c>
      <c r="Q13" s="112">
        <v>96</v>
      </c>
      <c r="R13" s="112">
        <v>230</v>
      </c>
      <c r="S13" s="112">
        <v>94</v>
      </c>
      <c r="T13" s="114">
        <v>112</v>
      </c>
      <c r="U13" s="113">
        <v>40</v>
      </c>
    </row>
    <row r="14" spans="2:21" x14ac:dyDescent="0.15">
      <c r="B14" s="303"/>
      <c r="C14" s="217" t="s">
        <v>44</v>
      </c>
      <c r="D14" s="297"/>
      <c r="E14" s="111">
        <v>291</v>
      </c>
      <c r="F14" s="112">
        <v>166</v>
      </c>
      <c r="G14" s="113">
        <v>125</v>
      </c>
      <c r="H14" s="114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22</v>
      </c>
      <c r="O14" s="112">
        <v>18</v>
      </c>
      <c r="P14" s="112">
        <v>37</v>
      </c>
      <c r="Q14" s="112">
        <v>40</v>
      </c>
      <c r="R14" s="112">
        <v>79</v>
      </c>
      <c r="S14" s="112">
        <v>51</v>
      </c>
      <c r="T14" s="114">
        <v>28</v>
      </c>
      <c r="U14" s="113">
        <v>16</v>
      </c>
    </row>
    <row r="15" spans="2:21" x14ac:dyDescent="0.15">
      <c r="B15" s="303"/>
      <c r="C15" s="217" t="s">
        <v>45</v>
      </c>
      <c r="D15" s="297"/>
      <c r="E15" s="111">
        <v>73</v>
      </c>
      <c r="F15" s="112">
        <v>34</v>
      </c>
      <c r="G15" s="113">
        <v>39</v>
      </c>
      <c r="H15" s="114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5</v>
      </c>
      <c r="O15" s="112">
        <v>6</v>
      </c>
      <c r="P15" s="112">
        <v>0</v>
      </c>
      <c r="Q15" s="112">
        <v>8</v>
      </c>
      <c r="R15" s="112">
        <v>14</v>
      </c>
      <c r="S15" s="112">
        <v>16</v>
      </c>
      <c r="T15" s="114">
        <v>15</v>
      </c>
      <c r="U15" s="113">
        <v>9</v>
      </c>
    </row>
    <row r="16" spans="2:21" x14ac:dyDescent="0.15">
      <c r="B16" s="303"/>
      <c r="C16" s="217" t="s">
        <v>46</v>
      </c>
      <c r="D16" s="297"/>
      <c r="E16" s="111">
        <v>199</v>
      </c>
      <c r="F16" s="112">
        <v>133</v>
      </c>
      <c r="G16" s="113">
        <v>66</v>
      </c>
      <c r="H16" s="114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19</v>
      </c>
      <c r="O16" s="112">
        <v>10</v>
      </c>
      <c r="P16" s="112">
        <v>42</v>
      </c>
      <c r="Q16" s="112">
        <v>32</v>
      </c>
      <c r="R16" s="112">
        <v>48</v>
      </c>
      <c r="S16" s="112">
        <v>16</v>
      </c>
      <c r="T16" s="114">
        <v>24</v>
      </c>
      <c r="U16" s="113">
        <v>8</v>
      </c>
    </row>
    <row r="17" spans="2:21" x14ac:dyDescent="0.15">
      <c r="B17" s="303"/>
      <c r="C17" s="217" t="s">
        <v>30</v>
      </c>
      <c r="D17" s="297"/>
      <c r="E17" s="111">
        <v>7</v>
      </c>
      <c r="F17" s="112">
        <v>4</v>
      </c>
      <c r="G17" s="113">
        <v>3</v>
      </c>
      <c r="H17" s="114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1</v>
      </c>
      <c r="O17" s="112">
        <v>1</v>
      </c>
      <c r="P17" s="112">
        <v>0</v>
      </c>
      <c r="Q17" s="112">
        <v>0</v>
      </c>
      <c r="R17" s="112">
        <v>1</v>
      </c>
      <c r="S17" s="112">
        <v>1</v>
      </c>
      <c r="T17" s="114">
        <v>2</v>
      </c>
      <c r="U17" s="113">
        <v>1</v>
      </c>
    </row>
    <row r="18" spans="2:21" ht="14.25" thickBot="1" x14ac:dyDescent="0.2">
      <c r="B18" s="304"/>
      <c r="C18" s="292" t="s">
        <v>47</v>
      </c>
      <c r="D18" s="293"/>
      <c r="E18" s="115">
        <v>16929</v>
      </c>
      <c r="F18" s="116">
        <v>10508</v>
      </c>
      <c r="G18" s="117">
        <v>6421</v>
      </c>
      <c r="H18" s="118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1464</v>
      </c>
      <c r="O18" s="116">
        <v>864</v>
      </c>
      <c r="P18" s="116">
        <v>3075</v>
      </c>
      <c r="Q18" s="116">
        <v>1784</v>
      </c>
      <c r="R18" s="116">
        <v>3915</v>
      </c>
      <c r="S18" s="116">
        <v>2451</v>
      </c>
      <c r="T18" s="118">
        <v>2054</v>
      </c>
      <c r="U18" s="117">
        <v>1322</v>
      </c>
    </row>
    <row r="19" spans="2:21" ht="13.5" customHeight="1" x14ac:dyDescent="0.15">
      <c r="B19" s="298" t="s">
        <v>48</v>
      </c>
      <c r="C19" s="228" t="s">
        <v>49</v>
      </c>
      <c r="D19" s="301"/>
      <c r="E19" s="106">
        <v>8</v>
      </c>
      <c r="F19" s="107">
        <v>6</v>
      </c>
      <c r="G19" s="108">
        <v>2</v>
      </c>
      <c r="H19" s="109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2</v>
      </c>
      <c r="O19" s="107">
        <v>0</v>
      </c>
      <c r="P19" s="107">
        <v>2</v>
      </c>
      <c r="Q19" s="107">
        <v>1</v>
      </c>
      <c r="R19" s="107">
        <v>2</v>
      </c>
      <c r="S19" s="107">
        <v>1</v>
      </c>
      <c r="T19" s="109">
        <v>0</v>
      </c>
      <c r="U19" s="108">
        <v>0</v>
      </c>
    </row>
    <row r="20" spans="2:21" x14ac:dyDescent="0.15">
      <c r="B20" s="299"/>
      <c r="C20" s="217" t="s">
        <v>50</v>
      </c>
      <c r="D20" s="297"/>
      <c r="E20" s="111">
        <v>9</v>
      </c>
      <c r="F20" s="112">
        <v>7</v>
      </c>
      <c r="G20" s="113">
        <v>2</v>
      </c>
      <c r="H20" s="114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1</v>
      </c>
      <c r="O20" s="112">
        <v>0</v>
      </c>
      <c r="P20" s="112">
        <v>3</v>
      </c>
      <c r="Q20" s="112">
        <v>2</v>
      </c>
      <c r="R20" s="112">
        <v>3</v>
      </c>
      <c r="S20" s="112">
        <v>0</v>
      </c>
      <c r="T20" s="114">
        <v>0</v>
      </c>
      <c r="U20" s="113">
        <v>0</v>
      </c>
    </row>
    <row r="21" spans="2:21" x14ac:dyDescent="0.15">
      <c r="B21" s="299"/>
      <c r="C21" s="217" t="s">
        <v>51</v>
      </c>
      <c r="D21" s="297"/>
      <c r="E21" s="111">
        <v>15</v>
      </c>
      <c r="F21" s="112">
        <v>12</v>
      </c>
      <c r="G21" s="113">
        <v>3</v>
      </c>
      <c r="H21" s="114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1</v>
      </c>
      <c r="O21" s="112">
        <v>1</v>
      </c>
      <c r="P21" s="112">
        <v>4</v>
      </c>
      <c r="Q21" s="112">
        <v>0</v>
      </c>
      <c r="R21" s="112">
        <v>5</v>
      </c>
      <c r="S21" s="112">
        <v>1</v>
      </c>
      <c r="T21" s="114">
        <v>2</v>
      </c>
      <c r="U21" s="113">
        <v>1</v>
      </c>
    </row>
    <row r="22" spans="2:21" x14ac:dyDescent="0.15">
      <c r="B22" s="299"/>
      <c r="C22" s="217" t="s">
        <v>52</v>
      </c>
      <c r="D22" s="297"/>
      <c r="E22" s="111">
        <v>1</v>
      </c>
      <c r="F22" s="112">
        <v>0</v>
      </c>
      <c r="G22" s="113">
        <v>1</v>
      </c>
      <c r="H22" s="114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1</v>
      </c>
      <c r="T22" s="114">
        <v>0</v>
      </c>
      <c r="U22" s="113">
        <v>0</v>
      </c>
    </row>
    <row r="23" spans="2:21" x14ac:dyDescent="0.15">
      <c r="B23" s="299"/>
      <c r="C23" s="217" t="s">
        <v>53</v>
      </c>
      <c r="D23" s="297"/>
      <c r="E23" s="111">
        <v>424</v>
      </c>
      <c r="F23" s="112">
        <v>256</v>
      </c>
      <c r="G23" s="113">
        <v>168</v>
      </c>
      <c r="H23" s="114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52</v>
      </c>
      <c r="O23" s="112">
        <v>37</v>
      </c>
      <c r="P23" s="112">
        <v>86</v>
      </c>
      <c r="Q23" s="112">
        <v>61</v>
      </c>
      <c r="R23" s="112">
        <v>85</v>
      </c>
      <c r="S23" s="112">
        <v>51</v>
      </c>
      <c r="T23" s="114">
        <v>33</v>
      </c>
      <c r="U23" s="113">
        <v>19</v>
      </c>
    </row>
    <row r="24" spans="2:21" x14ac:dyDescent="0.15">
      <c r="B24" s="299"/>
      <c r="C24" s="217" t="s">
        <v>54</v>
      </c>
      <c r="D24" s="297"/>
      <c r="E24" s="111">
        <v>108</v>
      </c>
      <c r="F24" s="112">
        <v>63</v>
      </c>
      <c r="G24" s="113">
        <v>45</v>
      </c>
      <c r="H24" s="114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12</v>
      </c>
      <c r="O24" s="112">
        <v>4</v>
      </c>
      <c r="P24" s="112">
        <v>12</v>
      </c>
      <c r="Q24" s="112">
        <v>11</v>
      </c>
      <c r="R24" s="112">
        <v>32</v>
      </c>
      <c r="S24" s="112">
        <v>22</v>
      </c>
      <c r="T24" s="114">
        <v>7</v>
      </c>
      <c r="U24" s="113">
        <v>8</v>
      </c>
    </row>
    <row r="25" spans="2:21" ht="13.5" customHeight="1" x14ac:dyDescent="0.15">
      <c r="B25" s="299"/>
      <c r="C25" s="305" t="s">
        <v>55</v>
      </c>
      <c r="D25" s="181" t="s">
        <v>56</v>
      </c>
      <c r="E25" s="111">
        <v>25</v>
      </c>
      <c r="F25" s="112">
        <v>15</v>
      </c>
      <c r="G25" s="113">
        <v>10</v>
      </c>
      <c r="H25" s="114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3</v>
      </c>
      <c r="P25" s="112">
        <v>4</v>
      </c>
      <c r="Q25" s="112">
        <v>4</v>
      </c>
      <c r="R25" s="112">
        <v>7</v>
      </c>
      <c r="S25" s="112">
        <v>2</v>
      </c>
      <c r="T25" s="114">
        <v>4</v>
      </c>
      <c r="U25" s="113">
        <v>1</v>
      </c>
    </row>
    <row r="26" spans="2:21" x14ac:dyDescent="0.15">
      <c r="B26" s="299"/>
      <c r="C26" s="231"/>
      <c r="D26" s="181" t="s">
        <v>57</v>
      </c>
      <c r="E26" s="111">
        <v>1</v>
      </c>
      <c r="F26" s="112">
        <v>0</v>
      </c>
      <c r="G26" s="113">
        <v>1</v>
      </c>
      <c r="H26" s="114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1</v>
      </c>
      <c r="R26" s="112">
        <v>0</v>
      </c>
      <c r="S26" s="112">
        <v>0</v>
      </c>
      <c r="T26" s="114">
        <v>0</v>
      </c>
      <c r="U26" s="113">
        <v>0</v>
      </c>
    </row>
    <row r="27" spans="2:21" x14ac:dyDescent="0.15">
      <c r="B27" s="299"/>
      <c r="C27" s="231"/>
      <c r="D27" s="181" t="s">
        <v>58</v>
      </c>
      <c r="E27" s="111">
        <v>5</v>
      </c>
      <c r="F27" s="112">
        <v>4</v>
      </c>
      <c r="G27" s="113">
        <v>1</v>
      </c>
      <c r="H27" s="114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1</v>
      </c>
      <c r="Q27" s="112">
        <v>0</v>
      </c>
      <c r="R27" s="112">
        <v>1</v>
      </c>
      <c r="S27" s="112">
        <v>0</v>
      </c>
      <c r="T27" s="114">
        <v>2</v>
      </c>
      <c r="U27" s="113">
        <v>1</v>
      </c>
    </row>
    <row r="28" spans="2:21" x14ac:dyDescent="0.15">
      <c r="B28" s="299"/>
      <c r="C28" s="231"/>
      <c r="D28" s="181" t="s">
        <v>59</v>
      </c>
      <c r="E28" s="111">
        <v>51</v>
      </c>
      <c r="F28" s="112">
        <v>33</v>
      </c>
      <c r="G28" s="113">
        <v>18</v>
      </c>
      <c r="H28" s="114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2</v>
      </c>
      <c r="O28" s="112">
        <v>2</v>
      </c>
      <c r="P28" s="112">
        <v>8</v>
      </c>
      <c r="Q28" s="112">
        <v>5</v>
      </c>
      <c r="R28" s="112">
        <v>16</v>
      </c>
      <c r="S28" s="112">
        <v>10</v>
      </c>
      <c r="T28" s="114">
        <v>7</v>
      </c>
      <c r="U28" s="113">
        <v>1</v>
      </c>
    </row>
    <row r="29" spans="2:21" x14ac:dyDescent="0.15">
      <c r="B29" s="299"/>
      <c r="C29" s="231"/>
      <c r="D29" s="181" t="s">
        <v>60</v>
      </c>
      <c r="E29" s="111">
        <v>35</v>
      </c>
      <c r="F29" s="112">
        <v>24</v>
      </c>
      <c r="G29" s="113">
        <v>11</v>
      </c>
      <c r="H29" s="114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4</v>
      </c>
      <c r="O29" s="112">
        <v>1</v>
      </c>
      <c r="P29" s="112">
        <v>5</v>
      </c>
      <c r="Q29" s="112">
        <v>3</v>
      </c>
      <c r="R29" s="112">
        <v>10</v>
      </c>
      <c r="S29" s="112">
        <v>3</v>
      </c>
      <c r="T29" s="114">
        <v>5</v>
      </c>
      <c r="U29" s="113">
        <v>4</v>
      </c>
    </row>
    <row r="30" spans="2:21" x14ac:dyDescent="0.15">
      <c r="B30" s="299"/>
      <c r="C30" s="231"/>
      <c r="D30" s="181" t="s">
        <v>61</v>
      </c>
      <c r="E30" s="111">
        <v>23</v>
      </c>
      <c r="F30" s="112">
        <v>10</v>
      </c>
      <c r="G30" s="113">
        <v>13</v>
      </c>
      <c r="H30" s="114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1</v>
      </c>
      <c r="O30" s="112">
        <v>0</v>
      </c>
      <c r="P30" s="112">
        <v>1</v>
      </c>
      <c r="Q30" s="112">
        <v>5</v>
      </c>
      <c r="R30" s="112">
        <v>5</v>
      </c>
      <c r="S30" s="112">
        <v>5</v>
      </c>
      <c r="T30" s="114">
        <v>3</v>
      </c>
      <c r="U30" s="113">
        <v>3</v>
      </c>
    </row>
    <row r="31" spans="2:21" x14ac:dyDescent="0.15">
      <c r="B31" s="299"/>
      <c r="C31" s="231"/>
      <c r="D31" s="181" t="s">
        <v>62</v>
      </c>
      <c r="E31" s="111">
        <v>55</v>
      </c>
      <c r="F31" s="112">
        <v>31</v>
      </c>
      <c r="G31" s="113">
        <v>24</v>
      </c>
      <c r="H31" s="114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5</v>
      </c>
      <c r="O31" s="112">
        <v>7</v>
      </c>
      <c r="P31" s="112">
        <v>10</v>
      </c>
      <c r="Q31" s="112">
        <v>6</v>
      </c>
      <c r="R31" s="112">
        <v>9</v>
      </c>
      <c r="S31" s="112">
        <v>6</v>
      </c>
      <c r="T31" s="114">
        <v>7</v>
      </c>
      <c r="U31" s="113">
        <v>5</v>
      </c>
    </row>
    <row r="32" spans="2:21" x14ac:dyDescent="0.15">
      <c r="B32" s="299"/>
      <c r="C32" s="231"/>
      <c r="D32" s="181" t="s">
        <v>63</v>
      </c>
      <c r="E32" s="111">
        <v>2</v>
      </c>
      <c r="F32" s="112">
        <v>2</v>
      </c>
      <c r="G32" s="113">
        <v>0</v>
      </c>
      <c r="H32" s="114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1</v>
      </c>
      <c r="Q32" s="112">
        <v>0</v>
      </c>
      <c r="R32" s="112">
        <v>1</v>
      </c>
      <c r="S32" s="112">
        <v>0</v>
      </c>
      <c r="T32" s="114">
        <v>0</v>
      </c>
      <c r="U32" s="113">
        <v>0</v>
      </c>
    </row>
    <row r="33" spans="2:21" x14ac:dyDescent="0.15">
      <c r="B33" s="299"/>
      <c r="C33" s="231"/>
      <c r="D33" s="181" t="s">
        <v>30</v>
      </c>
      <c r="E33" s="111">
        <v>251</v>
      </c>
      <c r="F33" s="112">
        <v>157</v>
      </c>
      <c r="G33" s="113">
        <v>94</v>
      </c>
      <c r="H33" s="114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19</v>
      </c>
      <c r="O33" s="112">
        <v>5</v>
      </c>
      <c r="P33" s="112">
        <v>45</v>
      </c>
      <c r="Q33" s="112">
        <v>30</v>
      </c>
      <c r="R33" s="112">
        <v>61</v>
      </c>
      <c r="S33" s="112">
        <v>38</v>
      </c>
      <c r="T33" s="114">
        <v>32</v>
      </c>
      <c r="U33" s="113">
        <v>21</v>
      </c>
    </row>
    <row r="34" spans="2:21" x14ac:dyDescent="0.15">
      <c r="B34" s="299"/>
      <c r="C34" s="232"/>
      <c r="D34" s="29" t="s">
        <v>13</v>
      </c>
      <c r="E34" s="111">
        <v>448</v>
      </c>
      <c r="F34" s="112">
        <v>276</v>
      </c>
      <c r="G34" s="113">
        <v>172</v>
      </c>
      <c r="H34" s="114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31</v>
      </c>
      <c r="O34" s="112">
        <v>18</v>
      </c>
      <c r="P34" s="112">
        <v>75</v>
      </c>
      <c r="Q34" s="112">
        <v>54</v>
      </c>
      <c r="R34" s="112">
        <v>110</v>
      </c>
      <c r="S34" s="112">
        <v>64</v>
      </c>
      <c r="T34" s="114">
        <v>60</v>
      </c>
      <c r="U34" s="113">
        <v>36</v>
      </c>
    </row>
    <row r="35" spans="2:21" ht="13.5" customHeight="1" x14ac:dyDescent="0.15">
      <c r="B35" s="299"/>
      <c r="C35" s="306" t="s">
        <v>64</v>
      </c>
      <c r="D35" s="30" t="s">
        <v>56</v>
      </c>
      <c r="E35" s="111">
        <v>5</v>
      </c>
      <c r="F35" s="112">
        <v>2</v>
      </c>
      <c r="G35" s="113">
        <v>3</v>
      </c>
      <c r="H35" s="114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2</v>
      </c>
      <c r="O35" s="112">
        <v>0</v>
      </c>
      <c r="P35" s="112">
        <v>0</v>
      </c>
      <c r="Q35" s="112">
        <v>2</v>
      </c>
      <c r="R35" s="112">
        <v>0</v>
      </c>
      <c r="S35" s="112">
        <v>1</v>
      </c>
      <c r="T35" s="114">
        <v>0</v>
      </c>
      <c r="U35" s="113">
        <v>0</v>
      </c>
    </row>
    <row r="36" spans="2:21" x14ac:dyDescent="0.15">
      <c r="B36" s="299"/>
      <c r="C36" s="306"/>
      <c r="D36" s="181" t="s">
        <v>57</v>
      </c>
      <c r="E36" s="111">
        <v>0</v>
      </c>
      <c r="F36" s="112">
        <v>0</v>
      </c>
      <c r="G36" s="113">
        <v>0</v>
      </c>
      <c r="H36" s="114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4">
        <v>0</v>
      </c>
      <c r="U36" s="113">
        <v>0</v>
      </c>
    </row>
    <row r="37" spans="2:21" x14ac:dyDescent="0.15">
      <c r="B37" s="299"/>
      <c r="C37" s="306"/>
      <c r="D37" s="181" t="s">
        <v>58</v>
      </c>
      <c r="E37" s="111">
        <v>2</v>
      </c>
      <c r="F37" s="112">
        <v>2</v>
      </c>
      <c r="G37" s="113">
        <v>0</v>
      </c>
      <c r="H37" s="114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1</v>
      </c>
      <c r="Q37" s="112">
        <v>0</v>
      </c>
      <c r="R37" s="112">
        <v>0</v>
      </c>
      <c r="S37" s="112">
        <v>0</v>
      </c>
      <c r="T37" s="114">
        <v>1</v>
      </c>
      <c r="U37" s="113">
        <v>0</v>
      </c>
    </row>
    <row r="38" spans="2:21" x14ac:dyDescent="0.15">
      <c r="B38" s="299"/>
      <c r="C38" s="306"/>
      <c r="D38" s="181" t="s">
        <v>59</v>
      </c>
      <c r="E38" s="111">
        <v>15</v>
      </c>
      <c r="F38" s="112">
        <v>10</v>
      </c>
      <c r="G38" s="113">
        <v>5</v>
      </c>
      <c r="H38" s="114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1</v>
      </c>
      <c r="O38" s="112">
        <v>0</v>
      </c>
      <c r="P38" s="112">
        <v>1</v>
      </c>
      <c r="Q38" s="112">
        <v>1</v>
      </c>
      <c r="R38" s="112">
        <v>4</v>
      </c>
      <c r="S38" s="112">
        <v>2</v>
      </c>
      <c r="T38" s="114">
        <v>4</v>
      </c>
      <c r="U38" s="113">
        <v>2</v>
      </c>
    </row>
    <row r="39" spans="2:21" x14ac:dyDescent="0.15">
      <c r="B39" s="299"/>
      <c r="C39" s="306"/>
      <c r="D39" s="181" t="s">
        <v>60</v>
      </c>
      <c r="E39" s="111">
        <v>27</v>
      </c>
      <c r="F39" s="112">
        <v>17</v>
      </c>
      <c r="G39" s="113">
        <v>10</v>
      </c>
      <c r="H39" s="114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2</v>
      </c>
      <c r="O39" s="112">
        <v>3</v>
      </c>
      <c r="P39" s="112">
        <v>4</v>
      </c>
      <c r="Q39" s="112">
        <v>3</v>
      </c>
      <c r="R39" s="112">
        <v>10</v>
      </c>
      <c r="S39" s="112">
        <v>2</v>
      </c>
      <c r="T39" s="114">
        <v>1</v>
      </c>
      <c r="U39" s="113">
        <v>2</v>
      </c>
    </row>
    <row r="40" spans="2:21" x14ac:dyDescent="0.15">
      <c r="B40" s="299"/>
      <c r="C40" s="306"/>
      <c r="D40" s="181" t="s">
        <v>61</v>
      </c>
      <c r="E40" s="111">
        <v>15</v>
      </c>
      <c r="F40" s="112">
        <v>9</v>
      </c>
      <c r="G40" s="113">
        <v>6</v>
      </c>
      <c r="H40" s="114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2</v>
      </c>
      <c r="Q40" s="112">
        <v>2</v>
      </c>
      <c r="R40" s="112">
        <v>5</v>
      </c>
      <c r="S40" s="112">
        <v>4</v>
      </c>
      <c r="T40" s="114">
        <v>2</v>
      </c>
      <c r="U40" s="113">
        <v>0</v>
      </c>
    </row>
    <row r="41" spans="2:21" x14ac:dyDescent="0.15">
      <c r="B41" s="299"/>
      <c r="C41" s="306"/>
      <c r="D41" s="181" t="s">
        <v>62</v>
      </c>
      <c r="E41" s="111">
        <v>76</v>
      </c>
      <c r="F41" s="112">
        <v>45</v>
      </c>
      <c r="G41" s="113">
        <v>31</v>
      </c>
      <c r="H41" s="114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4</v>
      </c>
      <c r="O41" s="112">
        <v>10</v>
      </c>
      <c r="P41" s="112">
        <v>15</v>
      </c>
      <c r="Q41" s="112">
        <v>6</v>
      </c>
      <c r="R41" s="112">
        <v>18</v>
      </c>
      <c r="S41" s="112">
        <v>8</v>
      </c>
      <c r="T41" s="114">
        <v>8</v>
      </c>
      <c r="U41" s="113">
        <v>7</v>
      </c>
    </row>
    <row r="42" spans="2:21" x14ac:dyDescent="0.15">
      <c r="B42" s="299"/>
      <c r="C42" s="306"/>
      <c r="D42" s="181" t="s">
        <v>63</v>
      </c>
      <c r="E42" s="111">
        <v>0</v>
      </c>
      <c r="F42" s="112">
        <v>0</v>
      </c>
      <c r="G42" s="113">
        <v>0</v>
      </c>
      <c r="H42" s="114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4">
        <v>0</v>
      </c>
      <c r="U42" s="113">
        <v>0</v>
      </c>
    </row>
    <row r="43" spans="2:21" x14ac:dyDescent="0.15">
      <c r="B43" s="299"/>
      <c r="C43" s="306"/>
      <c r="D43" s="181" t="s">
        <v>30</v>
      </c>
      <c r="E43" s="111">
        <v>197</v>
      </c>
      <c r="F43" s="112">
        <v>131</v>
      </c>
      <c r="G43" s="113">
        <v>66</v>
      </c>
      <c r="H43" s="114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16</v>
      </c>
      <c r="O43" s="112">
        <v>12</v>
      </c>
      <c r="P43" s="112">
        <v>38</v>
      </c>
      <c r="Q43" s="112">
        <v>23</v>
      </c>
      <c r="R43" s="112">
        <v>54</v>
      </c>
      <c r="S43" s="112">
        <v>24</v>
      </c>
      <c r="T43" s="114">
        <v>23</v>
      </c>
      <c r="U43" s="113">
        <v>7</v>
      </c>
    </row>
    <row r="44" spans="2:21" x14ac:dyDescent="0.15">
      <c r="B44" s="299"/>
      <c r="C44" s="306"/>
      <c r="D44" s="31" t="s">
        <v>13</v>
      </c>
      <c r="E44" s="119">
        <v>337</v>
      </c>
      <c r="F44" s="120">
        <v>216</v>
      </c>
      <c r="G44" s="121">
        <v>121</v>
      </c>
      <c r="H44" s="122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25</v>
      </c>
      <c r="O44" s="120">
        <v>25</v>
      </c>
      <c r="P44" s="120">
        <v>61</v>
      </c>
      <c r="Q44" s="120">
        <v>37</v>
      </c>
      <c r="R44" s="120">
        <v>91</v>
      </c>
      <c r="S44" s="120">
        <v>41</v>
      </c>
      <c r="T44" s="122">
        <v>39</v>
      </c>
      <c r="U44" s="121">
        <v>18</v>
      </c>
    </row>
    <row r="45" spans="2:21" ht="14.25" thickBot="1" x14ac:dyDescent="0.2">
      <c r="B45" s="300"/>
      <c r="C45" s="292" t="s">
        <v>65</v>
      </c>
      <c r="D45" s="293"/>
      <c r="E45" s="115">
        <v>1350</v>
      </c>
      <c r="F45" s="116">
        <v>836</v>
      </c>
      <c r="G45" s="117">
        <v>514</v>
      </c>
      <c r="H45" s="118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124</v>
      </c>
      <c r="O45" s="116">
        <v>85</v>
      </c>
      <c r="P45" s="116">
        <v>243</v>
      </c>
      <c r="Q45" s="116">
        <v>166</v>
      </c>
      <c r="R45" s="116">
        <v>328</v>
      </c>
      <c r="S45" s="116">
        <v>181</v>
      </c>
      <c r="T45" s="118">
        <v>141</v>
      </c>
      <c r="U45" s="117">
        <v>82</v>
      </c>
    </row>
    <row r="46" spans="2:21" ht="14.25" thickBot="1" x14ac:dyDescent="0.2">
      <c r="B46" s="294" t="s">
        <v>66</v>
      </c>
      <c r="C46" s="295"/>
      <c r="D46" s="296"/>
      <c r="E46" s="123">
        <v>18279</v>
      </c>
      <c r="F46" s="124">
        <v>11344</v>
      </c>
      <c r="G46" s="125">
        <v>6935</v>
      </c>
      <c r="H46" s="126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1588</v>
      </c>
      <c r="O46" s="124">
        <v>949</v>
      </c>
      <c r="P46" s="124">
        <v>3318</v>
      </c>
      <c r="Q46" s="124">
        <v>1950</v>
      </c>
      <c r="R46" s="124">
        <v>4243</v>
      </c>
      <c r="S46" s="124">
        <v>2632</v>
      </c>
      <c r="T46" s="126">
        <v>2195</v>
      </c>
      <c r="U46" s="125">
        <v>1404</v>
      </c>
    </row>
    <row r="47" spans="2:21" x14ac:dyDescent="0.15">
      <c r="U47" s="195"/>
    </row>
  </sheetData>
  <mergeCells count="36">
    <mergeCell ref="C4:D4"/>
    <mergeCell ref="C5:D5"/>
    <mergeCell ref="C8:D8"/>
    <mergeCell ref="C25:C34"/>
    <mergeCell ref="C35:C44"/>
    <mergeCell ref="C15:D15"/>
    <mergeCell ref="C14:D14"/>
    <mergeCell ref="C6:D6"/>
    <mergeCell ref="C7:D7"/>
    <mergeCell ref="C9:D9"/>
    <mergeCell ref="C10:D10"/>
    <mergeCell ref="C45:D45"/>
    <mergeCell ref="B46:D46"/>
    <mergeCell ref="C16:D1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B4:B18"/>
    <mergeCell ref="C11:D11"/>
    <mergeCell ref="C12:D12"/>
    <mergeCell ref="C13:D13"/>
    <mergeCell ref="R2:S2"/>
    <mergeCell ref="T2:U2"/>
    <mergeCell ref="B2:D3"/>
    <mergeCell ref="E2:G2"/>
    <mergeCell ref="N2:O2"/>
    <mergeCell ref="P2:Q2"/>
    <mergeCell ref="H2:I2"/>
    <mergeCell ref="J2:K2"/>
    <mergeCell ref="L2:M2"/>
  </mergeCells>
  <phoneticPr fontId="1"/>
  <pageMargins left="0" right="0" top="0.15748031496062992" bottom="0.15748031496062992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6"/>
  <sheetViews>
    <sheetView view="pageBreakPreview" zoomScale="75" zoomScaleNormal="100" zoomScaleSheetLayoutView="75" workbookViewId="0">
      <selection activeCell="H16" sqref="H16"/>
    </sheetView>
  </sheetViews>
  <sheetFormatPr defaultRowHeight="13.5" x14ac:dyDescent="0.15"/>
  <cols>
    <col min="1" max="1" width="2.75" style="58" customWidth="1"/>
    <col min="2" max="2" width="2.75" style="58" bestFit="1" customWidth="1"/>
    <col min="3" max="3" width="14.25" style="58" bestFit="1" customWidth="1"/>
    <col min="4" max="6" width="7.875" style="58" customWidth="1"/>
    <col min="7" max="20" width="6.875" style="58" customWidth="1"/>
    <col min="21" max="16384" width="9" style="58"/>
  </cols>
  <sheetData>
    <row r="1" spans="2:20" ht="14.25" thickBot="1" x14ac:dyDescent="0.2">
      <c r="B1" s="58" t="s">
        <v>144</v>
      </c>
    </row>
    <row r="2" spans="2:20" ht="13.5" customHeight="1" x14ac:dyDescent="0.15">
      <c r="B2" s="241" t="s">
        <v>136</v>
      </c>
      <c r="C2" s="242"/>
      <c r="D2" s="288" t="s">
        <v>137</v>
      </c>
      <c r="E2" s="248"/>
      <c r="F2" s="237"/>
      <c r="G2" s="245" t="s">
        <v>69</v>
      </c>
      <c r="H2" s="246"/>
      <c r="I2" s="246" t="s">
        <v>70</v>
      </c>
      <c r="J2" s="246"/>
      <c r="K2" s="246" t="s">
        <v>71</v>
      </c>
      <c r="L2" s="246"/>
      <c r="M2" s="246" t="s">
        <v>72</v>
      </c>
      <c r="N2" s="246"/>
      <c r="O2" s="246" t="s">
        <v>73</v>
      </c>
      <c r="P2" s="246"/>
      <c r="Q2" s="246" t="s">
        <v>74</v>
      </c>
      <c r="R2" s="246"/>
      <c r="S2" s="246" t="s">
        <v>75</v>
      </c>
      <c r="T2" s="247"/>
    </row>
    <row r="3" spans="2:20" ht="14.25" thickBot="1" x14ac:dyDescent="0.2">
      <c r="B3" s="243"/>
      <c r="C3" s="244"/>
      <c r="D3" s="178" t="s">
        <v>0</v>
      </c>
      <c r="E3" s="42" t="s">
        <v>1</v>
      </c>
      <c r="F3" s="43" t="s">
        <v>2</v>
      </c>
      <c r="G3" s="128" t="s">
        <v>1</v>
      </c>
      <c r="H3" s="42" t="s">
        <v>2</v>
      </c>
      <c r="I3" s="129" t="s">
        <v>1</v>
      </c>
      <c r="J3" s="42" t="s">
        <v>2</v>
      </c>
      <c r="K3" s="129" t="s">
        <v>1</v>
      </c>
      <c r="L3" s="42" t="s">
        <v>2</v>
      </c>
      <c r="M3" s="129" t="s">
        <v>1</v>
      </c>
      <c r="N3" s="42" t="s">
        <v>2</v>
      </c>
      <c r="O3" s="129" t="s">
        <v>1</v>
      </c>
      <c r="P3" s="42" t="s">
        <v>2</v>
      </c>
      <c r="Q3" s="44" t="s">
        <v>1</v>
      </c>
      <c r="R3" s="44" t="s">
        <v>2</v>
      </c>
      <c r="S3" s="44" t="s">
        <v>1</v>
      </c>
      <c r="T3" s="45" t="s">
        <v>2</v>
      </c>
    </row>
    <row r="4" spans="2:20" ht="14.25" thickBot="1" x14ac:dyDescent="0.2">
      <c r="B4" s="283" t="s">
        <v>3</v>
      </c>
      <c r="C4" s="284"/>
      <c r="D4" s="54">
        <v>651</v>
      </c>
      <c r="E4" s="32">
        <v>452</v>
      </c>
      <c r="F4" s="33">
        <v>199</v>
      </c>
      <c r="G4" s="34">
        <v>5</v>
      </c>
      <c r="H4" s="32">
        <v>2</v>
      </c>
      <c r="I4" s="32">
        <v>30</v>
      </c>
      <c r="J4" s="32">
        <v>12</v>
      </c>
      <c r="K4" s="32">
        <v>41</v>
      </c>
      <c r="L4" s="32">
        <v>22</v>
      </c>
      <c r="M4" s="32">
        <v>81</v>
      </c>
      <c r="N4" s="32">
        <v>39</v>
      </c>
      <c r="O4" s="32">
        <v>101</v>
      </c>
      <c r="P4" s="32">
        <v>45</v>
      </c>
      <c r="Q4" s="32">
        <v>124</v>
      </c>
      <c r="R4" s="32">
        <v>53</v>
      </c>
      <c r="S4" s="32">
        <v>70</v>
      </c>
      <c r="T4" s="33">
        <v>26</v>
      </c>
    </row>
    <row r="5" spans="2:20" ht="13.5" customHeight="1" x14ac:dyDescent="0.15">
      <c r="B5" s="285" t="s">
        <v>4</v>
      </c>
      <c r="C5" s="46" t="s">
        <v>5</v>
      </c>
      <c r="D5" s="55">
        <v>460</v>
      </c>
      <c r="E5" s="47">
        <v>320</v>
      </c>
      <c r="F5" s="48">
        <v>140</v>
      </c>
      <c r="G5" s="49">
        <v>3</v>
      </c>
      <c r="H5" s="47">
        <v>2</v>
      </c>
      <c r="I5" s="47">
        <v>22</v>
      </c>
      <c r="J5" s="47">
        <v>19</v>
      </c>
      <c r="K5" s="47">
        <v>28</v>
      </c>
      <c r="L5" s="47">
        <v>18</v>
      </c>
      <c r="M5" s="47">
        <v>80</v>
      </c>
      <c r="N5" s="47">
        <v>30</v>
      </c>
      <c r="O5" s="47">
        <v>71</v>
      </c>
      <c r="P5" s="47">
        <v>30</v>
      </c>
      <c r="Q5" s="47">
        <v>74</v>
      </c>
      <c r="R5" s="47">
        <v>31</v>
      </c>
      <c r="S5" s="47">
        <v>42</v>
      </c>
      <c r="T5" s="48">
        <v>10</v>
      </c>
    </row>
    <row r="6" spans="2:20" x14ac:dyDescent="0.15">
      <c r="B6" s="286"/>
      <c r="C6" s="50" t="s">
        <v>6</v>
      </c>
      <c r="D6" s="56">
        <v>1092</v>
      </c>
      <c r="E6" s="26">
        <v>715</v>
      </c>
      <c r="F6" s="27">
        <v>377</v>
      </c>
      <c r="G6" s="28">
        <v>5</v>
      </c>
      <c r="H6" s="26">
        <v>2</v>
      </c>
      <c r="I6" s="26">
        <v>49</v>
      </c>
      <c r="J6" s="26">
        <v>30</v>
      </c>
      <c r="K6" s="26">
        <v>71</v>
      </c>
      <c r="L6" s="26">
        <v>38</v>
      </c>
      <c r="M6" s="26">
        <v>123</v>
      </c>
      <c r="N6" s="26">
        <v>64</v>
      </c>
      <c r="O6" s="26">
        <v>180</v>
      </c>
      <c r="P6" s="26">
        <v>94</v>
      </c>
      <c r="Q6" s="26">
        <v>202</v>
      </c>
      <c r="R6" s="26">
        <v>91</v>
      </c>
      <c r="S6" s="26">
        <v>85</v>
      </c>
      <c r="T6" s="27">
        <v>58</v>
      </c>
    </row>
    <row r="7" spans="2:20" x14ac:dyDescent="0.15">
      <c r="B7" s="286"/>
      <c r="C7" s="50" t="s">
        <v>7</v>
      </c>
      <c r="D7" s="56">
        <v>238</v>
      </c>
      <c r="E7" s="26">
        <v>153</v>
      </c>
      <c r="F7" s="27">
        <v>85</v>
      </c>
      <c r="G7" s="28">
        <v>1</v>
      </c>
      <c r="H7" s="26">
        <v>1</v>
      </c>
      <c r="I7" s="26">
        <v>19</v>
      </c>
      <c r="J7" s="26">
        <v>10</v>
      </c>
      <c r="K7" s="26">
        <v>29</v>
      </c>
      <c r="L7" s="26">
        <v>20</v>
      </c>
      <c r="M7" s="26">
        <v>26</v>
      </c>
      <c r="N7" s="26">
        <v>13</v>
      </c>
      <c r="O7" s="26">
        <v>43</v>
      </c>
      <c r="P7" s="26">
        <v>12</v>
      </c>
      <c r="Q7" s="26">
        <v>20</v>
      </c>
      <c r="R7" s="26">
        <v>21</v>
      </c>
      <c r="S7" s="26">
        <v>15</v>
      </c>
      <c r="T7" s="27">
        <v>8</v>
      </c>
    </row>
    <row r="8" spans="2:20" x14ac:dyDescent="0.15">
      <c r="B8" s="286"/>
      <c r="C8" s="50" t="s">
        <v>8</v>
      </c>
      <c r="D8" s="56">
        <v>68</v>
      </c>
      <c r="E8" s="26">
        <v>46</v>
      </c>
      <c r="F8" s="27">
        <v>22</v>
      </c>
      <c r="G8" s="28">
        <v>0</v>
      </c>
      <c r="H8" s="26">
        <v>0</v>
      </c>
      <c r="I8" s="26">
        <v>3</v>
      </c>
      <c r="J8" s="26">
        <v>1</v>
      </c>
      <c r="K8" s="26">
        <v>7</v>
      </c>
      <c r="L8" s="26">
        <v>1</v>
      </c>
      <c r="M8" s="26">
        <v>3</v>
      </c>
      <c r="N8" s="26">
        <v>6</v>
      </c>
      <c r="O8" s="26">
        <v>14</v>
      </c>
      <c r="P8" s="26">
        <v>6</v>
      </c>
      <c r="Q8" s="26">
        <v>17</v>
      </c>
      <c r="R8" s="26">
        <v>4</v>
      </c>
      <c r="S8" s="26">
        <v>2</v>
      </c>
      <c r="T8" s="27">
        <v>4</v>
      </c>
    </row>
    <row r="9" spans="2:20" x14ac:dyDescent="0.15">
      <c r="B9" s="286"/>
      <c r="C9" s="50" t="s">
        <v>9</v>
      </c>
      <c r="D9" s="56">
        <v>141</v>
      </c>
      <c r="E9" s="26">
        <v>85</v>
      </c>
      <c r="F9" s="27">
        <v>56</v>
      </c>
      <c r="G9" s="28">
        <v>0</v>
      </c>
      <c r="H9" s="26">
        <v>0</v>
      </c>
      <c r="I9" s="26">
        <v>7</v>
      </c>
      <c r="J9" s="26">
        <v>7</v>
      </c>
      <c r="K9" s="26">
        <v>7</v>
      </c>
      <c r="L9" s="26">
        <v>7</v>
      </c>
      <c r="M9" s="26">
        <v>13</v>
      </c>
      <c r="N9" s="26">
        <v>6</v>
      </c>
      <c r="O9" s="26">
        <v>18</v>
      </c>
      <c r="P9" s="26">
        <v>13</v>
      </c>
      <c r="Q9" s="26">
        <v>27</v>
      </c>
      <c r="R9" s="26">
        <v>18</v>
      </c>
      <c r="S9" s="26">
        <v>13</v>
      </c>
      <c r="T9" s="27">
        <v>5</v>
      </c>
    </row>
    <row r="10" spans="2:20" x14ac:dyDescent="0.15">
      <c r="B10" s="286"/>
      <c r="C10" s="50" t="s">
        <v>10</v>
      </c>
      <c r="D10" s="56">
        <v>406</v>
      </c>
      <c r="E10" s="26">
        <v>259</v>
      </c>
      <c r="F10" s="27">
        <v>147</v>
      </c>
      <c r="G10" s="28">
        <v>1</v>
      </c>
      <c r="H10" s="26">
        <v>1</v>
      </c>
      <c r="I10" s="26">
        <v>23</v>
      </c>
      <c r="J10" s="26">
        <v>23</v>
      </c>
      <c r="K10" s="26">
        <v>37</v>
      </c>
      <c r="L10" s="26">
        <v>14</v>
      </c>
      <c r="M10" s="26">
        <v>58</v>
      </c>
      <c r="N10" s="26">
        <v>27</v>
      </c>
      <c r="O10" s="26">
        <v>58</v>
      </c>
      <c r="P10" s="26">
        <v>40</v>
      </c>
      <c r="Q10" s="26">
        <v>61</v>
      </c>
      <c r="R10" s="26">
        <v>37</v>
      </c>
      <c r="S10" s="26">
        <v>21</v>
      </c>
      <c r="T10" s="27">
        <v>5</v>
      </c>
    </row>
    <row r="11" spans="2:20" x14ac:dyDescent="0.15">
      <c r="B11" s="286"/>
      <c r="C11" s="50" t="s">
        <v>11</v>
      </c>
      <c r="D11" s="56">
        <v>765</v>
      </c>
      <c r="E11" s="26">
        <v>506</v>
      </c>
      <c r="F11" s="27">
        <v>259</v>
      </c>
      <c r="G11" s="28">
        <v>2</v>
      </c>
      <c r="H11" s="26">
        <v>0</v>
      </c>
      <c r="I11" s="26">
        <v>25</v>
      </c>
      <c r="J11" s="26">
        <v>14</v>
      </c>
      <c r="K11" s="26">
        <v>40</v>
      </c>
      <c r="L11" s="26">
        <v>20</v>
      </c>
      <c r="M11" s="26">
        <v>88</v>
      </c>
      <c r="N11" s="26">
        <v>46</v>
      </c>
      <c r="O11" s="26">
        <v>148</v>
      </c>
      <c r="P11" s="26">
        <v>71</v>
      </c>
      <c r="Q11" s="26">
        <v>132</v>
      </c>
      <c r="R11" s="26">
        <v>70</v>
      </c>
      <c r="S11" s="26">
        <v>71</v>
      </c>
      <c r="T11" s="27">
        <v>38</v>
      </c>
    </row>
    <row r="12" spans="2:20" x14ac:dyDescent="0.15">
      <c r="B12" s="286"/>
      <c r="C12" s="50" t="s">
        <v>12</v>
      </c>
      <c r="D12" s="56">
        <v>347</v>
      </c>
      <c r="E12" s="26">
        <v>226</v>
      </c>
      <c r="F12" s="27">
        <v>121</v>
      </c>
      <c r="G12" s="28">
        <v>2</v>
      </c>
      <c r="H12" s="26">
        <v>0</v>
      </c>
      <c r="I12" s="26">
        <v>8</v>
      </c>
      <c r="J12" s="26">
        <v>2</v>
      </c>
      <c r="K12" s="26">
        <v>19</v>
      </c>
      <c r="L12" s="26">
        <v>3</v>
      </c>
      <c r="M12" s="26">
        <v>42</v>
      </c>
      <c r="N12" s="26">
        <v>16</v>
      </c>
      <c r="O12" s="26">
        <v>73</v>
      </c>
      <c r="P12" s="26">
        <v>41</v>
      </c>
      <c r="Q12" s="26">
        <v>58</v>
      </c>
      <c r="R12" s="26">
        <v>34</v>
      </c>
      <c r="S12" s="26">
        <v>24</v>
      </c>
      <c r="T12" s="27">
        <v>25</v>
      </c>
    </row>
    <row r="13" spans="2:20" ht="14.25" thickBot="1" x14ac:dyDescent="0.2">
      <c r="B13" s="287"/>
      <c r="C13" s="51" t="s">
        <v>13</v>
      </c>
      <c r="D13" s="78">
        <v>3517</v>
      </c>
      <c r="E13" s="79">
        <v>2310</v>
      </c>
      <c r="F13" s="80">
        <v>1207</v>
      </c>
      <c r="G13" s="81">
        <v>14</v>
      </c>
      <c r="H13" s="79">
        <v>6</v>
      </c>
      <c r="I13" s="79">
        <v>156</v>
      </c>
      <c r="J13" s="79">
        <v>106</v>
      </c>
      <c r="K13" s="79">
        <v>238</v>
      </c>
      <c r="L13" s="79">
        <v>121</v>
      </c>
      <c r="M13" s="79">
        <v>433</v>
      </c>
      <c r="N13" s="79">
        <v>208</v>
      </c>
      <c r="O13" s="79">
        <v>605</v>
      </c>
      <c r="P13" s="79">
        <v>307</v>
      </c>
      <c r="Q13" s="79">
        <v>591</v>
      </c>
      <c r="R13" s="79">
        <v>306</v>
      </c>
      <c r="S13" s="79">
        <v>273</v>
      </c>
      <c r="T13" s="80">
        <v>153</v>
      </c>
    </row>
    <row r="14" spans="2:20" ht="13.5" customHeight="1" x14ac:dyDescent="0.15">
      <c r="B14" s="286" t="s">
        <v>14</v>
      </c>
      <c r="C14" s="52" t="s">
        <v>15</v>
      </c>
      <c r="D14" s="55">
        <v>38</v>
      </c>
      <c r="E14" s="47">
        <v>22</v>
      </c>
      <c r="F14" s="48">
        <v>16</v>
      </c>
      <c r="G14" s="49">
        <v>0</v>
      </c>
      <c r="H14" s="47">
        <v>0</v>
      </c>
      <c r="I14" s="47">
        <v>0</v>
      </c>
      <c r="J14" s="47">
        <v>0</v>
      </c>
      <c r="K14" s="47">
        <v>1</v>
      </c>
      <c r="L14" s="47">
        <v>0</v>
      </c>
      <c r="M14" s="47">
        <v>6</v>
      </c>
      <c r="N14" s="47">
        <v>3</v>
      </c>
      <c r="O14" s="47">
        <v>4</v>
      </c>
      <c r="P14" s="47">
        <v>2</v>
      </c>
      <c r="Q14" s="47">
        <v>7</v>
      </c>
      <c r="R14" s="47">
        <v>6</v>
      </c>
      <c r="S14" s="47">
        <v>4</v>
      </c>
      <c r="T14" s="48">
        <v>5</v>
      </c>
    </row>
    <row r="15" spans="2:20" x14ac:dyDescent="0.15">
      <c r="B15" s="286"/>
      <c r="C15" s="50" t="s">
        <v>16</v>
      </c>
      <c r="D15" s="56">
        <v>58</v>
      </c>
      <c r="E15" s="26">
        <v>39</v>
      </c>
      <c r="F15" s="27">
        <v>19</v>
      </c>
      <c r="G15" s="28">
        <v>0</v>
      </c>
      <c r="H15" s="26">
        <v>0</v>
      </c>
      <c r="I15" s="26">
        <v>0</v>
      </c>
      <c r="J15" s="26">
        <v>1</v>
      </c>
      <c r="K15" s="26">
        <v>3</v>
      </c>
      <c r="L15" s="26">
        <v>3</v>
      </c>
      <c r="M15" s="26">
        <v>2</v>
      </c>
      <c r="N15" s="26">
        <v>3</v>
      </c>
      <c r="O15" s="26">
        <v>11</v>
      </c>
      <c r="P15" s="26">
        <v>4</v>
      </c>
      <c r="Q15" s="26">
        <v>18</v>
      </c>
      <c r="R15" s="26">
        <v>5</v>
      </c>
      <c r="S15" s="26">
        <v>5</v>
      </c>
      <c r="T15" s="27">
        <v>3</v>
      </c>
    </row>
    <row r="16" spans="2:20" x14ac:dyDescent="0.15">
      <c r="B16" s="286"/>
      <c r="C16" s="50" t="s">
        <v>17</v>
      </c>
      <c r="D16" s="56">
        <v>28</v>
      </c>
      <c r="E16" s="26">
        <v>15</v>
      </c>
      <c r="F16" s="27">
        <v>13</v>
      </c>
      <c r="G16" s="28">
        <v>0</v>
      </c>
      <c r="H16" s="26">
        <v>0</v>
      </c>
      <c r="I16" s="26">
        <v>1</v>
      </c>
      <c r="J16" s="26">
        <v>1</v>
      </c>
      <c r="K16" s="26">
        <v>1</v>
      </c>
      <c r="L16" s="26">
        <v>1</v>
      </c>
      <c r="M16" s="26">
        <v>4</v>
      </c>
      <c r="N16" s="26">
        <v>2</v>
      </c>
      <c r="O16" s="26">
        <v>4</v>
      </c>
      <c r="P16" s="26">
        <v>2</v>
      </c>
      <c r="Q16" s="26">
        <v>2</v>
      </c>
      <c r="R16" s="26">
        <v>5</v>
      </c>
      <c r="S16" s="26">
        <v>3</v>
      </c>
      <c r="T16" s="27">
        <v>2</v>
      </c>
    </row>
    <row r="17" spans="2:20" x14ac:dyDescent="0.15">
      <c r="B17" s="286"/>
      <c r="C17" s="50" t="s">
        <v>18</v>
      </c>
      <c r="D17" s="56">
        <v>20</v>
      </c>
      <c r="E17" s="26">
        <v>11</v>
      </c>
      <c r="F17" s="27">
        <v>9</v>
      </c>
      <c r="G17" s="28">
        <v>0</v>
      </c>
      <c r="H17" s="26">
        <v>0</v>
      </c>
      <c r="I17" s="26">
        <v>0</v>
      </c>
      <c r="J17" s="26">
        <v>0</v>
      </c>
      <c r="K17" s="26">
        <v>3</v>
      </c>
      <c r="L17" s="26">
        <v>1</v>
      </c>
      <c r="M17" s="26">
        <v>0</v>
      </c>
      <c r="N17" s="26">
        <v>0</v>
      </c>
      <c r="O17" s="26">
        <v>3</v>
      </c>
      <c r="P17" s="26">
        <v>2</v>
      </c>
      <c r="Q17" s="26">
        <v>4</v>
      </c>
      <c r="R17" s="26">
        <v>6</v>
      </c>
      <c r="S17" s="26">
        <v>1</v>
      </c>
      <c r="T17" s="27">
        <v>0</v>
      </c>
    </row>
    <row r="18" spans="2:20" x14ac:dyDescent="0.15">
      <c r="B18" s="286"/>
      <c r="C18" s="50" t="s">
        <v>139</v>
      </c>
      <c r="D18" s="56">
        <v>13</v>
      </c>
      <c r="E18" s="26">
        <v>9</v>
      </c>
      <c r="F18" s="27">
        <v>4</v>
      </c>
      <c r="G18" s="28">
        <v>0</v>
      </c>
      <c r="H18" s="26">
        <v>0</v>
      </c>
      <c r="I18" s="26">
        <v>2</v>
      </c>
      <c r="J18" s="26">
        <v>0</v>
      </c>
      <c r="K18" s="26">
        <v>1</v>
      </c>
      <c r="L18" s="26">
        <v>1</v>
      </c>
      <c r="M18" s="26">
        <v>1</v>
      </c>
      <c r="N18" s="26">
        <v>0</v>
      </c>
      <c r="O18" s="26">
        <v>0</v>
      </c>
      <c r="P18" s="26">
        <v>1</v>
      </c>
      <c r="Q18" s="26">
        <v>2</v>
      </c>
      <c r="R18" s="26">
        <v>0</v>
      </c>
      <c r="S18" s="26">
        <v>3</v>
      </c>
      <c r="T18" s="27">
        <v>2</v>
      </c>
    </row>
    <row r="19" spans="2:20" x14ac:dyDescent="0.15">
      <c r="B19" s="286"/>
      <c r="C19" s="50" t="s">
        <v>140</v>
      </c>
      <c r="D19" s="56">
        <v>11</v>
      </c>
      <c r="E19" s="26">
        <v>5</v>
      </c>
      <c r="F19" s="27">
        <v>6</v>
      </c>
      <c r="G19" s="28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2</v>
      </c>
      <c r="P19" s="26">
        <v>1</v>
      </c>
      <c r="Q19" s="26">
        <v>1</v>
      </c>
      <c r="R19" s="26">
        <v>2</v>
      </c>
      <c r="S19" s="26">
        <v>2</v>
      </c>
      <c r="T19" s="27">
        <v>3</v>
      </c>
    </row>
    <row r="20" spans="2:20" x14ac:dyDescent="0.15">
      <c r="B20" s="286"/>
      <c r="C20" s="50" t="s">
        <v>19</v>
      </c>
      <c r="D20" s="56">
        <v>11</v>
      </c>
      <c r="E20" s="26">
        <v>2</v>
      </c>
      <c r="F20" s="27">
        <v>9</v>
      </c>
      <c r="G20" s="28">
        <v>0</v>
      </c>
      <c r="H20" s="26">
        <v>0</v>
      </c>
      <c r="I20" s="26">
        <v>0</v>
      </c>
      <c r="J20" s="26">
        <v>0</v>
      </c>
      <c r="K20" s="26">
        <v>1</v>
      </c>
      <c r="L20" s="26">
        <v>0</v>
      </c>
      <c r="M20" s="26">
        <v>1</v>
      </c>
      <c r="N20" s="26">
        <v>2</v>
      </c>
      <c r="O20" s="26">
        <v>0</v>
      </c>
      <c r="P20" s="26">
        <v>1</v>
      </c>
      <c r="Q20" s="26">
        <v>0</v>
      </c>
      <c r="R20" s="26">
        <v>4</v>
      </c>
      <c r="S20" s="26">
        <v>0</v>
      </c>
      <c r="T20" s="27">
        <v>2</v>
      </c>
    </row>
    <row r="21" spans="2:20" ht="14.25" thickBot="1" x14ac:dyDescent="0.2">
      <c r="B21" s="286"/>
      <c r="C21" s="53" t="s">
        <v>13</v>
      </c>
      <c r="D21" s="78">
        <v>179</v>
      </c>
      <c r="E21" s="79">
        <v>103</v>
      </c>
      <c r="F21" s="80">
        <v>76</v>
      </c>
      <c r="G21" s="81">
        <v>0</v>
      </c>
      <c r="H21" s="79">
        <v>0</v>
      </c>
      <c r="I21" s="79">
        <v>3</v>
      </c>
      <c r="J21" s="79">
        <v>2</v>
      </c>
      <c r="K21" s="79">
        <v>10</v>
      </c>
      <c r="L21" s="79">
        <v>6</v>
      </c>
      <c r="M21" s="79">
        <v>14</v>
      </c>
      <c r="N21" s="79">
        <v>10</v>
      </c>
      <c r="O21" s="79">
        <v>24</v>
      </c>
      <c r="P21" s="79">
        <v>13</v>
      </c>
      <c r="Q21" s="79">
        <v>34</v>
      </c>
      <c r="R21" s="79">
        <v>28</v>
      </c>
      <c r="S21" s="79">
        <v>18</v>
      </c>
      <c r="T21" s="80">
        <v>17</v>
      </c>
    </row>
    <row r="22" spans="2:20" ht="13.5" customHeight="1" x14ac:dyDescent="0.15">
      <c r="B22" s="285" t="s">
        <v>20</v>
      </c>
      <c r="C22" s="46" t="s">
        <v>21</v>
      </c>
      <c r="D22" s="55">
        <v>229</v>
      </c>
      <c r="E22" s="47">
        <v>135</v>
      </c>
      <c r="F22" s="48">
        <v>94</v>
      </c>
      <c r="G22" s="49">
        <v>0</v>
      </c>
      <c r="H22" s="47">
        <v>0</v>
      </c>
      <c r="I22" s="47">
        <v>2</v>
      </c>
      <c r="J22" s="47">
        <v>1</v>
      </c>
      <c r="K22" s="47">
        <v>5</v>
      </c>
      <c r="L22" s="47">
        <v>7</v>
      </c>
      <c r="M22" s="47">
        <v>14</v>
      </c>
      <c r="N22" s="47">
        <v>14</v>
      </c>
      <c r="O22" s="47">
        <v>33</v>
      </c>
      <c r="P22" s="47">
        <v>22</v>
      </c>
      <c r="Q22" s="47">
        <v>52</v>
      </c>
      <c r="R22" s="47">
        <v>35</v>
      </c>
      <c r="S22" s="47">
        <v>29</v>
      </c>
      <c r="T22" s="48">
        <v>15</v>
      </c>
    </row>
    <row r="23" spans="2:20" x14ac:dyDescent="0.15">
      <c r="B23" s="286"/>
      <c r="C23" s="50" t="s">
        <v>22</v>
      </c>
      <c r="D23" s="56">
        <v>818</v>
      </c>
      <c r="E23" s="26">
        <v>447</v>
      </c>
      <c r="F23" s="27">
        <v>371</v>
      </c>
      <c r="G23" s="28">
        <v>0</v>
      </c>
      <c r="H23" s="26">
        <v>1</v>
      </c>
      <c r="I23" s="26">
        <v>39</v>
      </c>
      <c r="J23" s="26">
        <v>28</v>
      </c>
      <c r="K23" s="26">
        <v>90</v>
      </c>
      <c r="L23" s="26">
        <v>89</v>
      </c>
      <c r="M23" s="26">
        <v>100</v>
      </c>
      <c r="N23" s="26">
        <v>94</v>
      </c>
      <c r="O23" s="26">
        <v>91</v>
      </c>
      <c r="P23" s="26">
        <v>74</v>
      </c>
      <c r="Q23" s="26">
        <v>90</v>
      </c>
      <c r="R23" s="26">
        <v>64</v>
      </c>
      <c r="S23" s="26">
        <v>37</v>
      </c>
      <c r="T23" s="27">
        <v>21</v>
      </c>
    </row>
    <row r="24" spans="2:20" x14ac:dyDescent="0.15">
      <c r="B24" s="286"/>
      <c r="C24" s="50" t="s">
        <v>23</v>
      </c>
      <c r="D24" s="56">
        <v>136</v>
      </c>
      <c r="E24" s="26">
        <v>76</v>
      </c>
      <c r="F24" s="27">
        <v>60</v>
      </c>
      <c r="G24" s="28">
        <v>0</v>
      </c>
      <c r="H24" s="26">
        <v>0</v>
      </c>
      <c r="I24" s="26">
        <v>2</v>
      </c>
      <c r="J24" s="26">
        <v>4</v>
      </c>
      <c r="K24" s="26">
        <v>5</v>
      </c>
      <c r="L24" s="26">
        <v>4</v>
      </c>
      <c r="M24" s="26">
        <v>7</v>
      </c>
      <c r="N24" s="26">
        <v>9</v>
      </c>
      <c r="O24" s="26">
        <v>17</v>
      </c>
      <c r="P24" s="26">
        <v>16</v>
      </c>
      <c r="Q24" s="26">
        <v>28</v>
      </c>
      <c r="R24" s="26">
        <v>17</v>
      </c>
      <c r="S24" s="26">
        <v>17</v>
      </c>
      <c r="T24" s="27">
        <v>10</v>
      </c>
    </row>
    <row r="25" spans="2:20" x14ac:dyDescent="0.15">
      <c r="B25" s="286"/>
      <c r="C25" s="50" t="s">
        <v>76</v>
      </c>
      <c r="D25" s="56">
        <v>94</v>
      </c>
      <c r="E25" s="26">
        <v>53</v>
      </c>
      <c r="F25" s="27">
        <v>41</v>
      </c>
      <c r="G25" s="28">
        <v>0</v>
      </c>
      <c r="H25" s="26">
        <v>0</v>
      </c>
      <c r="I25" s="26">
        <v>0</v>
      </c>
      <c r="J25" s="26">
        <v>0</v>
      </c>
      <c r="K25" s="26">
        <v>4</v>
      </c>
      <c r="L25" s="26">
        <v>4</v>
      </c>
      <c r="M25" s="26">
        <v>13</v>
      </c>
      <c r="N25" s="26">
        <v>6</v>
      </c>
      <c r="O25" s="26">
        <v>11</v>
      </c>
      <c r="P25" s="26">
        <v>9</v>
      </c>
      <c r="Q25" s="26">
        <v>17</v>
      </c>
      <c r="R25" s="26">
        <v>12</v>
      </c>
      <c r="S25" s="26">
        <v>8</v>
      </c>
      <c r="T25" s="27">
        <v>10</v>
      </c>
    </row>
    <row r="26" spans="2:20" x14ac:dyDescent="0.15">
      <c r="B26" s="286"/>
      <c r="C26" s="50" t="s">
        <v>25</v>
      </c>
      <c r="D26" s="56">
        <v>625</v>
      </c>
      <c r="E26" s="26">
        <v>364</v>
      </c>
      <c r="F26" s="27">
        <v>261</v>
      </c>
      <c r="G26" s="28">
        <v>2</v>
      </c>
      <c r="H26" s="26">
        <v>0</v>
      </c>
      <c r="I26" s="26">
        <v>15</v>
      </c>
      <c r="J26" s="26">
        <v>17</v>
      </c>
      <c r="K26" s="26">
        <v>21</v>
      </c>
      <c r="L26" s="26">
        <v>13</v>
      </c>
      <c r="M26" s="26">
        <v>60</v>
      </c>
      <c r="N26" s="26">
        <v>32</v>
      </c>
      <c r="O26" s="26">
        <v>82</v>
      </c>
      <c r="P26" s="26">
        <v>61</v>
      </c>
      <c r="Q26" s="26">
        <v>122</v>
      </c>
      <c r="R26" s="26">
        <v>94</v>
      </c>
      <c r="S26" s="26">
        <v>62</v>
      </c>
      <c r="T26" s="27">
        <v>44</v>
      </c>
    </row>
    <row r="27" spans="2:20" ht="14.25" thickBot="1" x14ac:dyDescent="0.2">
      <c r="B27" s="287"/>
      <c r="C27" s="51" t="s">
        <v>13</v>
      </c>
      <c r="D27" s="78">
        <v>1902</v>
      </c>
      <c r="E27" s="79">
        <v>1075</v>
      </c>
      <c r="F27" s="80">
        <v>827</v>
      </c>
      <c r="G27" s="81">
        <v>2</v>
      </c>
      <c r="H27" s="79">
        <v>1</v>
      </c>
      <c r="I27" s="79">
        <v>58</v>
      </c>
      <c r="J27" s="79">
        <v>50</v>
      </c>
      <c r="K27" s="79">
        <v>125</v>
      </c>
      <c r="L27" s="79">
        <v>117</v>
      </c>
      <c r="M27" s="79">
        <v>194</v>
      </c>
      <c r="N27" s="79">
        <v>155</v>
      </c>
      <c r="O27" s="79">
        <v>234</v>
      </c>
      <c r="P27" s="79">
        <v>182</v>
      </c>
      <c r="Q27" s="79">
        <v>309</v>
      </c>
      <c r="R27" s="79">
        <v>222</v>
      </c>
      <c r="S27" s="79">
        <v>153</v>
      </c>
      <c r="T27" s="80">
        <v>100</v>
      </c>
    </row>
    <row r="28" spans="2:20" ht="13.5" customHeight="1" x14ac:dyDescent="0.15">
      <c r="B28" s="286" t="s">
        <v>26</v>
      </c>
      <c r="C28" s="52" t="s">
        <v>141</v>
      </c>
      <c r="D28" s="55">
        <v>33</v>
      </c>
      <c r="E28" s="47">
        <v>18</v>
      </c>
      <c r="F28" s="48">
        <v>15</v>
      </c>
      <c r="G28" s="49">
        <v>1</v>
      </c>
      <c r="H28" s="47">
        <v>0</v>
      </c>
      <c r="I28" s="47">
        <v>1</v>
      </c>
      <c r="J28" s="47">
        <v>1</v>
      </c>
      <c r="K28" s="47">
        <v>2</v>
      </c>
      <c r="L28" s="47">
        <v>3</v>
      </c>
      <c r="M28" s="47">
        <v>3</v>
      </c>
      <c r="N28" s="47">
        <v>1</v>
      </c>
      <c r="O28" s="47">
        <v>2</v>
      </c>
      <c r="P28" s="47">
        <v>0</v>
      </c>
      <c r="Q28" s="47">
        <v>5</v>
      </c>
      <c r="R28" s="47">
        <v>7</v>
      </c>
      <c r="S28" s="47">
        <v>4</v>
      </c>
      <c r="T28" s="48">
        <v>3</v>
      </c>
    </row>
    <row r="29" spans="2:20" x14ac:dyDescent="0.15">
      <c r="B29" s="286"/>
      <c r="C29" s="50" t="s">
        <v>142</v>
      </c>
      <c r="D29" s="56">
        <v>73</v>
      </c>
      <c r="E29" s="26">
        <v>42</v>
      </c>
      <c r="F29" s="27">
        <v>31</v>
      </c>
      <c r="G29" s="28">
        <v>0</v>
      </c>
      <c r="H29" s="26">
        <v>0</v>
      </c>
      <c r="I29" s="26">
        <v>0</v>
      </c>
      <c r="J29" s="26">
        <v>1</v>
      </c>
      <c r="K29" s="26">
        <v>2</v>
      </c>
      <c r="L29" s="26">
        <v>2</v>
      </c>
      <c r="M29" s="26">
        <v>9</v>
      </c>
      <c r="N29" s="26">
        <v>4</v>
      </c>
      <c r="O29" s="26">
        <v>4</v>
      </c>
      <c r="P29" s="26">
        <v>12</v>
      </c>
      <c r="Q29" s="26">
        <v>13</v>
      </c>
      <c r="R29" s="26">
        <v>6</v>
      </c>
      <c r="S29" s="26">
        <v>14</v>
      </c>
      <c r="T29" s="27">
        <v>6</v>
      </c>
    </row>
    <row r="30" spans="2:20" x14ac:dyDescent="0.15">
      <c r="B30" s="286"/>
      <c r="C30" s="50" t="s">
        <v>27</v>
      </c>
      <c r="D30" s="56">
        <v>63</v>
      </c>
      <c r="E30" s="26">
        <v>37</v>
      </c>
      <c r="F30" s="27">
        <v>26</v>
      </c>
      <c r="G30" s="28">
        <v>0</v>
      </c>
      <c r="H30" s="26">
        <v>0</v>
      </c>
      <c r="I30" s="26">
        <v>2</v>
      </c>
      <c r="J30" s="26">
        <v>2</v>
      </c>
      <c r="K30" s="26">
        <v>4</v>
      </c>
      <c r="L30" s="26">
        <v>2</v>
      </c>
      <c r="M30" s="26">
        <v>12</v>
      </c>
      <c r="N30" s="26">
        <v>2</v>
      </c>
      <c r="O30" s="26">
        <v>4</v>
      </c>
      <c r="P30" s="26">
        <v>8</v>
      </c>
      <c r="Q30" s="26">
        <v>10</v>
      </c>
      <c r="R30" s="26">
        <v>7</v>
      </c>
      <c r="S30" s="26">
        <v>5</v>
      </c>
      <c r="T30" s="27">
        <v>5</v>
      </c>
    </row>
    <row r="31" spans="2:20" x14ac:dyDescent="0.15">
      <c r="B31" s="286"/>
      <c r="C31" s="50" t="s">
        <v>143</v>
      </c>
      <c r="D31" s="56">
        <v>175</v>
      </c>
      <c r="E31" s="26">
        <v>75</v>
      </c>
      <c r="F31" s="27">
        <v>100</v>
      </c>
      <c r="G31" s="28">
        <v>0</v>
      </c>
      <c r="H31" s="26">
        <v>0</v>
      </c>
      <c r="I31" s="26">
        <v>1</v>
      </c>
      <c r="J31" s="26">
        <v>2</v>
      </c>
      <c r="K31" s="26">
        <v>7</v>
      </c>
      <c r="L31" s="26">
        <v>2</v>
      </c>
      <c r="M31" s="26">
        <v>11</v>
      </c>
      <c r="N31" s="26">
        <v>5</v>
      </c>
      <c r="O31" s="26">
        <v>14</v>
      </c>
      <c r="P31" s="26">
        <v>10</v>
      </c>
      <c r="Q31" s="26">
        <v>28</v>
      </c>
      <c r="R31" s="26">
        <v>30</v>
      </c>
      <c r="S31" s="26">
        <v>14</v>
      </c>
      <c r="T31" s="27">
        <v>51</v>
      </c>
    </row>
    <row r="32" spans="2:20" x14ac:dyDescent="0.15">
      <c r="B32" s="286"/>
      <c r="C32" s="50" t="s">
        <v>29</v>
      </c>
      <c r="D32" s="56">
        <v>324</v>
      </c>
      <c r="E32" s="26">
        <v>192</v>
      </c>
      <c r="F32" s="27">
        <v>132</v>
      </c>
      <c r="G32" s="28">
        <v>1</v>
      </c>
      <c r="H32" s="26">
        <v>0</v>
      </c>
      <c r="I32" s="26">
        <v>5</v>
      </c>
      <c r="J32" s="26">
        <v>5</v>
      </c>
      <c r="K32" s="26">
        <v>20</v>
      </c>
      <c r="L32" s="26">
        <v>10</v>
      </c>
      <c r="M32" s="26">
        <v>30</v>
      </c>
      <c r="N32" s="26">
        <v>18</v>
      </c>
      <c r="O32" s="26">
        <v>57</v>
      </c>
      <c r="P32" s="26">
        <v>16</v>
      </c>
      <c r="Q32" s="26">
        <v>46</v>
      </c>
      <c r="R32" s="26">
        <v>41</v>
      </c>
      <c r="S32" s="26">
        <v>33</v>
      </c>
      <c r="T32" s="27">
        <v>42</v>
      </c>
    </row>
    <row r="33" spans="2:22" ht="14.25" thickBot="1" x14ac:dyDescent="0.2">
      <c r="B33" s="286"/>
      <c r="C33" s="53" t="s">
        <v>13</v>
      </c>
      <c r="D33" s="82">
        <v>668</v>
      </c>
      <c r="E33" s="83">
        <v>364</v>
      </c>
      <c r="F33" s="84">
        <v>304</v>
      </c>
      <c r="G33" s="85">
        <v>2</v>
      </c>
      <c r="H33" s="83">
        <v>0</v>
      </c>
      <c r="I33" s="83">
        <v>9</v>
      </c>
      <c r="J33" s="83">
        <v>11</v>
      </c>
      <c r="K33" s="83">
        <v>35</v>
      </c>
      <c r="L33" s="83">
        <v>19</v>
      </c>
      <c r="M33" s="83">
        <v>65</v>
      </c>
      <c r="N33" s="83">
        <v>30</v>
      </c>
      <c r="O33" s="83">
        <v>81</v>
      </c>
      <c r="P33" s="83">
        <v>46</v>
      </c>
      <c r="Q33" s="83">
        <v>102</v>
      </c>
      <c r="R33" s="83">
        <v>91</v>
      </c>
      <c r="S33" s="83">
        <v>70</v>
      </c>
      <c r="T33" s="84">
        <v>107</v>
      </c>
    </row>
    <row r="34" spans="2:22" ht="14.25" thickBot="1" x14ac:dyDescent="0.2">
      <c r="B34" s="307" t="s">
        <v>30</v>
      </c>
      <c r="C34" s="308"/>
      <c r="D34" s="54">
        <v>221</v>
      </c>
      <c r="E34" s="32">
        <v>143</v>
      </c>
      <c r="F34" s="33">
        <v>78</v>
      </c>
      <c r="G34" s="34">
        <v>3</v>
      </c>
      <c r="H34" s="32">
        <v>3</v>
      </c>
      <c r="I34" s="32">
        <v>14</v>
      </c>
      <c r="J34" s="32">
        <v>5</v>
      </c>
      <c r="K34" s="32">
        <v>14</v>
      </c>
      <c r="L34" s="32">
        <v>11</v>
      </c>
      <c r="M34" s="32">
        <v>28</v>
      </c>
      <c r="N34" s="32">
        <v>18</v>
      </c>
      <c r="O34" s="32">
        <v>39</v>
      </c>
      <c r="P34" s="32">
        <v>16</v>
      </c>
      <c r="Q34" s="32">
        <v>36</v>
      </c>
      <c r="R34" s="32">
        <v>21</v>
      </c>
      <c r="S34" s="32">
        <v>9</v>
      </c>
      <c r="T34" s="33">
        <v>4</v>
      </c>
    </row>
    <row r="35" spans="2:22" ht="14.25" thickBot="1" x14ac:dyDescent="0.2">
      <c r="B35" s="291" t="s">
        <v>31</v>
      </c>
      <c r="C35" s="221"/>
      <c r="D35" s="54">
        <v>7138</v>
      </c>
      <c r="E35" s="32">
        <v>4447</v>
      </c>
      <c r="F35" s="33">
        <v>2691</v>
      </c>
      <c r="G35" s="34">
        <v>26</v>
      </c>
      <c r="H35" s="32">
        <v>12</v>
      </c>
      <c r="I35" s="32">
        <v>270</v>
      </c>
      <c r="J35" s="32">
        <v>186</v>
      </c>
      <c r="K35" s="32">
        <v>463</v>
      </c>
      <c r="L35" s="32">
        <v>296</v>
      </c>
      <c r="M35" s="32">
        <v>815</v>
      </c>
      <c r="N35" s="32">
        <v>460</v>
      </c>
      <c r="O35" s="32">
        <v>1084</v>
      </c>
      <c r="P35" s="32">
        <v>609</v>
      </c>
      <c r="Q35" s="32">
        <v>1196</v>
      </c>
      <c r="R35" s="32">
        <v>721</v>
      </c>
      <c r="S35" s="32">
        <v>593</v>
      </c>
      <c r="T35" s="33">
        <v>407</v>
      </c>
      <c r="V35" s="59"/>
    </row>
    <row r="36" spans="2:22" x14ac:dyDescent="0.15">
      <c r="F36" s="59"/>
      <c r="G36" s="59"/>
    </row>
  </sheetData>
  <mergeCells count="16">
    <mergeCell ref="B22:B27"/>
    <mergeCell ref="B28:B33"/>
    <mergeCell ref="B34:C34"/>
    <mergeCell ref="B35:C35"/>
    <mergeCell ref="O2:P2"/>
    <mergeCell ref="Q2:R2"/>
    <mergeCell ref="S2:T2"/>
    <mergeCell ref="B4:C4"/>
    <mergeCell ref="B5:B13"/>
    <mergeCell ref="B14:B21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view="pageBreakPreview" topLeftCell="A4" zoomScale="75" zoomScaleNormal="100" zoomScaleSheetLayoutView="75" workbookViewId="0">
      <selection activeCell="M48" sqref="M48"/>
    </sheetView>
  </sheetViews>
  <sheetFormatPr defaultRowHeight="13.5" x14ac:dyDescent="0.15"/>
  <cols>
    <col min="1" max="1" width="2.625" style="58" customWidth="1"/>
    <col min="2" max="2" width="2.75" style="58" bestFit="1" customWidth="1"/>
    <col min="3" max="3" width="11" style="58" customWidth="1"/>
    <col min="4" max="4" width="19.5" style="58" bestFit="1" customWidth="1"/>
    <col min="5" max="7" width="7.75" style="58" customWidth="1"/>
    <col min="8" max="21" width="6.25" style="58" customWidth="1"/>
    <col min="22" max="16384" width="9" style="58"/>
  </cols>
  <sheetData>
    <row r="1" spans="2:21" ht="14.25" thickBot="1" x14ac:dyDescent="0.2">
      <c r="B1" s="58" t="s">
        <v>145</v>
      </c>
    </row>
    <row r="2" spans="2:21" ht="13.5" customHeight="1" x14ac:dyDescent="0.15">
      <c r="B2" s="241" t="s">
        <v>32</v>
      </c>
      <c r="C2" s="242"/>
      <c r="D2" s="242"/>
      <c r="E2" s="245" t="s">
        <v>88</v>
      </c>
      <c r="F2" s="246"/>
      <c r="G2" s="247"/>
      <c r="H2" s="234" t="s">
        <v>69</v>
      </c>
      <c r="I2" s="246"/>
      <c r="J2" s="246" t="s">
        <v>70</v>
      </c>
      <c r="K2" s="246"/>
      <c r="L2" s="246" t="s">
        <v>71</v>
      </c>
      <c r="M2" s="246"/>
      <c r="N2" s="246" t="s">
        <v>72</v>
      </c>
      <c r="O2" s="246"/>
      <c r="P2" s="246" t="s">
        <v>73</v>
      </c>
      <c r="Q2" s="246"/>
      <c r="R2" s="246" t="s">
        <v>74</v>
      </c>
      <c r="S2" s="246"/>
      <c r="T2" s="246" t="s">
        <v>75</v>
      </c>
      <c r="U2" s="247"/>
    </row>
    <row r="3" spans="2:21" ht="14.25" thickBot="1" x14ac:dyDescent="0.2">
      <c r="B3" s="243"/>
      <c r="C3" s="244"/>
      <c r="D3" s="244"/>
      <c r="E3" s="19" t="s">
        <v>0</v>
      </c>
      <c r="F3" s="20" t="s">
        <v>1</v>
      </c>
      <c r="G3" s="21" t="s">
        <v>2</v>
      </c>
      <c r="H3" s="64" t="s">
        <v>1</v>
      </c>
      <c r="I3" s="20" t="s">
        <v>2</v>
      </c>
      <c r="J3" s="64" t="s">
        <v>1</v>
      </c>
      <c r="K3" s="20" t="s">
        <v>2</v>
      </c>
      <c r="L3" s="64" t="s">
        <v>1</v>
      </c>
      <c r="M3" s="20" t="s">
        <v>2</v>
      </c>
      <c r="N3" s="64" t="s">
        <v>1</v>
      </c>
      <c r="O3" s="20" t="s">
        <v>2</v>
      </c>
      <c r="P3" s="64" t="s">
        <v>1</v>
      </c>
      <c r="Q3" s="20" t="s">
        <v>2</v>
      </c>
      <c r="R3" s="22" t="s">
        <v>1</v>
      </c>
      <c r="S3" s="22" t="s">
        <v>2</v>
      </c>
      <c r="T3" s="22" t="s">
        <v>1</v>
      </c>
      <c r="U3" s="21" t="s">
        <v>2</v>
      </c>
    </row>
    <row r="4" spans="2:21" ht="13.5" customHeight="1" x14ac:dyDescent="0.15">
      <c r="B4" s="302" t="s">
        <v>33</v>
      </c>
      <c r="C4" s="228" t="s">
        <v>34</v>
      </c>
      <c r="D4" s="301"/>
      <c r="E4" s="106">
        <v>925</v>
      </c>
      <c r="F4" s="107">
        <v>531</v>
      </c>
      <c r="G4" s="108">
        <v>394</v>
      </c>
      <c r="H4" s="109">
        <v>1</v>
      </c>
      <c r="I4" s="107">
        <v>0</v>
      </c>
      <c r="J4" s="107">
        <v>9</v>
      </c>
      <c r="K4" s="107">
        <v>12</v>
      </c>
      <c r="L4" s="107">
        <v>28</v>
      </c>
      <c r="M4" s="107">
        <v>27</v>
      </c>
      <c r="N4" s="107">
        <v>66</v>
      </c>
      <c r="O4" s="107">
        <v>46</v>
      </c>
      <c r="P4" s="107">
        <v>125</v>
      </c>
      <c r="Q4" s="107">
        <v>83</v>
      </c>
      <c r="R4" s="107">
        <v>184</v>
      </c>
      <c r="S4" s="110">
        <v>133</v>
      </c>
      <c r="T4" s="107">
        <v>118</v>
      </c>
      <c r="U4" s="108">
        <v>93</v>
      </c>
    </row>
    <row r="5" spans="2:21" x14ac:dyDescent="0.15">
      <c r="B5" s="303"/>
      <c r="C5" s="217" t="s">
        <v>35</v>
      </c>
      <c r="D5" s="297"/>
      <c r="E5" s="111">
        <v>300</v>
      </c>
      <c r="F5" s="112">
        <v>162</v>
      </c>
      <c r="G5" s="113">
        <v>138</v>
      </c>
      <c r="H5" s="114">
        <v>1</v>
      </c>
      <c r="I5" s="112">
        <v>0</v>
      </c>
      <c r="J5" s="112">
        <v>2</v>
      </c>
      <c r="K5" s="112">
        <v>4</v>
      </c>
      <c r="L5" s="112">
        <v>18</v>
      </c>
      <c r="M5" s="112">
        <v>6</v>
      </c>
      <c r="N5" s="112">
        <v>17</v>
      </c>
      <c r="O5" s="112">
        <v>12</v>
      </c>
      <c r="P5" s="112">
        <v>32</v>
      </c>
      <c r="Q5" s="112">
        <v>20</v>
      </c>
      <c r="R5" s="112">
        <v>60</v>
      </c>
      <c r="S5" s="112">
        <v>41</v>
      </c>
      <c r="T5" s="112">
        <v>32</v>
      </c>
      <c r="U5" s="113">
        <v>55</v>
      </c>
    </row>
    <row r="6" spans="2:21" x14ac:dyDescent="0.15">
      <c r="B6" s="303"/>
      <c r="C6" s="217" t="s">
        <v>36</v>
      </c>
      <c r="D6" s="297"/>
      <c r="E6" s="111">
        <v>1125</v>
      </c>
      <c r="F6" s="112">
        <v>659</v>
      </c>
      <c r="G6" s="113">
        <v>466</v>
      </c>
      <c r="H6" s="114">
        <v>1</v>
      </c>
      <c r="I6" s="112">
        <v>1</v>
      </c>
      <c r="J6" s="112">
        <v>45</v>
      </c>
      <c r="K6" s="112">
        <v>34</v>
      </c>
      <c r="L6" s="112">
        <v>109</v>
      </c>
      <c r="M6" s="112">
        <v>89</v>
      </c>
      <c r="N6" s="112">
        <v>152</v>
      </c>
      <c r="O6" s="112">
        <v>106</v>
      </c>
      <c r="P6" s="112">
        <v>159</v>
      </c>
      <c r="Q6" s="112">
        <v>113</v>
      </c>
      <c r="R6" s="112">
        <v>141</v>
      </c>
      <c r="S6" s="112">
        <v>83</v>
      </c>
      <c r="T6" s="114">
        <v>52</v>
      </c>
      <c r="U6" s="113">
        <v>40</v>
      </c>
    </row>
    <row r="7" spans="2:21" x14ac:dyDescent="0.15">
      <c r="B7" s="303"/>
      <c r="C7" s="217" t="s">
        <v>37</v>
      </c>
      <c r="D7" s="297"/>
      <c r="E7" s="111">
        <v>2118</v>
      </c>
      <c r="F7" s="112">
        <v>1339</v>
      </c>
      <c r="G7" s="113">
        <v>779</v>
      </c>
      <c r="H7" s="114">
        <v>10</v>
      </c>
      <c r="I7" s="112">
        <v>3</v>
      </c>
      <c r="J7" s="112">
        <v>81</v>
      </c>
      <c r="K7" s="112">
        <v>58</v>
      </c>
      <c r="L7" s="112">
        <v>112</v>
      </c>
      <c r="M7" s="112">
        <v>76</v>
      </c>
      <c r="N7" s="112">
        <v>233</v>
      </c>
      <c r="O7" s="112">
        <v>132</v>
      </c>
      <c r="P7" s="112">
        <v>324</v>
      </c>
      <c r="Q7" s="112">
        <v>183</v>
      </c>
      <c r="R7" s="112">
        <v>372</v>
      </c>
      <c r="S7" s="112">
        <v>218</v>
      </c>
      <c r="T7" s="114">
        <v>207</v>
      </c>
      <c r="U7" s="113">
        <v>109</v>
      </c>
    </row>
    <row r="8" spans="2:21" x14ac:dyDescent="0.15">
      <c r="B8" s="303"/>
      <c r="C8" s="217" t="s">
        <v>38</v>
      </c>
      <c r="D8" s="297"/>
      <c r="E8" s="111">
        <v>14</v>
      </c>
      <c r="F8" s="112">
        <v>4</v>
      </c>
      <c r="G8" s="113">
        <v>10</v>
      </c>
      <c r="H8" s="114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1</v>
      </c>
      <c r="P8" s="112">
        <v>0</v>
      </c>
      <c r="Q8" s="112">
        <v>2</v>
      </c>
      <c r="R8" s="112">
        <v>4</v>
      </c>
      <c r="S8" s="112">
        <v>2</v>
      </c>
      <c r="T8" s="114">
        <v>0</v>
      </c>
      <c r="U8" s="113">
        <v>5</v>
      </c>
    </row>
    <row r="9" spans="2:21" x14ac:dyDescent="0.15">
      <c r="B9" s="303"/>
      <c r="C9" s="217" t="s">
        <v>39</v>
      </c>
      <c r="D9" s="297"/>
      <c r="E9" s="111">
        <v>1019</v>
      </c>
      <c r="F9" s="112">
        <v>690</v>
      </c>
      <c r="G9" s="113">
        <v>329</v>
      </c>
      <c r="H9" s="114">
        <v>3</v>
      </c>
      <c r="I9" s="112">
        <v>2</v>
      </c>
      <c r="J9" s="112">
        <v>50</v>
      </c>
      <c r="K9" s="112">
        <v>30</v>
      </c>
      <c r="L9" s="112">
        <v>92</v>
      </c>
      <c r="M9" s="112">
        <v>32</v>
      </c>
      <c r="N9" s="112">
        <v>134</v>
      </c>
      <c r="O9" s="112">
        <v>53</v>
      </c>
      <c r="P9" s="112">
        <v>166</v>
      </c>
      <c r="Q9" s="112">
        <v>90</v>
      </c>
      <c r="R9" s="112">
        <v>165</v>
      </c>
      <c r="S9" s="112">
        <v>85</v>
      </c>
      <c r="T9" s="114">
        <v>80</v>
      </c>
      <c r="U9" s="113">
        <v>37</v>
      </c>
    </row>
    <row r="10" spans="2:21" x14ac:dyDescent="0.15">
      <c r="B10" s="303"/>
      <c r="C10" s="217" t="s">
        <v>40</v>
      </c>
      <c r="D10" s="297"/>
      <c r="E10" s="111">
        <v>231</v>
      </c>
      <c r="F10" s="112">
        <v>153</v>
      </c>
      <c r="G10" s="113">
        <v>78</v>
      </c>
      <c r="H10" s="114">
        <v>2</v>
      </c>
      <c r="I10" s="112">
        <v>1</v>
      </c>
      <c r="J10" s="112">
        <v>12</v>
      </c>
      <c r="K10" s="112">
        <v>6</v>
      </c>
      <c r="L10" s="112">
        <v>8</v>
      </c>
      <c r="M10" s="112">
        <v>6</v>
      </c>
      <c r="N10" s="112">
        <v>34</v>
      </c>
      <c r="O10" s="112">
        <v>10</v>
      </c>
      <c r="P10" s="112">
        <v>45</v>
      </c>
      <c r="Q10" s="112">
        <v>16</v>
      </c>
      <c r="R10" s="112">
        <v>37</v>
      </c>
      <c r="S10" s="112">
        <v>33</v>
      </c>
      <c r="T10" s="114">
        <v>15</v>
      </c>
      <c r="U10" s="113">
        <v>6</v>
      </c>
    </row>
    <row r="11" spans="2:21" x14ac:dyDescent="0.15">
      <c r="B11" s="303"/>
      <c r="C11" s="217" t="s">
        <v>41</v>
      </c>
      <c r="D11" s="297"/>
      <c r="E11" s="111">
        <v>65</v>
      </c>
      <c r="F11" s="112">
        <v>37</v>
      </c>
      <c r="G11" s="113">
        <v>28</v>
      </c>
      <c r="H11" s="114">
        <v>0</v>
      </c>
      <c r="I11" s="112">
        <v>0</v>
      </c>
      <c r="J11" s="112">
        <v>1</v>
      </c>
      <c r="K11" s="112">
        <v>1</v>
      </c>
      <c r="L11" s="112">
        <v>5</v>
      </c>
      <c r="M11" s="112">
        <v>5</v>
      </c>
      <c r="N11" s="112">
        <v>10</v>
      </c>
      <c r="O11" s="112">
        <v>7</v>
      </c>
      <c r="P11" s="112">
        <v>11</v>
      </c>
      <c r="Q11" s="112">
        <v>2</v>
      </c>
      <c r="R11" s="112">
        <v>7</v>
      </c>
      <c r="S11" s="112">
        <v>8</v>
      </c>
      <c r="T11" s="114">
        <v>3</v>
      </c>
      <c r="U11" s="113">
        <v>5</v>
      </c>
    </row>
    <row r="12" spans="2:21" x14ac:dyDescent="0.15">
      <c r="B12" s="303"/>
      <c r="C12" s="217" t="s">
        <v>42</v>
      </c>
      <c r="D12" s="297"/>
      <c r="E12" s="111">
        <v>33</v>
      </c>
      <c r="F12" s="112">
        <v>21</v>
      </c>
      <c r="G12" s="113">
        <v>12</v>
      </c>
      <c r="H12" s="114">
        <v>0</v>
      </c>
      <c r="I12" s="112">
        <v>0</v>
      </c>
      <c r="J12" s="112">
        <v>1</v>
      </c>
      <c r="K12" s="112">
        <v>1</v>
      </c>
      <c r="L12" s="112">
        <v>1</v>
      </c>
      <c r="M12" s="112">
        <v>2</v>
      </c>
      <c r="N12" s="112">
        <v>3</v>
      </c>
      <c r="O12" s="112">
        <v>1</v>
      </c>
      <c r="P12" s="112">
        <v>9</v>
      </c>
      <c r="Q12" s="112">
        <v>3</v>
      </c>
      <c r="R12" s="112">
        <v>5</v>
      </c>
      <c r="S12" s="112">
        <v>2</v>
      </c>
      <c r="T12" s="114">
        <v>2</v>
      </c>
      <c r="U12" s="113">
        <v>3</v>
      </c>
    </row>
    <row r="13" spans="2:21" x14ac:dyDescent="0.15">
      <c r="B13" s="303"/>
      <c r="C13" s="217" t="s">
        <v>43</v>
      </c>
      <c r="D13" s="297"/>
      <c r="E13" s="111">
        <v>377</v>
      </c>
      <c r="F13" s="112">
        <v>255</v>
      </c>
      <c r="G13" s="113">
        <v>122</v>
      </c>
      <c r="H13" s="114">
        <v>1</v>
      </c>
      <c r="I13" s="112">
        <v>2</v>
      </c>
      <c r="J13" s="112">
        <v>24</v>
      </c>
      <c r="K13" s="112">
        <v>13</v>
      </c>
      <c r="L13" s="112">
        <v>22</v>
      </c>
      <c r="M13" s="112">
        <v>10</v>
      </c>
      <c r="N13" s="112">
        <v>48</v>
      </c>
      <c r="O13" s="112">
        <v>22</v>
      </c>
      <c r="P13" s="112">
        <v>64</v>
      </c>
      <c r="Q13" s="112">
        <v>28</v>
      </c>
      <c r="R13" s="112">
        <v>75</v>
      </c>
      <c r="S13" s="112">
        <v>30</v>
      </c>
      <c r="T13" s="114">
        <v>21</v>
      </c>
      <c r="U13" s="113">
        <v>17</v>
      </c>
    </row>
    <row r="14" spans="2:21" x14ac:dyDescent="0.15">
      <c r="B14" s="303"/>
      <c r="C14" s="217" t="s">
        <v>44</v>
      </c>
      <c r="D14" s="297"/>
      <c r="E14" s="111">
        <v>148</v>
      </c>
      <c r="F14" s="112">
        <v>99</v>
      </c>
      <c r="G14" s="113">
        <v>49</v>
      </c>
      <c r="H14" s="114">
        <v>1</v>
      </c>
      <c r="I14" s="112">
        <v>0</v>
      </c>
      <c r="J14" s="112">
        <v>11</v>
      </c>
      <c r="K14" s="112">
        <v>9</v>
      </c>
      <c r="L14" s="112">
        <v>18</v>
      </c>
      <c r="M14" s="112">
        <v>7</v>
      </c>
      <c r="N14" s="112">
        <v>23</v>
      </c>
      <c r="O14" s="112">
        <v>9</v>
      </c>
      <c r="P14" s="112">
        <v>25</v>
      </c>
      <c r="Q14" s="112">
        <v>11</v>
      </c>
      <c r="R14" s="112">
        <v>18</v>
      </c>
      <c r="S14" s="112">
        <v>7</v>
      </c>
      <c r="T14" s="114">
        <v>3</v>
      </c>
      <c r="U14" s="113">
        <v>6</v>
      </c>
    </row>
    <row r="15" spans="2:21" x14ac:dyDescent="0.15">
      <c r="B15" s="303"/>
      <c r="C15" s="217" t="s">
        <v>45</v>
      </c>
      <c r="D15" s="297"/>
      <c r="E15" s="111">
        <v>38</v>
      </c>
      <c r="F15" s="112">
        <v>24</v>
      </c>
      <c r="G15" s="113">
        <v>14</v>
      </c>
      <c r="H15" s="114">
        <v>2</v>
      </c>
      <c r="I15" s="112">
        <v>0</v>
      </c>
      <c r="J15" s="112">
        <v>4</v>
      </c>
      <c r="K15" s="112">
        <v>0</v>
      </c>
      <c r="L15" s="112">
        <v>2</v>
      </c>
      <c r="M15" s="112">
        <v>4</v>
      </c>
      <c r="N15" s="112">
        <v>3</v>
      </c>
      <c r="O15" s="112">
        <v>3</v>
      </c>
      <c r="P15" s="112">
        <v>4</v>
      </c>
      <c r="Q15" s="112">
        <v>1</v>
      </c>
      <c r="R15" s="112">
        <v>4</v>
      </c>
      <c r="S15" s="112">
        <v>4</v>
      </c>
      <c r="T15" s="114">
        <v>5</v>
      </c>
      <c r="U15" s="113">
        <v>2</v>
      </c>
    </row>
    <row r="16" spans="2:21" x14ac:dyDescent="0.15">
      <c r="B16" s="303"/>
      <c r="C16" s="217" t="s">
        <v>46</v>
      </c>
      <c r="D16" s="297"/>
      <c r="E16" s="111">
        <v>79</v>
      </c>
      <c r="F16" s="112">
        <v>50</v>
      </c>
      <c r="G16" s="113">
        <v>29</v>
      </c>
      <c r="H16" s="114">
        <v>0</v>
      </c>
      <c r="I16" s="112">
        <v>0</v>
      </c>
      <c r="J16" s="112">
        <v>5</v>
      </c>
      <c r="K16" s="112">
        <v>3</v>
      </c>
      <c r="L16" s="112">
        <v>3</v>
      </c>
      <c r="M16" s="112">
        <v>4</v>
      </c>
      <c r="N16" s="112">
        <v>11</v>
      </c>
      <c r="O16" s="112">
        <v>8</v>
      </c>
      <c r="P16" s="112">
        <v>14</v>
      </c>
      <c r="Q16" s="112">
        <v>5</v>
      </c>
      <c r="R16" s="112">
        <v>8</v>
      </c>
      <c r="S16" s="112">
        <v>6</v>
      </c>
      <c r="T16" s="114">
        <v>9</v>
      </c>
      <c r="U16" s="113">
        <v>3</v>
      </c>
    </row>
    <row r="17" spans="2:21" x14ac:dyDescent="0.15">
      <c r="B17" s="303"/>
      <c r="C17" s="217" t="s">
        <v>30</v>
      </c>
      <c r="D17" s="297"/>
      <c r="E17" s="111">
        <v>1</v>
      </c>
      <c r="F17" s="112">
        <v>0</v>
      </c>
      <c r="G17" s="113">
        <v>1</v>
      </c>
      <c r="H17" s="114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1</v>
      </c>
      <c r="R17" s="112">
        <v>0</v>
      </c>
      <c r="S17" s="112">
        <v>0</v>
      </c>
      <c r="T17" s="114">
        <v>0</v>
      </c>
      <c r="U17" s="113">
        <v>0</v>
      </c>
    </row>
    <row r="18" spans="2:21" ht="14.25" thickBot="1" x14ac:dyDescent="0.2">
      <c r="B18" s="304"/>
      <c r="C18" s="292" t="s">
        <v>47</v>
      </c>
      <c r="D18" s="293"/>
      <c r="E18" s="115">
        <v>6473</v>
      </c>
      <c r="F18" s="116">
        <v>4024</v>
      </c>
      <c r="G18" s="117">
        <v>2449</v>
      </c>
      <c r="H18" s="118">
        <v>22</v>
      </c>
      <c r="I18" s="116">
        <v>9</v>
      </c>
      <c r="J18" s="116">
        <v>245</v>
      </c>
      <c r="K18" s="116">
        <v>171</v>
      </c>
      <c r="L18" s="116">
        <v>418</v>
      </c>
      <c r="M18" s="116">
        <v>268</v>
      </c>
      <c r="N18" s="116">
        <v>734</v>
      </c>
      <c r="O18" s="116">
        <v>410</v>
      </c>
      <c r="P18" s="116">
        <v>978</v>
      </c>
      <c r="Q18" s="116">
        <v>558</v>
      </c>
      <c r="R18" s="116">
        <v>1080</v>
      </c>
      <c r="S18" s="116">
        <v>652</v>
      </c>
      <c r="T18" s="118">
        <v>547</v>
      </c>
      <c r="U18" s="117">
        <v>381</v>
      </c>
    </row>
    <row r="19" spans="2:21" ht="13.5" customHeight="1" x14ac:dyDescent="0.15">
      <c r="B19" s="298" t="s">
        <v>48</v>
      </c>
      <c r="C19" s="228" t="s">
        <v>49</v>
      </c>
      <c r="D19" s="301"/>
      <c r="E19" s="106">
        <v>4</v>
      </c>
      <c r="F19" s="107">
        <v>3</v>
      </c>
      <c r="G19" s="108">
        <v>1</v>
      </c>
      <c r="H19" s="109">
        <v>0</v>
      </c>
      <c r="I19" s="107">
        <v>1</v>
      </c>
      <c r="J19" s="107">
        <v>1</v>
      </c>
      <c r="K19" s="107">
        <v>0</v>
      </c>
      <c r="L19" s="107">
        <v>0</v>
      </c>
      <c r="M19" s="107">
        <v>0</v>
      </c>
      <c r="N19" s="107">
        <v>1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9">
        <v>1</v>
      </c>
      <c r="U19" s="108">
        <v>0</v>
      </c>
    </row>
    <row r="20" spans="2:21" x14ac:dyDescent="0.15">
      <c r="B20" s="299"/>
      <c r="C20" s="217" t="s">
        <v>50</v>
      </c>
      <c r="D20" s="297"/>
      <c r="E20" s="111">
        <v>4</v>
      </c>
      <c r="F20" s="112">
        <v>3</v>
      </c>
      <c r="G20" s="113">
        <v>1</v>
      </c>
      <c r="H20" s="114">
        <v>1</v>
      </c>
      <c r="I20" s="112">
        <v>0</v>
      </c>
      <c r="J20" s="112">
        <v>2</v>
      </c>
      <c r="K20" s="112">
        <v>1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4">
        <v>0</v>
      </c>
      <c r="U20" s="113">
        <v>0</v>
      </c>
    </row>
    <row r="21" spans="2:21" x14ac:dyDescent="0.15">
      <c r="B21" s="299"/>
      <c r="C21" s="217" t="s">
        <v>51</v>
      </c>
      <c r="D21" s="297"/>
      <c r="E21" s="111">
        <v>3</v>
      </c>
      <c r="F21" s="112">
        <v>0</v>
      </c>
      <c r="G21" s="113">
        <v>3</v>
      </c>
      <c r="H21" s="114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1</v>
      </c>
      <c r="R21" s="112">
        <v>0</v>
      </c>
      <c r="S21" s="112">
        <v>2</v>
      </c>
      <c r="T21" s="114">
        <v>0</v>
      </c>
      <c r="U21" s="113">
        <v>0</v>
      </c>
    </row>
    <row r="22" spans="2:21" x14ac:dyDescent="0.15">
      <c r="B22" s="299"/>
      <c r="C22" s="217" t="s">
        <v>52</v>
      </c>
      <c r="D22" s="297"/>
      <c r="E22" s="111">
        <v>0</v>
      </c>
      <c r="F22" s="112">
        <v>0</v>
      </c>
      <c r="G22" s="113">
        <v>0</v>
      </c>
      <c r="H22" s="114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4">
        <v>0</v>
      </c>
      <c r="U22" s="113">
        <v>0</v>
      </c>
    </row>
    <row r="23" spans="2:21" x14ac:dyDescent="0.15">
      <c r="B23" s="299"/>
      <c r="C23" s="217" t="s">
        <v>53</v>
      </c>
      <c r="D23" s="297"/>
      <c r="E23" s="111">
        <v>209</v>
      </c>
      <c r="F23" s="112">
        <v>136</v>
      </c>
      <c r="G23" s="113">
        <v>73</v>
      </c>
      <c r="H23" s="114">
        <v>2</v>
      </c>
      <c r="I23" s="112">
        <v>2</v>
      </c>
      <c r="J23" s="112">
        <v>10</v>
      </c>
      <c r="K23" s="112">
        <v>4</v>
      </c>
      <c r="L23" s="112">
        <v>14</v>
      </c>
      <c r="M23" s="112">
        <v>11</v>
      </c>
      <c r="N23" s="112">
        <v>27</v>
      </c>
      <c r="O23" s="112">
        <v>18</v>
      </c>
      <c r="P23" s="112">
        <v>39</v>
      </c>
      <c r="Q23" s="112">
        <v>15</v>
      </c>
      <c r="R23" s="112">
        <v>36</v>
      </c>
      <c r="S23" s="112">
        <v>19</v>
      </c>
      <c r="T23" s="114">
        <v>8</v>
      </c>
      <c r="U23" s="113">
        <v>4</v>
      </c>
    </row>
    <row r="24" spans="2:21" x14ac:dyDescent="0.15">
      <c r="B24" s="299"/>
      <c r="C24" s="217" t="s">
        <v>54</v>
      </c>
      <c r="D24" s="297"/>
      <c r="E24" s="111">
        <v>45</v>
      </c>
      <c r="F24" s="112">
        <v>36</v>
      </c>
      <c r="G24" s="113">
        <v>9</v>
      </c>
      <c r="H24" s="114">
        <v>0</v>
      </c>
      <c r="I24" s="112">
        <v>0</v>
      </c>
      <c r="J24" s="112">
        <v>1</v>
      </c>
      <c r="K24" s="112">
        <v>2</v>
      </c>
      <c r="L24" s="112">
        <v>5</v>
      </c>
      <c r="M24" s="112">
        <v>3</v>
      </c>
      <c r="N24" s="112">
        <v>7</v>
      </c>
      <c r="O24" s="112">
        <v>1</v>
      </c>
      <c r="P24" s="112">
        <v>10</v>
      </c>
      <c r="Q24" s="112">
        <v>0</v>
      </c>
      <c r="R24" s="112">
        <v>12</v>
      </c>
      <c r="S24" s="112">
        <v>2</v>
      </c>
      <c r="T24" s="114">
        <v>1</v>
      </c>
      <c r="U24" s="113">
        <v>1</v>
      </c>
    </row>
    <row r="25" spans="2:21" ht="13.5" customHeight="1" x14ac:dyDescent="0.15">
      <c r="B25" s="299"/>
      <c r="C25" s="305" t="s">
        <v>55</v>
      </c>
      <c r="D25" s="63" t="s">
        <v>56</v>
      </c>
      <c r="E25" s="111">
        <v>8</v>
      </c>
      <c r="F25" s="112">
        <v>6</v>
      </c>
      <c r="G25" s="113">
        <v>2</v>
      </c>
      <c r="H25" s="114">
        <v>0</v>
      </c>
      <c r="I25" s="112">
        <v>0</v>
      </c>
      <c r="J25" s="112">
        <v>1</v>
      </c>
      <c r="K25" s="112">
        <v>0</v>
      </c>
      <c r="L25" s="112">
        <v>2</v>
      </c>
      <c r="M25" s="112">
        <v>1</v>
      </c>
      <c r="N25" s="112">
        <v>0</v>
      </c>
      <c r="O25" s="112">
        <v>0</v>
      </c>
      <c r="P25" s="112">
        <v>1</v>
      </c>
      <c r="Q25" s="112">
        <v>0</v>
      </c>
      <c r="R25" s="112">
        <v>2</v>
      </c>
      <c r="S25" s="112">
        <v>1</v>
      </c>
      <c r="T25" s="114">
        <v>0</v>
      </c>
      <c r="U25" s="113">
        <v>0</v>
      </c>
    </row>
    <row r="26" spans="2:21" x14ac:dyDescent="0.15">
      <c r="B26" s="299"/>
      <c r="C26" s="231"/>
      <c r="D26" s="63" t="s">
        <v>57</v>
      </c>
      <c r="E26" s="111">
        <v>0</v>
      </c>
      <c r="F26" s="112">
        <v>0</v>
      </c>
      <c r="G26" s="113">
        <v>0</v>
      </c>
      <c r="H26" s="114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4">
        <v>0</v>
      </c>
      <c r="U26" s="113">
        <v>0</v>
      </c>
    </row>
    <row r="27" spans="2:21" x14ac:dyDescent="0.15">
      <c r="B27" s="299"/>
      <c r="C27" s="231"/>
      <c r="D27" s="63" t="s">
        <v>58</v>
      </c>
      <c r="E27" s="111">
        <v>3</v>
      </c>
      <c r="F27" s="112">
        <v>3</v>
      </c>
      <c r="G27" s="113">
        <v>0</v>
      </c>
      <c r="H27" s="114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1</v>
      </c>
      <c r="Q27" s="112">
        <v>0</v>
      </c>
      <c r="R27" s="112">
        <v>1</v>
      </c>
      <c r="S27" s="112">
        <v>0</v>
      </c>
      <c r="T27" s="114">
        <v>1</v>
      </c>
      <c r="U27" s="113">
        <v>0</v>
      </c>
    </row>
    <row r="28" spans="2:21" x14ac:dyDescent="0.15">
      <c r="B28" s="299"/>
      <c r="C28" s="231"/>
      <c r="D28" s="63" t="s">
        <v>59</v>
      </c>
      <c r="E28" s="111">
        <v>19</v>
      </c>
      <c r="F28" s="112">
        <v>9</v>
      </c>
      <c r="G28" s="113">
        <v>10</v>
      </c>
      <c r="H28" s="114">
        <v>0</v>
      </c>
      <c r="I28" s="112">
        <v>0</v>
      </c>
      <c r="J28" s="112">
        <v>1</v>
      </c>
      <c r="K28" s="112">
        <v>2</v>
      </c>
      <c r="L28" s="112">
        <v>2</v>
      </c>
      <c r="M28" s="112">
        <v>1</v>
      </c>
      <c r="N28" s="112">
        <v>1</v>
      </c>
      <c r="O28" s="112">
        <v>3</v>
      </c>
      <c r="P28" s="112">
        <v>1</v>
      </c>
      <c r="Q28" s="112">
        <v>2</v>
      </c>
      <c r="R28" s="112">
        <v>0</v>
      </c>
      <c r="S28" s="112">
        <v>2</v>
      </c>
      <c r="T28" s="114">
        <v>4</v>
      </c>
      <c r="U28" s="113">
        <v>0</v>
      </c>
    </row>
    <row r="29" spans="2:21" x14ac:dyDescent="0.15">
      <c r="B29" s="299"/>
      <c r="C29" s="231"/>
      <c r="D29" s="63" t="s">
        <v>60</v>
      </c>
      <c r="E29" s="111">
        <v>14</v>
      </c>
      <c r="F29" s="112">
        <v>6</v>
      </c>
      <c r="G29" s="113">
        <v>8</v>
      </c>
      <c r="H29" s="114">
        <v>0</v>
      </c>
      <c r="I29" s="112">
        <v>0</v>
      </c>
      <c r="J29" s="112">
        <v>0</v>
      </c>
      <c r="K29" s="112">
        <v>1</v>
      </c>
      <c r="L29" s="112">
        <v>1</v>
      </c>
      <c r="M29" s="112">
        <v>2</v>
      </c>
      <c r="N29" s="112">
        <v>3</v>
      </c>
      <c r="O29" s="112">
        <v>1</v>
      </c>
      <c r="P29" s="112">
        <v>0</v>
      </c>
      <c r="Q29" s="112">
        <v>2</v>
      </c>
      <c r="R29" s="112">
        <v>1</v>
      </c>
      <c r="S29" s="112">
        <v>2</v>
      </c>
      <c r="T29" s="114">
        <v>1</v>
      </c>
      <c r="U29" s="113">
        <v>0</v>
      </c>
    </row>
    <row r="30" spans="2:21" x14ac:dyDescent="0.15">
      <c r="B30" s="299"/>
      <c r="C30" s="231"/>
      <c r="D30" s="63" t="s">
        <v>61</v>
      </c>
      <c r="E30" s="111">
        <v>15</v>
      </c>
      <c r="F30" s="112">
        <v>8</v>
      </c>
      <c r="G30" s="113">
        <v>7</v>
      </c>
      <c r="H30" s="114">
        <v>0</v>
      </c>
      <c r="I30" s="112">
        <v>0</v>
      </c>
      <c r="J30" s="112">
        <v>0</v>
      </c>
      <c r="K30" s="112">
        <v>0</v>
      </c>
      <c r="L30" s="112">
        <v>2</v>
      </c>
      <c r="M30" s="112">
        <v>1</v>
      </c>
      <c r="N30" s="112">
        <v>1</v>
      </c>
      <c r="O30" s="112">
        <v>0</v>
      </c>
      <c r="P30" s="112">
        <v>3</v>
      </c>
      <c r="Q30" s="112">
        <v>1</v>
      </c>
      <c r="R30" s="112">
        <v>0</v>
      </c>
      <c r="S30" s="112">
        <v>3</v>
      </c>
      <c r="T30" s="114">
        <v>2</v>
      </c>
      <c r="U30" s="113">
        <v>2</v>
      </c>
    </row>
    <row r="31" spans="2:21" x14ac:dyDescent="0.15">
      <c r="B31" s="299"/>
      <c r="C31" s="231"/>
      <c r="D31" s="63" t="s">
        <v>62</v>
      </c>
      <c r="E31" s="111">
        <v>30</v>
      </c>
      <c r="F31" s="112">
        <v>18</v>
      </c>
      <c r="G31" s="113">
        <v>12</v>
      </c>
      <c r="H31" s="114">
        <v>1</v>
      </c>
      <c r="I31" s="112">
        <v>0</v>
      </c>
      <c r="J31" s="112">
        <v>0</v>
      </c>
      <c r="K31" s="112">
        <v>1</v>
      </c>
      <c r="L31" s="112">
        <v>2</v>
      </c>
      <c r="M31" s="112">
        <v>1</v>
      </c>
      <c r="N31" s="112">
        <v>2</v>
      </c>
      <c r="O31" s="112">
        <v>0</v>
      </c>
      <c r="P31" s="112">
        <v>7</v>
      </c>
      <c r="Q31" s="112">
        <v>1</v>
      </c>
      <c r="R31" s="112">
        <v>2</v>
      </c>
      <c r="S31" s="112">
        <v>6</v>
      </c>
      <c r="T31" s="114">
        <v>4</v>
      </c>
      <c r="U31" s="113">
        <v>3</v>
      </c>
    </row>
    <row r="32" spans="2:21" x14ac:dyDescent="0.15">
      <c r="B32" s="299"/>
      <c r="C32" s="231"/>
      <c r="D32" s="63" t="s">
        <v>63</v>
      </c>
      <c r="E32" s="111">
        <v>1</v>
      </c>
      <c r="F32" s="112">
        <v>1</v>
      </c>
      <c r="G32" s="113">
        <v>0</v>
      </c>
      <c r="H32" s="114">
        <v>0</v>
      </c>
      <c r="I32" s="112">
        <v>0</v>
      </c>
      <c r="J32" s="112">
        <v>1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4">
        <v>0</v>
      </c>
      <c r="U32" s="113">
        <v>0</v>
      </c>
    </row>
    <row r="33" spans="2:21" x14ac:dyDescent="0.15">
      <c r="B33" s="299"/>
      <c r="C33" s="231"/>
      <c r="D33" s="63" t="s">
        <v>30</v>
      </c>
      <c r="E33" s="111">
        <v>168</v>
      </c>
      <c r="F33" s="112">
        <v>107</v>
      </c>
      <c r="G33" s="113">
        <v>61</v>
      </c>
      <c r="H33" s="114">
        <v>0</v>
      </c>
      <c r="I33" s="112">
        <v>0</v>
      </c>
      <c r="J33" s="112">
        <v>6</v>
      </c>
      <c r="K33" s="112">
        <v>0</v>
      </c>
      <c r="L33" s="112">
        <v>10</v>
      </c>
      <c r="M33" s="112">
        <v>8</v>
      </c>
      <c r="N33" s="112">
        <v>13</v>
      </c>
      <c r="O33" s="112">
        <v>14</v>
      </c>
      <c r="P33" s="112">
        <v>28</v>
      </c>
      <c r="Q33" s="112">
        <v>12</v>
      </c>
      <c r="R33" s="112">
        <v>38</v>
      </c>
      <c r="S33" s="112">
        <v>18</v>
      </c>
      <c r="T33" s="114">
        <v>12</v>
      </c>
      <c r="U33" s="113">
        <v>9</v>
      </c>
    </row>
    <row r="34" spans="2:21" x14ac:dyDescent="0.15">
      <c r="B34" s="299"/>
      <c r="C34" s="232"/>
      <c r="D34" s="29" t="s">
        <v>13</v>
      </c>
      <c r="E34" s="111">
        <v>258</v>
      </c>
      <c r="F34" s="112">
        <v>158</v>
      </c>
      <c r="G34" s="113">
        <v>100</v>
      </c>
      <c r="H34" s="114">
        <v>1</v>
      </c>
      <c r="I34" s="112">
        <v>0</v>
      </c>
      <c r="J34" s="112">
        <v>9</v>
      </c>
      <c r="K34" s="112">
        <v>4</v>
      </c>
      <c r="L34" s="112">
        <v>19</v>
      </c>
      <c r="M34" s="112">
        <v>14</v>
      </c>
      <c r="N34" s="112">
        <v>20</v>
      </c>
      <c r="O34" s="112">
        <v>18</v>
      </c>
      <c r="P34" s="112">
        <v>41</v>
      </c>
      <c r="Q34" s="112">
        <v>18</v>
      </c>
      <c r="R34" s="112">
        <v>44</v>
      </c>
      <c r="S34" s="112">
        <v>32</v>
      </c>
      <c r="T34" s="114">
        <v>24</v>
      </c>
      <c r="U34" s="113">
        <v>14</v>
      </c>
    </row>
    <row r="35" spans="2:21" ht="13.5" customHeight="1" x14ac:dyDescent="0.15">
      <c r="B35" s="299"/>
      <c r="C35" s="306" t="s">
        <v>64</v>
      </c>
      <c r="D35" s="30" t="s">
        <v>56</v>
      </c>
      <c r="E35" s="111">
        <v>3</v>
      </c>
      <c r="F35" s="112">
        <v>1</v>
      </c>
      <c r="G35" s="113">
        <v>2</v>
      </c>
      <c r="H35" s="114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1</v>
      </c>
      <c r="T35" s="114">
        <v>1</v>
      </c>
      <c r="U35" s="113">
        <v>1</v>
      </c>
    </row>
    <row r="36" spans="2:21" x14ac:dyDescent="0.15">
      <c r="B36" s="299"/>
      <c r="C36" s="306"/>
      <c r="D36" s="63" t="s">
        <v>57</v>
      </c>
      <c r="E36" s="111">
        <v>0</v>
      </c>
      <c r="F36" s="112">
        <v>0</v>
      </c>
      <c r="G36" s="113">
        <v>0</v>
      </c>
      <c r="H36" s="114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4">
        <v>0</v>
      </c>
      <c r="U36" s="113">
        <v>0</v>
      </c>
    </row>
    <row r="37" spans="2:21" x14ac:dyDescent="0.15">
      <c r="B37" s="299"/>
      <c r="C37" s="306"/>
      <c r="D37" s="63" t="s">
        <v>58</v>
      </c>
      <c r="E37" s="111">
        <v>1</v>
      </c>
      <c r="F37" s="112">
        <v>1</v>
      </c>
      <c r="G37" s="113">
        <v>0</v>
      </c>
      <c r="H37" s="114">
        <v>0</v>
      </c>
      <c r="I37" s="112">
        <v>0</v>
      </c>
      <c r="J37" s="112">
        <v>0</v>
      </c>
      <c r="K37" s="112">
        <v>0</v>
      </c>
      <c r="L37" s="112">
        <v>1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4">
        <v>0</v>
      </c>
      <c r="U37" s="113">
        <v>0</v>
      </c>
    </row>
    <row r="38" spans="2:21" x14ac:dyDescent="0.15">
      <c r="B38" s="299"/>
      <c r="C38" s="306"/>
      <c r="D38" s="63" t="s">
        <v>59</v>
      </c>
      <c r="E38" s="111">
        <v>2</v>
      </c>
      <c r="F38" s="112">
        <v>2</v>
      </c>
      <c r="G38" s="113">
        <v>0</v>
      </c>
      <c r="H38" s="114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1</v>
      </c>
      <c r="Q38" s="112">
        <v>0</v>
      </c>
      <c r="R38" s="112">
        <v>0</v>
      </c>
      <c r="S38" s="112">
        <v>0</v>
      </c>
      <c r="T38" s="114">
        <v>1</v>
      </c>
      <c r="U38" s="113">
        <v>0</v>
      </c>
    </row>
    <row r="39" spans="2:21" x14ac:dyDescent="0.15">
      <c r="B39" s="299"/>
      <c r="C39" s="306"/>
      <c r="D39" s="63" t="s">
        <v>60</v>
      </c>
      <c r="E39" s="111">
        <v>5</v>
      </c>
      <c r="F39" s="112">
        <v>2</v>
      </c>
      <c r="G39" s="113">
        <v>3</v>
      </c>
      <c r="H39" s="114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2</v>
      </c>
      <c r="O39" s="112">
        <v>0</v>
      </c>
      <c r="P39" s="112">
        <v>0</v>
      </c>
      <c r="Q39" s="112">
        <v>1</v>
      </c>
      <c r="R39" s="112">
        <v>0</v>
      </c>
      <c r="S39" s="112">
        <v>2</v>
      </c>
      <c r="T39" s="114">
        <v>0</v>
      </c>
      <c r="U39" s="113">
        <v>0</v>
      </c>
    </row>
    <row r="40" spans="2:21" x14ac:dyDescent="0.15">
      <c r="B40" s="299"/>
      <c r="C40" s="306"/>
      <c r="D40" s="63" t="s">
        <v>61</v>
      </c>
      <c r="E40" s="111">
        <v>5</v>
      </c>
      <c r="F40" s="112">
        <v>1</v>
      </c>
      <c r="G40" s="113">
        <v>4</v>
      </c>
      <c r="H40" s="114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1</v>
      </c>
      <c r="P40" s="112">
        <v>1</v>
      </c>
      <c r="Q40" s="112">
        <v>1</v>
      </c>
      <c r="R40" s="112">
        <v>0</v>
      </c>
      <c r="S40" s="112">
        <v>1</v>
      </c>
      <c r="T40" s="114">
        <v>0</v>
      </c>
      <c r="U40" s="113">
        <v>1</v>
      </c>
    </row>
    <row r="41" spans="2:21" x14ac:dyDescent="0.15">
      <c r="B41" s="299"/>
      <c r="C41" s="306"/>
      <c r="D41" s="63" t="s">
        <v>62</v>
      </c>
      <c r="E41" s="111">
        <v>34</v>
      </c>
      <c r="F41" s="112">
        <v>20</v>
      </c>
      <c r="G41" s="113">
        <v>14</v>
      </c>
      <c r="H41" s="114">
        <v>0</v>
      </c>
      <c r="I41" s="112">
        <v>0</v>
      </c>
      <c r="J41" s="112">
        <v>2</v>
      </c>
      <c r="K41" s="112">
        <v>2</v>
      </c>
      <c r="L41" s="112">
        <v>3</v>
      </c>
      <c r="M41" s="112">
        <v>0</v>
      </c>
      <c r="N41" s="112">
        <v>6</v>
      </c>
      <c r="O41" s="112">
        <v>4</v>
      </c>
      <c r="P41" s="112">
        <v>3</v>
      </c>
      <c r="Q41" s="112">
        <v>3</v>
      </c>
      <c r="R41" s="112">
        <v>4</v>
      </c>
      <c r="S41" s="112">
        <v>3</v>
      </c>
      <c r="T41" s="114">
        <v>2</v>
      </c>
      <c r="U41" s="113">
        <v>2</v>
      </c>
    </row>
    <row r="42" spans="2:21" x14ac:dyDescent="0.15">
      <c r="B42" s="299"/>
      <c r="C42" s="306"/>
      <c r="D42" s="63" t="s">
        <v>63</v>
      </c>
      <c r="E42" s="111">
        <v>0</v>
      </c>
      <c r="F42" s="112">
        <v>0</v>
      </c>
      <c r="G42" s="113">
        <v>0</v>
      </c>
      <c r="H42" s="114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4">
        <v>0</v>
      </c>
      <c r="U42" s="113">
        <v>0</v>
      </c>
    </row>
    <row r="43" spans="2:21" x14ac:dyDescent="0.15">
      <c r="B43" s="299"/>
      <c r="C43" s="306"/>
      <c r="D43" s="63" t="s">
        <v>30</v>
      </c>
      <c r="E43" s="111">
        <v>92</v>
      </c>
      <c r="F43" s="112">
        <v>60</v>
      </c>
      <c r="G43" s="113">
        <v>32</v>
      </c>
      <c r="H43" s="114">
        <v>0</v>
      </c>
      <c r="I43" s="112">
        <v>0</v>
      </c>
      <c r="J43" s="112">
        <v>0</v>
      </c>
      <c r="K43" s="112">
        <v>2</v>
      </c>
      <c r="L43" s="112">
        <v>3</v>
      </c>
      <c r="M43" s="112">
        <v>0</v>
      </c>
      <c r="N43" s="112">
        <v>18</v>
      </c>
      <c r="O43" s="112">
        <v>8</v>
      </c>
      <c r="P43" s="112">
        <v>11</v>
      </c>
      <c r="Q43" s="112">
        <v>12</v>
      </c>
      <c r="R43" s="112">
        <v>20</v>
      </c>
      <c r="S43" s="112">
        <v>7</v>
      </c>
      <c r="T43" s="114">
        <v>8</v>
      </c>
      <c r="U43" s="113">
        <v>3</v>
      </c>
    </row>
    <row r="44" spans="2:21" x14ac:dyDescent="0.15">
      <c r="B44" s="299"/>
      <c r="C44" s="306"/>
      <c r="D44" s="31" t="s">
        <v>13</v>
      </c>
      <c r="E44" s="119">
        <v>142</v>
      </c>
      <c r="F44" s="120">
        <v>87</v>
      </c>
      <c r="G44" s="121">
        <v>55</v>
      </c>
      <c r="H44" s="122">
        <v>0</v>
      </c>
      <c r="I44" s="120">
        <v>0</v>
      </c>
      <c r="J44" s="120">
        <v>2</v>
      </c>
      <c r="K44" s="120">
        <v>4</v>
      </c>
      <c r="L44" s="120">
        <v>7</v>
      </c>
      <c r="M44" s="120">
        <v>0</v>
      </c>
      <c r="N44" s="120">
        <v>26</v>
      </c>
      <c r="O44" s="120">
        <v>13</v>
      </c>
      <c r="P44" s="120">
        <v>16</v>
      </c>
      <c r="Q44" s="120">
        <v>17</v>
      </c>
      <c r="R44" s="120">
        <v>24</v>
      </c>
      <c r="S44" s="120">
        <v>14</v>
      </c>
      <c r="T44" s="122">
        <v>12</v>
      </c>
      <c r="U44" s="121">
        <v>7</v>
      </c>
    </row>
    <row r="45" spans="2:21" ht="14.25" thickBot="1" x14ac:dyDescent="0.2">
      <c r="B45" s="300"/>
      <c r="C45" s="292" t="s">
        <v>65</v>
      </c>
      <c r="D45" s="293"/>
      <c r="E45" s="115">
        <v>665</v>
      </c>
      <c r="F45" s="116">
        <v>423</v>
      </c>
      <c r="G45" s="117">
        <v>242</v>
      </c>
      <c r="H45" s="118">
        <v>4</v>
      </c>
      <c r="I45" s="116">
        <v>3</v>
      </c>
      <c r="J45" s="116">
        <v>25</v>
      </c>
      <c r="K45" s="116">
        <v>15</v>
      </c>
      <c r="L45" s="116">
        <v>45</v>
      </c>
      <c r="M45" s="116">
        <v>28</v>
      </c>
      <c r="N45" s="116">
        <v>81</v>
      </c>
      <c r="O45" s="116">
        <v>50</v>
      </c>
      <c r="P45" s="116">
        <v>106</v>
      </c>
      <c r="Q45" s="116">
        <v>51</v>
      </c>
      <c r="R45" s="116">
        <v>116</v>
      </c>
      <c r="S45" s="116">
        <v>69</v>
      </c>
      <c r="T45" s="118">
        <v>46</v>
      </c>
      <c r="U45" s="117">
        <v>26</v>
      </c>
    </row>
    <row r="46" spans="2:21" ht="14.25" thickBot="1" x14ac:dyDescent="0.2">
      <c r="B46" s="294" t="s">
        <v>66</v>
      </c>
      <c r="C46" s="295"/>
      <c r="D46" s="296"/>
      <c r="E46" s="123">
        <v>7138</v>
      </c>
      <c r="F46" s="124">
        <v>4447</v>
      </c>
      <c r="G46" s="125">
        <v>2691</v>
      </c>
      <c r="H46" s="126">
        <v>26</v>
      </c>
      <c r="I46" s="124">
        <v>12</v>
      </c>
      <c r="J46" s="124">
        <v>270</v>
      </c>
      <c r="K46" s="124">
        <v>186</v>
      </c>
      <c r="L46" s="124">
        <v>463</v>
      </c>
      <c r="M46" s="124">
        <v>296</v>
      </c>
      <c r="N46" s="124">
        <v>815</v>
      </c>
      <c r="O46" s="124">
        <v>460</v>
      </c>
      <c r="P46" s="124">
        <v>1084</v>
      </c>
      <c r="Q46" s="124">
        <v>609</v>
      </c>
      <c r="R46" s="124">
        <v>1196</v>
      </c>
      <c r="S46" s="124">
        <v>721</v>
      </c>
      <c r="T46" s="126">
        <v>593</v>
      </c>
      <c r="U46" s="125">
        <v>407</v>
      </c>
    </row>
    <row r="47" spans="2:21" x14ac:dyDescent="0.15">
      <c r="H47" s="59"/>
    </row>
  </sheetData>
  <mergeCells count="36">
    <mergeCell ref="C4:D4"/>
    <mergeCell ref="C5:D5"/>
    <mergeCell ref="C8:D8"/>
    <mergeCell ref="C25:C34"/>
    <mergeCell ref="C35:C44"/>
    <mergeCell ref="C15:D15"/>
    <mergeCell ref="C14:D14"/>
    <mergeCell ref="C6:D6"/>
    <mergeCell ref="C7:D7"/>
    <mergeCell ref="C9:D9"/>
    <mergeCell ref="C10:D10"/>
    <mergeCell ref="C45:D45"/>
    <mergeCell ref="B46:D46"/>
    <mergeCell ref="C16:D1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B4:B18"/>
    <mergeCell ref="C11:D11"/>
    <mergeCell ref="C12:D12"/>
    <mergeCell ref="C13:D13"/>
    <mergeCell ref="R2:S2"/>
    <mergeCell ref="T2:U2"/>
    <mergeCell ref="B2:D3"/>
    <mergeCell ref="E2:G2"/>
    <mergeCell ref="H2:I2"/>
    <mergeCell ref="J2:K2"/>
    <mergeCell ref="L2:M2"/>
    <mergeCell ref="N2:O2"/>
    <mergeCell ref="P2:Q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6"/>
  <sheetViews>
    <sheetView view="pageBreakPreview" zoomScale="75" zoomScaleNormal="100" zoomScaleSheetLayoutView="75" workbookViewId="0">
      <selection activeCell="A2" sqref="A2"/>
    </sheetView>
  </sheetViews>
  <sheetFormatPr defaultRowHeight="13.5" x14ac:dyDescent="0.15"/>
  <cols>
    <col min="1" max="1" width="2.75" style="58" customWidth="1"/>
    <col min="2" max="2" width="2.75" style="58" bestFit="1" customWidth="1"/>
    <col min="3" max="3" width="14.25" style="58" bestFit="1" customWidth="1"/>
    <col min="4" max="6" width="7.875" style="58" customWidth="1"/>
    <col min="7" max="20" width="6.875" style="58" customWidth="1"/>
    <col min="21" max="16384" width="9" style="58"/>
  </cols>
  <sheetData>
    <row r="1" spans="2:20" ht="14.25" thickBot="1" x14ac:dyDescent="0.2">
      <c r="B1" s="58" t="s">
        <v>146</v>
      </c>
    </row>
    <row r="2" spans="2:20" ht="13.5" customHeight="1" x14ac:dyDescent="0.15">
      <c r="B2" s="241" t="s">
        <v>136</v>
      </c>
      <c r="C2" s="242"/>
      <c r="D2" s="288" t="s">
        <v>137</v>
      </c>
      <c r="E2" s="248"/>
      <c r="F2" s="237"/>
      <c r="G2" s="234" t="s">
        <v>69</v>
      </c>
      <c r="H2" s="246"/>
      <c r="I2" s="246" t="s">
        <v>70</v>
      </c>
      <c r="J2" s="246"/>
      <c r="K2" s="246" t="s">
        <v>71</v>
      </c>
      <c r="L2" s="246"/>
      <c r="M2" s="246" t="s">
        <v>72</v>
      </c>
      <c r="N2" s="246"/>
      <c r="O2" s="246" t="s">
        <v>73</v>
      </c>
      <c r="P2" s="246"/>
      <c r="Q2" s="246" t="s">
        <v>74</v>
      </c>
      <c r="R2" s="246"/>
      <c r="S2" s="246" t="s">
        <v>75</v>
      </c>
      <c r="T2" s="247"/>
    </row>
    <row r="3" spans="2:20" ht="14.25" thickBot="1" x14ac:dyDescent="0.2">
      <c r="B3" s="243"/>
      <c r="C3" s="244"/>
      <c r="D3" s="128" t="s">
        <v>0</v>
      </c>
      <c r="E3" s="42" t="s">
        <v>1</v>
      </c>
      <c r="F3" s="43" t="s">
        <v>2</v>
      </c>
      <c r="G3" s="129" t="s">
        <v>1</v>
      </c>
      <c r="H3" s="42" t="s">
        <v>2</v>
      </c>
      <c r="I3" s="129" t="s">
        <v>1</v>
      </c>
      <c r="J3" s="42" t="s">
        <v>2</v>
      </c>
      <c r="K3" s="129" t="s">
        <v>1</v>
      </c>
      <c r="L3" s="42" t="s">
        <v>2</v>
      </c>
      <c r="M3" s="129" t="s">
        <v>1</v>
      </c>
      <c r="N3" s="42" t="s">
        <v>2</v>
      </c>
      <c r="O3" s="129" t="s">
        <v>1</v>
      </c>
      <c r="P3" s="42" t="s">
        <v>2</v>
      </c>
      <c r="Q3" s="44" t="s">
        <v>1</v>
      </c>
      <c r="R3" s="44" t="s">
        <v>2</v>
      </c>
      <c r="S3" s="44" t="s">
        <v>1</v>
      </c>
      <c r="T3" s="45" t="s">
        <v>2</v>
      </c>
    </row>
    <row r="4" spans="2:20" ht="14.25" thickBot="1" x14ac:dyDescent="0.2">
      <c r="B4" s="309" t="s">
        <v>3</v>
      </c>
      <c r="C4" s="290"/>
      <c r="D4" s="54">
        <f>SUM(E4:F4)</f>
        <v>3262</v>
      </c>
      <c r="E4" s="32">
        <f t="shared" ref="E4:F6" si="0">G4+I4+K4+M4+O4+Q4+S4</f>
        <v>2270</v>
      </c>
      <c r="F4" s="33">
        <f t="shared" si="0"/>
        <v>992</v>
      </c>
      <c r="G4" s="34">
        <v>18</v>
      </c>
      <c r="H4" s="32">
        <v>14</v>
      </c>
      <c r="I4" s="32">
        <v>212</v>
      </c>
      <c r="J4" s="32">
        <v>115</v>
      </c>
      <c r="K4" s="32">
        <v>330</v>
      </c>
      <c r="L4" s="32">
        <v>174</v>
      </c>
      <c r="M4" s="32">
        <v>455</v>
      </c>
      <c r="N4" s="32">
        <v>185</v>
      </c>
      <c r="O4" s="32">
        <v>484</v>
      </c>
      <c r="P4" s="32">
        <v>207</v>
      </c>
      <c r="Q4" s="32">
        <v>511</v>
      </c>
      <c r="R4" s="32">
        <v>201</v>
      </c>
      <c r="S4" s="32">
        <v>260</v>
      </c>
      <c r="T4" s="33">
        <v>96</v>
      </c>
    </row>
    <row r="5" spans="2:20" ht="13.5" customHeight="1" x14ac:dyDescent="0.15">
      <c r="B5" s="285" t="s">
        <v>4</v>
      </c>
      <c r="C5" s="46" t="s">
        <v>5</v>
      </c>
      <c r="D5" s="77">
        <f t="shared" ref="D5:D35" si="1">SUM(E5:F5)</f>
        <v>2881</v>
      </c>
      <c r="E5" s="23">
        <f t="shared" si="0"/>
        <v>2046</v>
      </c>
      <c r="F5" s="24">
        <f t="shared" si="0"/>
        <v>835</v>
      </c>
      <c r="G5" s="25">
        <v>7</v>
      </c>
      <c r="H5" s="23">
        <v>6</v>
      </c>
      <c r="I5" s="23">
        <v>245</v>
      </c>
      <c r="J5" s="23">
        <v>110</v>
      </c>
      <c r="K5" s="23">
        <v>358</v>
      </c>
      <c r="L5" s="23">
        <v>171</v>
      </c>
      <c r="M5" s="23">
        <v>423</v>
      </c>
      <c r="N5" s="23">
        <v>160</v>
      </c>
      <c r="O5" s="23">
        <v>446</v>
      </c>
      <c r="P5" s="23">
        <v>167</v>
      </c>
      <c r="Q5" s="23">
        <v>393</v>
      </c>
      <c r="R5" s="23">
        <v>150</v>
      </c>
      <c r="S5" s="23">
        <v>174</v>
      </c>
      <c r="T5" s="24">
        <v>71</v>
      </c>
    </row>
    <row r="6" spans="2:20" x14ac:dyDescent="0.15">
      <c r="B6" s="286"/>
      <c r="C6" s="50" t="s">
        <v>6</v>
      </c>
      <c r="D6" s="56">
        <f t="shared" si="1"/>
        <v>5860</v>
      </c>
      <c r="E6" s="26">
        <f t="shared" si="0"/>
        <v>3901</v>
      </c>
      <c r="F6" s="27">
        <f t="shared" si="0"/>
        <v>1959</v>
      </c>
      <c r="G6" s="28">
        <v>25</v>
      </c>
      <c r="H6" s="26">
        <v>12</v>
      </c>
      <c r="I6" s="26">
        <v>373</v>
      </c>
      <c r="J6" s="26">
        <v>216</v>
      </c>
      <c r="K6" s="26">
        <v>539</v>
      </c>
      <c r="L6" s="26">
        <v>289</v>
      </c>
      <c r="M6" s="26">
        <v>632</v>
      </c>
      <c r="N6" s="26">
        <v>352</v>
      </c>
      <c r="O6" s="26">
        <v>823</v>
      </c>
      <c r="P6" s="26">
        <v>395</v>
      </c>
      <c r="Q6" s="26">
        <v>976</v>
      </c>
      <c r="R6" s="26">
        <v>470</v>
      </c>
      <c r="S6" s="26">
        <v>533</v>
      </c>
      <c r="T6" s="27">
        <v>225</v>
      </c>
    </row>
    <row r="7" spans="2:20" x14ac:dyDescent="0.15">
      <c r="B7" s="286"/>
      <c r="C7" s="50" t="s">
        <v>7</v>
      </c>
      <c r="D7" s="56">
        <f t="shared" si="1"/>
        <v>2161</v>
      </c>
      <c r="E7" s="26">
        <f t="shared" ref="E7:E35" si="2">G7+I7+K7+M7+O7+Q7+S7</f>
        <v>1240</v>
      </c>
      <c r="F7" s="27">
        <f t="shared" ref="F7:F35" si="3">H7+J7+L7+N7+P7+R7+T7</f>
        <v>921</v>
      </c>
      <c r="G7" s="28">
        <v>10</v>
      </c>
      <c r="H7" s="26">
        <v>8</v>
      </c>
      <c r="I7" s="26">
        <v>174</v>
      </c>
      <c r="J7" s="26">
        <v>162</v>
      </c>
      <c r="K7" s="26">
        <v>284</v>
      </c>
      <c r="L7" s="26">
        <v>269</v>
      </c>
      <c r="M7" s="26">
        <v>252</v>
      </c>
      <c r="N7" s="26">
        <v>174</v>
      </c>
      <c r="O7" s="26">
        <v>241</v>
      </c>
      <c r="P7" s="26">
        <v>146</v>
      </c>
      <c r="Q7" s="26">
        <v>196</v>
      </c>
      <c r="R7" s="26">
        <v>111</v>
      </c>
      <c r="S7" s="26">
        <v>83</v>
      </c>
      <c r="T7" s="27">
        <v>51</v>
      </c>
    </row>
    <row r="8" spans="2:20" x14ac:dyDescent="0.15">
      <c r="B8" s="286"/>
      <c r="C8" s="50" t="s">
        <v>8</v>
      </c>
      <c r="D8" s="56">
        <f t="shared" si="1"/>
        <v>355</v>
      </c>
      <c r="E8" s="26">
        <f t="shared" si="2"/>
        <v>256</v>
      </c>
      <c r="F8" s="27">
        <f t="shared" si="3"/>
        <v>99</v>
      </c>
      <c r="G8" s="28">
        <v>0</v>
      </c>
      <c r="H8" s="26">
        <v>1</v>
      </c>
      <c r="I8" s="26">
        <v>10</v>
      </c>
      <c r="J8" s="26">
        <v>3</v>
      </c>
      <c r="K8" s="26">
        <v>34</v>
      </c>
      <c r="L8" s="26">
        <v>15</v>
      </c>
      <c r="M8" s="26">
        <v>46</v>
      </c>
      <c r="N8" s="26">
        <v>17</v>
      </c>
      <c r="O8" s="26">
        <v>65</v>
      </c>
      <c r="P8" s="26">
        <v>33</v>
      </c>
      <c r="Q8" s="26">
        <v>77</v>
      </c>
      <c r="R8" s="26">
        <v>18</v>
      </c>
      <c r="S8" s="26">
        <v>24</v>
      </c>
      <c r="T8" s="27">
        <v>12</v>
      </c>
    </row>
    <row r="9" spans="2:20" x14ac:dyDescent="0.15">
      <c r="B9" s="286"/>
      <c r="C9" s="50" t="s">
        <v>9</v>
      </c>
      <c r="D9" s="56">
        <f t="shared" si="1"/>
        <v>767</v>
      </c>
      <c r="E9" s="26">
        <f t="shared" si="2"/>
        <v>463</v>
      </c>
      <c r="F9" s="27">
        <f t="shared" si="3"/>
        <v>304</v>
      </c>
      <c r="G9" s="28">
        <v>4</v>
      </c>
      <c r="H9" s="26">
        <v>2</v>
      </c>
      <c r="I9" s="26">
        <v>48</v>
      </c>
      <c r="J9" s="26">
        <v>39</v>
      </c>
      <c r="K9" s="26">
        <v>71</v>
      </c>
      <c r="L9" s="26">
        <v>47</v>
      </c>
      <c r="M9" s="26">
        <v>77</v>
      </c>
      <c r="N9" s="26">
        <v>44</v>
      </c>
      <c r="O9" s="26">
        <v>94</v>
      </c>
      <c r="P9" s="26">
        <v>68</v>
      </c>
      <c r="Q9" s="26">
        <v>113</v>
      </c>
      <c r="R9" s="26">
        <v>69</v>
      </c>
      <c r="S9" s="26">
        <v>56</v>
      </c>
      <c r="T9" s="27">
        <v>35</v>
      </c>
    </row>
    <row r="10" spans="2:20" x14ac:dyDescent="0.15">
      <c r="B10" s="286"/>
      <c r="C10" s="50" t="s">
        <v>10</v>
      </c>
      <c r="D10" s="56">
        <f t="shared" si="1"/>
        <v>2134</v>
      </c>
      <c r="E10" s="26">
        <f t="shared" si="2"/>
        <v>1416</v>
      </c>
      <c r="F10" s="27">
        <f t="shared" si="3"/>
        <v>718</v>
      </c>
      <c r="G10" s="28">
        <v>5</v>
      </c>
      <c r="H10" s="26">
        <v>11</v>
      </c>
      <c r="I10" s="26">
        <v>240</v>
      </c>
      <c r="J10" s="26">
        <v>132</v>
      </c>
      <c r="K10" s="26">
        <v>248</v>
      </c>
      <c r="L10" s="26">
        <v>120</v>
      </c>
      <c r="M10" s="26">
        <v>289</v>
      </c>
      <c r="N10" s="26">
        <v>115</v>
      </c>
      <c r="O10" s="26">
        <v>283</v>
      </c>
      <c r="P10" s="26">
        <v>165</v>
      </c>
      <c r="Q10" s="26">
        <v>256</v>
      </c>
      <c r="R10" s="26">
        <v>123</v>
      </c>
      <c r="S10" s="26">
        <v>95</v>
      </c>
      <c r="T10" s="27">
        <v>52</v>
      </c>
    </row>
    <row r="11" spans="2:20" x14ac:dyDescent="0.15">
      <c r="B11" s="286"/>
      <c r="C11" s="50" t="s">
        <v>11</v>
      </c>
      <c r="D11" s="56">
        <f t="shared" si="1"/>
        <v>4152</v>
      </c>
      <c r="E11" s="26">
        <f t="shared" si="2"/>
        <v>2656</v>
      </c>
      <c r="F11" s="27">
        <f t="shared" si="3"/>
        <v>1496</v>
      </c>
      <c r="G11" s="28">
        <v>10</v>
      </c>
      <c r="H11" s="26">
        <v>4</v>
      </c>
      <c r="I11" s="26">
        <v>154</v>
      </c>
      <c r="J11" s="26">
        <v>87</v>
      </c>
      <c r="K11" s="26">
        <v>240</v>
      </c>
      <c r="L11" s="26">
        <v>141</v>
      </c>
      <c r="M11" s="26">
        <v>429</v>
      </c>
      <c r="N11" s="26">
        <v>248</v>
      </c>
      <c r="O11" s="26">
        <v>717</v>
      </c>
      <c r="P11" s="26">
        <v>375</v>
      </c>
      <c r="Q11" s="26">
        <v>766</v>
      </c>
      <c r="R11" s="26">
        <v>438</v>
      </c>
      <c r="S11" s="26">
        <v>340</v>
      </c>
      <c r="T11" s="27">
        <v>203</v>
      </c>
    </row>
    <row r="12" spans="2:20" x14ac:dyDescent="0.15">
      <c r="B12" s="286"/>
      <c r="C12" s="50" t="s">
        <v>12</v>
      </c>
      <c r="D12" s="56">
        <f t="shared" si="1"/>
        <v>1848</v>
      </c>
      <c r="E12" s="26">
        <f t="shared" si="2"/>
        <v>1159</v>
      </c>
      <c r="F12" s="27">
        <f t="shared" si="3"/>
        <v>689</v>
      </c>
      <c r="G12" s="28">
        <v>1</v>
      </c>
      <c r="H12" s="26">
        <v>2</v>
      </c>
      <c r="I12" s="26">
        <v>47</v>
      </c>
      <c r="J12" s="26">
        <v>18</v>
      </c>
      <c r="K12" s="26">
        <v>113</v>
      </c>
      <c r="L12" s="26">
        <v>69</v>
      </c>
      <c r="M12" s="26">
        <v>235</v>
      </c>
      <c r="N12" s="26">
        <v>130</v>
      </c>
      <c r="O12" s="26">
        <v>314</v>
      </c>
      <c r="P12" s="26">
        <v>201</v>
      </c>
      <c r="Q12" s="26">
        <v>308</v>
      </c>
      <c r="R12" s="26">
        <v>187</v>
      </c>
      <c r="S12" s="26">
        <v>141</v>
      </c>
      <c r="T12" s="27">
        <v>82</v>
      </c>
    </row>
    <row r="13" spans="2:20" ht="14.25" thickBot="1" x14ac:dyDescent="0.2">
      <c r="B13" s="287"/>
      <c r="C13" s="51" t="s">
        <v>13</v>
      </c>
      <c r="D13" s="78">
        <f t="shared" si="1"/>
        <v>20158</v>
      </c>
      <c r="E13" s="79">
        <f t="shared" si="2"/>
        <v>13137</v>
      </c>
      <c r="F13" s="80">
        <f t="shared" si="3"/>
        <v>7021</v>
      </c>
      <c r="G13" s="81">
        <f>SUM(G5:G12)</f>
        <v>62</v>
      </c>
      <c r="H13" s="81">
        <f t="shared" ref="H13:T13" si="4">SUM(H5:H12)</f>
        <v>46</v>
      </c>
      <c r="I13" s="81">
        <f t="shared" si="4"/>
        <v>1291</v>
      </c>
      <c r="J13" s="81">
        <f t="shared" si="4"/>
        <v>767</v>
      </c>
      <c r="K13" s="81">
        <f t="shared" si="4"/>
        <v>1887</v>
      </c>
      <c r="L13" s="81">
        <f t="shared" si="4"/>
        <v>1121</v>
      </c>
      <c r="M13" s="81">
        <f t="shared" si="4"/>
        <v>2383</v>
      </c>
      <c r="N13" s="81">
        <f t="shared" si="4"/>
        <v>1240</v>
      </c>
      <c r="O13" s="81">
        <f t="shared" si="4"/>
        <v>2983</v>
      </c>
      <c r="P13" s="81">
        <f t="shared" si="4"/>
        <v>1550</v>
      </c>
      <c r="Q13" s="81">
        <f t="shared" si="4"/>
        <v>3085</v>
      </c>
      <c r="R13" s="81">
        <f t="shared" si="4"/>
        <v>1566</v>
      </c>
      <c r="S13" s="81">
        <f t="shared" si="4"/>
        <v>1446</v>
      </c>
      <c r="T13" s="151">
        <f t="shared" si="4"/>
        <v>731</v>
      </c>
    </row>
    <row r="14" spans="2:20" ht="13.5" customHeight="1" x14ac:dyDescent="0.15">
      <c r="B14" s="285" t="s">
        <v>14</v>
      </c>
      <c r="C14" s="46" t="s">
        <v>15</v>
      </c>
      <c r="D14" s="77">
        <f t="shared" si="1"/>
        <v>238</v>
      </c>
      <c r="E14" s="23">
        <f t="shared" si="2"/>
        <v>148</v>
      </c>
      <c r="F14" s="24">
        <f t="shared" si="3"/>
        <v>90</v>
      </c>
      <c r="G14" s="49">
        <v>0</v>
      </c>
      <c r="H14" s="47">
        <v>0</v>
      </c>
      <c r="I14" s="47">
        <v>5</v>
      </c>
      <c r="J14" s="47">
        <v>2</v>
      </c>
      <c r="K14" s="47">
        <v>6</v>
      </c>
      <c r="L14" s="47">
        <v>7</v>
      </c>
      <c r="M14" s="47">
        <v>15</v>
      </c>
      <c r="N14" s="47">
        <v>11</v>
      </c>
      <c r="O14" s="47">
        <v>23</v>
      </c>
      <c r="P14" s="47">
        <v>27</v>
      </c>
      <c r="Q14" s="47">
        <v>63</v>
      </c>
      <c r="R14" s="47">
        <v>29</v>
      </c>
      <c r="S14" s="47">
        <v>36</v>
      </c>
      <c r="T14" s="48">
        <v>14</v>
      </c>
    </row>
    <row r="15" spans="2:20" x14ac:dyDescent="0.15">
      <c r="B15" s="286"/>
      <c r="C15" s="50" t="s">
        <v>16</v>
      </c>
      <c r="D15" s="56">
        <f t="shared" si="1"/>
        <v>395</v>
      </c>
      <c r="E15" s="26">
        <f t="shared" si="2"/>
        <v>234</v>
      </c>
      <c r="F15" s="27">
        <f t="shared" si="3"/>
        <v>161</v>
      </c>
      <c r="G15" s="28">
        <v>0</v>
      </c>
      <c r="H15" s="26">
        <v>1</v>
      </c>
      <c r="I15" s="26">
        <v>14</v>
      </c>
      <c r="J15" s="26">
        <v>11</v>
      </c>
      <c r="K15" s="26">
        <v>28</v>
      </c>
      <c r="L15" s="26">
        <v>18</v>
      </c>
      <c r="M15" s="26">
        <v>26</v>
      </c>
      <c r="N15" s="26">
        <v>22</v>
      </c>
      <c r="O15" s="26">
        <v>57</v>
      </c>
      <c r="P15" s="26">
        <v>37</v>
      </c>
      <c r="Q15" s="26">
        <v>63</v>
      </c>
      <c r="R15" s="26">
        <v>38</v>
      </c>
      <c r="S15" s="26">
        <v>46</v>
      </c>
      <c r="T15" s="27">
        <v>34</v>
      </c>
    </row>
    <row r="16" spans="2:20" x14ac:dyDescent="0.15">
      <c r="B16" s="286"/>
      <c r="C16" s="50" t="s">
        <v>17</v>
      </c>
      <c r="D16" s="56">
        <f t="shared" si="1"/>
        <v>96</v>
      </c>
      <c r="E16" s="26">
        <f t="shared" si="2"/>
        <v>62</v>
      </c>
      <c r="F16" s="27">
        <f t="shared" si="3"/>
        <v>34</v>
      </c>
      <c r="G16" s="28">
        <v>0</v>
      </c>
      <c r="H16" s="26">
        <v>0</v>
      </c>
      <c r="I16" s="26">
        <v>2</v>
      </c>
      <c r="J16" s="26">
        <v>1</v>
      </c>
      <c r="K16" s="26">
        <v>8</v>
      </c>
      <c r="L16" s="26">
        <v>7</v>
      </c>
      <c r="M16" s="26">
        <v>4</v>
      </c>
      <c r="N16" s="26">
        <v>6</v>
      </c>
      <c r="O16" s="26">
        <v>15</v>
      </c>
      <c r="P16" s="26">
        <v>5</v>
      </c>
      <c r="Q16" s="26">
        <v>19</v>
      </c>
      <c r="R16" s="26">
        <v>10</v>
      </c>
      <c r="S16" s="26">
        <v>14</v>
      </c>
      <c r="T16" s="27">
        <v>5</v>
      </c>
    </row>
    <row r="17" spans="2:20" x14ac:dyDescent="0.15">
      <c r="B17" s="286"/>
      <c r="C17" s="50" t="s">
        <v>18</v>
      </c>
      <c r="D17" s="56">
        <f t="shared" si="1"/>
        <v>112</v>
      </c>
      <c r="E17" s="26">
        <f t="shared" si="2"/>
        <v>41</v>
      </c>
      <c r="F17" s="27">
        <f t="shared" si="3"/>
        <v>71</v>
      </c>
      <c r="G17" s="28">
        <v>0</v>
      </c>
      <c r="H17" s="26">
        <v>0</v>
      </c>
      <c r="I17" s="26">
        <v>0</v>
      </c>
      <c r="J17" s="26">
        <v>3</v>
      </c>
      <c r="K17" s="26">
        <v>2</v>
      </c>
      <c r="L17" s="26">
        <v>11</v>
      </c>
      <c r="M17" s="26">
        <v>4</v>
      </c>
      <c r="N17" s="26">
        <v>10</v>
      </c>
      <c r="O17" s="26">
        <v>14</v>
      </c>
      <c r="P17" s="26">
        <v>18</v>
      </c>
      <c r="Q17" s="26">
        <v>17</v>
      </c>
      <c r="R17" s="26">
        <v>24</v>
      </c>
      <c r="S17" s="26">
        <v>4</v>
      </c>
      <c r="T17" s="27">
        <v>5</v>
      </c>
    </row>
    <row r="18" spans="2:20" x14ac:dyDescent="0.15">
      <c r="B18" s="286"/>
      <c r="C18" s="50" t="s">
        <v>139</v>
      </c>
      <c r="D18" s="56">
        <f t="shared" si="1"/>
        <v>55</v>
      </c>
      <c r="E18" s="26">
        <f t="shared" si="2"/>
        <v>36</v>
      </c>
      <c r="F18" s="27">
        <f t="shared" si="3"/>
        <v>19</v>
      </c>
      <c r="G18" s="28">
        <v>1</v>
      </c>
      <c r="H18" s="26">
        <v>0</v>
      </c>
      <c r="I18" s="26">
        <v>2</v>
      </c>
      <c r="J18" s="26">
        <v>2</v>
      </c>
      <c r="K18" s="26">
        <v>5</v>
      </c>
      <c r="L18" s="26">
        <v>1</v>
      </c>
      <c r="M18" s="26">
        <v>4</v>
      </c>
      <c r="N18" s="26">
        <v>3</v>
      </c>
      <c r="O18" s="26">
        <v>9</v>
      </c>
      <c r="P18" s="26">
        <v>3</v>
      </c>
      <c r="Q18" s="26">
        <v>11</v>
      </c>
      <c r="R18" s="26">
        <v>5</v>
      </c>
      <c r="S18" s="26">
        <v>4</v>
      </c>
      <c r="T18" s="27">
        <v>5</v>
      </c>
    </row>
    <row r="19" spans="2:20" x14ac:dyDescent="0.15">
      <c r="B19" s="286"/>
      <c r="C19" s="50" t="s">
        <v>140</v>
      </c>
      <c r="D19" s="56">
        <f t="shared" si="1"/>
        <v>45</v>
      </c>
      <c r="E19" s="26">
        <f t="shared" si="2"/>
        <v>21</v>
      </c>
      <c r="F19" s="27">
        <f t="shared" si="3"/>
        <v>24</v>
      </c>
      <c r="G19" s="28">
        <v>0</v>
      </c>
      <c r="H19" s="26">
        <v>0</v>
      </c>
      <c r="I19" s="26">
        <v>0</v>
      </c>
      <c r="J19" s="26">
        <v>1</v>
      </c>
      <c r="K19" s="26">
        <v>0</v>
      </c>
      <c r="L19" s="26">
        <v>1</v>
      </c>
      <c r="M19" s="26">
        <v>1</v>
      </c>
      <c r="N19" s="26">
        <v>2</v>
      </c>
      <c r="O19" s="26">
        <v>8</v>
      </c>
      <c r="P19" s="26">
        <v>5</v>
      </c>
      <c r="Q19" s="26">
        <v>8</v>
      </c>
      <c r="R19" s="26">
        <v>10</v>
      </c>
      <c r="S19" s="26">
        <v>4</v>
      </c>
      <c r="T19" s="27">
        <v>5</v>
      </c>
    </row>
    <row r="20" spans="2:20" x14ac:dyDescent="0.15">
      <c r="B20" s="286"/>
      <c r="C20" s="50" t="s">
        <v>19</v>
      </c>
      <c r="D20" s="56">
        <f t="shared" si="1"/>
        <v>44</v>
      </c>
      <c r="E20" s="26">
        <f t="shared" si="2"/>
        <v>14</v>
      </c>
      <c r="F20" s="27">
        <f t="shared" si="3"/>
        <v>30</v>
      </c>
      <c r="G20" s="28">
        <v>0</v>
      </c>
      <c r="H20" s="26">
        <v>0</v>
      </c>
      <c r="I20" s="26">
        <v>0</v>
      </c>
      <c r="J20" s="26">
        <v>1</v>
      </c>
      <c r="K20" s="26">
        <v>1</v>
      </c>
      <c r="L20" s="26">
        <v>2</v>
      </c>
      <c r="M20" s="26">
        <v>4</v>
      </c>
      <c r="N20" s="26">
        <v>6</v>
      </c>
      <c r="O20" s="26">
        <v>1</v>
      </c>
      <c r="P20" s="26">
        <v>11</v>
      </c>
      <c r="Q20" s="26">
        <v>4</v>
      </c>
      <c r="R20" s="26">
        <v>7</v>
      </c>
      <c r="S20" s="26">
        <v>4</v>
      </c>
      <c r="T20" s="27">
        <v>3</v>
      </c>
    </row>
    <row r="21" spans="2:20" ht="14.25" thickBot="1" x14ac:dyDescent="0.2">
      <c r="B21" s="287"/>
      <c r="C21" s="51" t="s">
        <v>13</v>
      </c>
      <c r="D21" s="78">
        <f t="shared" si="1"/>
        <v>985</v>
      </c>
      <c r="E21" s="79">
        <f t="shared" si="2"/>
        <v>556</v>
      </c>
      <c r="F21" s="80">
        <f t="shared" si="3"/>
        <v>429</v>
      </c>
      <c r="G21" s="81">
        <f>SUM(G14:G20)</f>
        <v>1</v>
      </c>
      <c r="H21" s="81">
        <f t="shared" ref="H21:T21" si="5">SUM(H14:H20)</f>
        <v>1</v>
      </c>
      <c r="I21" s="81">
        <f t="shared" si="5"/>
        <v>23</v>
      </c>
      <c r="J21" s="81">
        <f t="shared" si="5"/>
        <v>21</v>
      </c>
      <c r="K21" s="81">
        <f t="shared" si="5"/>
        <v>50</v>
      </c>
      <c r="L21" s="81">
        <f t="shared" si="5"/>
        <v>47</v>
      </c>
      <c r="M21" s="81">
        <f t="shared" si="5"/>
        <v>58</v>
      </c>
      <c r="N21" s="81">
        <f t="shared" si="5"/>
        <v>60</v>
      </c>
      <c r="O21" s="81">
        <f t="shared" si="5"/>
        <v>127</v>
      </c>
      <c r="P21" s="81">
        <f t="shared" si="5"/>
        <v>106</v>
      </c>
      <c r="Q21" s="81">
        <f t="shared" si="5"/>
        <v>185</v>
      </c>
      <c r="R21" s="81">
        <f t="shared" si="5"/>
        <v>123</v>
      </c>
      <c r="S21" s="81">
        <f t="shared" si="5"/>
        <v>112</v>
      </c>
      <c r="T21" s="151">
        <f t="shared" si="5"/>
        <v>71</v>
      </c>
    </row>
    <row r="22" spans="2:20" ht="13.5" customHeight="1" x14ac:dyDescent="0.15">
      <c r="B22" s="285" t="s">
        <v>20</v>
      </c>
      <c r="C22" s="46" t="s">
        <v>21</v>
      </c>
      <c r="D22" s="77">
        <f t="shared" si="1"/>
        <v>841</v>
      </c>
      <c r="E22" s="23">
        <f t="shared" si="2"/>
        <v>501</v>
      </c>
      <c r="F22" s="24">
        <f t="shared" si="3"/>
        <v>340</v>
      </c>
      <c r="G22" s="49">
        <v>0</v>
      </c>
      <c r="H22" s="47">
        <v>1</v>
      </c>
      <c r="I22" s="47">
        <v>13</v>
      </c>
      <c r="J22" s="47">
        <v>11</v>
      </c>
      <c r="K22" s="47">
        <v>39</v>
      </c>
      <c r="L22" s="47">
        <v>38</v>
      </c>
      <c r="M22" s="47">
        <v>63</v>
      </c>
      <c r="N22" s="47">
        <v>42</v>
      </c>
      <c r="O22" s="47">
        <v>128</v>
      </c>
      <c r="P22" s="47">
        <v>80</v>
      </c>
      <c r="Q22" s="47">
        <v>174</v>
      </c>
      <c r="R22" s="47">
        <v>121</v>
      </c>
      <c r="S22" s="47">
        <v>84</v>
      </c>
      <c r="T22" s="48">
        <v>47</v>
      </c>
    </row>
    <row r="23" spans="2:20" x14ac:dyDescent="0.15">
      <c r="B23" s="286"/>
      <c r="C23" s="50" t="s">
        <v>22</v>
      </c>
      <c r="D23" s="56">
        <f t="shared" si="1"/>
        <v>4702</v>
      </c>
      <c r="E23" s="26">
        <f t="shared" si="2"/>
        <v>2507</v>
      </c>
      <c r="F23" s="27">
        <f t="shared" si="3"/>
        <v>2195</v>
      </c>
      <c r="G23" s="28">
        <v>4</v>
      </c>
      <c r="H23" s="26">
        <v>9</v>
      </c>
      <c r="I23" s="26">
        <v>263</v>
      </c>
      <c r="J23" s="26">
        <v>290</v>
      </c>
      <c r="K23" s="26">
        <v>663</v>
      </c>
      <c r="L23" s="26">
        <v>582</v>
      </c>
      <c r="M23" s="26">
        <v>601</v>
      </c>
      <c r="N23" s="26">
        <v>557</v>
      </c>
      <c r="O23" s="26">
        <v>455</v>
      </c>
      <c r="P23" s="26">
        <v>386</v>
      </c>
      <c r="Q23" s="26">
        <v>361</v>
      </c>
      <c r="R23" s="26">
        <v>263</v>
      </c>
      <c r="S23" s="26">
        <v>160</v>
      </c>
      <c r="T23" s="27">
        <v>108</v>
      </c>
    </row>
    <row r="24" spans="2:20" x14ac:dyDescent="0.15">
      <c r="B24" s="286"/>
      <c r="C24" s="50" t="s">
        <v>23</v>
      </c>
      <c r="D24" s="56">
        <f t="shared" si="1"/>
        <v>562</v>
      </c>
      <c r="E24" s="26">
        <f t="shared" si="2"/>
        <v>325</v>
      </c>
      <c r="F24" s="27">
        <f t="shared" si="3"/>
        <v>237</v>
      </c>
      <c r="G24" s="28">
        <v>0</v>
      </c>
      <c r="H24" s="26">
        <v>0</v>
      </c>
      <c r="I24" s="26">
        <v>14</v>
      </c>
      <c r="J24" s="26">
        <v>8</v>
      </c>
      <c r="K24" s="26">
        <v>26</v>
      </c>
      <c r="L24" s="26">
        <v>28</v>
      </c>
      <c r="M24" s="26">
        <v>41</v>
      </c>
      <c r="N24" s="26">
        <v>28</v>
      </c>
      <c r="O24" s="26">
        <v>73</v>
      </c>
      <c r="P24" s="26">
        <v>61</v>
      </c>
      <c r="Q24" s="26">
        <v>108</v>
      </c>
      <c r="R24" s="26">
        <v>76</v>
      </c>
      <c r="S24" s="26">
        <v>63</v>
      </c>
      <c r="T24" s="27">
        <v>36</v>
      </c>
    </row>
    <row r="25" spans="2:20" x14ac:dyDescent="0.15">
      <c r="B25" s="286"/>
      <c r="C25" s="50" t="s">
        <v>76</v>
      </c>
      <c r="D25" s="56">
        <f t="shared" si="1"/>
        <v>441</v>
      </c>
      <c r="E25" s="26">
        <f t="shared" si="2"/>
        <v>229</v>
      </c>
      <c r="F25" s="27">
        <f t="shared" si="3"/>
        <v>212</v>
      </c>
      <c r="G25" s="28">
        <v>0</v>
      </c>
      <c r="H25" s="26">
        <v>0</v>
      </c>
      <c r="I25" s="26">
        <v>18</v>
      </c>
      <c r="J25" s="26">
        <v>17</v>
      </c>
      <c r="K25" s="26">
        <v>24</v>
      </c>
      <c r="L25" s="26">
        <v>28</v>
      </c>
      <c r="M25" s="26">
        <v>36</v>
      </c>
      <c r="N25" s="26">
        <v>33</v>
      </c>
      <c r="O25" s="26">
        <v>35</v>
      </c>
      <c r="P25" s="26">
        <v>41</v>
      </c>
      <c r="Q25" s="26">
        <v>67</v>
      </c>
      <c r="R25" s="26">
        <v>60</v>
      </c>
      <c r="S25" s="26">
        <v>49</v>
      </c>
      <c r="T25" s="27">
        <v>33</v>
      </c>
    </row>
    <row r="26" spans="2:20" x14ac:dyDescent="0.15">
      <c r="B26" s="286"/>
      <c r="C26" s="50" t="s">
        <v>25</v>
      </c>
      <c r="D26" s="56">
        <f t="shared" si="1"/>
        <v>3463</v>
      </c>
      <c r="E26" s="26">
        <f t="shared" si="2"/>
        <v>2074</v>
      </c>
      <c r="F26" s="27">
        <f t="shared" si="3"/>
        <v>1389</v>
      </c>
      <c r="G26" s="28">
        <v>9</v>
      </c>
      <c r="H26" s="26">
        <v>9</v>
      </c>
      <c r="I26" s="26">
        <v>133</v>
      </c>
      <c r="J26" s="26">
        <v>95</v>
      </c>
      <c r="K26" s="26">
        <v>205</v>
      </c>
      <c r="L26" s="26">
        <v>145</v>
      </c>
      <c r="M26" s="26">
        <v>315</v>
      </c>
      <c r="N26" s="26">
        <v>200</v>
      </c>
      <c r="O26" s="26">
        <v>399</v>
      </c>
      <c r="P26" s="26">
        <v>238</v>
      </c>
      <c r="Q26" s="26">
        <v>591</v>
      </c>
      <c r="R26" s="26">
        <v>421</v>
      </c>
      <c r="S26" s="26">
        <v>422</v>
      </c>
      <c r="T26" s="27">
        <v>281</v>
      </c>
    </row>
    <row r="27" spans="2:20" ht="14.25" thickBot="1" x14ac:dyDescent="0.2">
      <c r="B27" s="287"/>
      <c r="C27" s="51" t="s">
        <v>13</v>
      </c>
      <c r="D27" s="78">
        <f t="shared" si="1"/>
        <v>10009</v>
      </c>
      <c r="E27" s="79">
        <f t="shared" si="2"/>
        <v>5636</v>
      </c>
      <c r="F27" s="80">
        <f t="shared" si="3"/>
        <v>4373</v>
      </c>
      <c r="G27" s="81">
        <f>SUM(G22:G26)</f>
        <v>13</v>
      </c>
      <c r="H27" s="81">
        <f t="shared" ref="H27:T27" si="6">SUM(H22:H26)</f>
        <v>19</v>
      </c>
      <c r="I27" s="81">
        <f t="shared" si="6"/>
        <v>441</v>
      </c>
      <c r="J27" s="81">
        <f t="shared" si="6"/>
        <v>421</v>
      </c>
      <c r="K27" s="81">
        <f t="shared" si="6"/>
        <v>957</v>
      </c>
      <c r="L27" s="81">
        <f t="shared" si="6"/>
        <v>821</v>
      </c>
      <c r="M27" s="81">
        <f t="shared" si="6"/>
        <v>1056</v>
      </c>
      <c r="N27" s="81">
        <f t="shared" si="6"/>
        <v>860</v>
      </c>
      <c r="O27" s="81">
        <f t="shared" si="6"/>
        <v>1090</v>
      </c>
      <c r="P27" s="81">
        <f t="shared" si="6"/>
        <v>806</v>
      </c>
      <c r="Q27" s="81">
        <f t="shared" si="6"/>
        <v>1301</v>
      </c>
      <c r="R27" s="81">
        <f t="shared" si="6"/>
        <v>941</v>
      </c>
      <c r="S27" s="81">
        <f t="shared" si="6"/>
        <v>778</v>
      </c>
      <c r="T27" s="151">
        <f t="shared" si="6"/>
        <v>505</v>
      </c>
    </row>
    <row r="28" spans="2:20" ht="13.5" customHeight="1" x14ac:dyDescent="0.15">
      <c r="B28" s="285" t="s">
        <v>26</v>
      </c>
      <c r="C28" s="46" t="s">
        <v>141</v>
      </c>
      <c r="D28" s="77">
        <f t="shared" si="1"/>
        <v>183</v>
      </c>
      <c r="E28" s="23">
        <f t="shared" si="2"/>
        <v>91</v>
      </c>
      <c r="F28" s="24">
        <f t="shared" si="3"/>
        <v>92</v>
      </c>
      <c r="G28" s="49">
        <v>0</v>
      </c>
      <c r="H28" s="47">
        <v>1</v>
      </c>
      <c r="I28" s="47">
        <v>16</v>
      </c>
      <c r="J28" s="47">
        <v>7</v>
      </c>
      <c r="K28" s="47">
        <v>14</v>
      </c>
      <c r="L28" s="47">
        <v>6</v>
      </c>
      <c r="M28" s="47">
        <v>16</v>
      </c>
      <c r="N28" s="47">
        <v>13</v>
      </c>
      <c r="O28" s="47">
        <v>11</v>
      </c>
      <c r="P28" s="47">
        <v>22</v>
      </c>
      <c r="Q28" s="47">
        <v>21</v>
      </c>
      <c r="R28" s="47">
        <v>34</v>
      </c>
      <c r="S28" s="47">
        <v>13</v>
      </c>
      <c r="T28" s="48">
        <v>9</v>
      </c>
    </row>
    <row r="29" spans="2:20" x14ac:dyDescent="0.15">
      <c r="B29" s="286"/>
      <c r="C29" s="50" t="s">
        <v>142</v>
      </c>
      <c r="D29" s="56">
        <f t="shared" si="1"/>
        <v>324</v>
      </c>
      <c r="E29" s="26">
        <f t="shared" si="2"/>
        <v>175</v>
      </c>
      <c r="F29" s="27">
        <f t="shared" si="3"/>
        <v>149</v>
      </c>
      <c r="G29" s="28">
        <v>0</v>
      </c>
      <c r="H29" s="26">
        <v>0</v>
      </c>
      <c r="I29" s="26">
        <v>5</v>
      </c>
      <c r="J29" s="26">
        <v>4</v>
      </c>
      <c r="K29" s="26">
        <v>14</v>
      </c>
      <c r="L29" s="26">
        <v>9</v>
      </c>
      <c r="M29" s="26">
        <v>29</v>
      </c>
      <c r="N29" s="26">
        <v>17</v>
      </c>
      <c r="O29" s="26">
        <v>38</v>
      </c>
      <c r="P29" s="26">
        <v>31</v>
      </c>
      <c r="Q29" s="26">
        <v>52</v>
      </c>
      <c r="R29" s="26">
        <v>51</v>
      </c>
      <c r="S29" s="26">
        <v>37</v>
      </c>
      <c r="T29" s="27">
        <v>37</v>
      </c>
    </row>
    <row r="30" spans="2:20" x14ac:dyDescent="0.15">
      <c r="B30" s="286"/>
      <c r="C30" s="50" t="s">
        <v>27</v>
      </c>
      <c r="D30" s="56">
        <f t="shared" si="1"/>
        <v>312</v>
      </c>
      <c r="E30" s="26">
        <f t="shared" si="2"/>
        <v>175</v>
      </c>
      <c r="F30" s="27">
        <f t="shared" si="3"/>
        <v>137</v>
      </c>
      <c r="G30" s="28">
        <v>1</v>
      </c>
      <c r="H30" s="26">
        <v>1</v>
      </c>
      <c r="I30" s="26">
        <v>18</v>
      </c>
      <c r="J30" s="26">
        <v>3</v>
      </c>
      <c r="K30" s="26">
        <v>33</v>
      </c>
      <c r="L30" s="26">
        <v>16</v>
      </c>
      <c r="M30" s="26">
        <v>28</v>
      </c>
      <c r="N30" s="26">
        <v>29</v>
      </c>
      <c r="O30" s="26">
        <v>33</v>
      </c>
      <c r="P30" s="26">
        <v>20</v>
      </c>
      <c r="Q30" s="26">
        <v>32</v>
      </c>
      <c r="R30" s="26">
        <v>39</v>
      </c>
      <c r="S30" s="26">
        <v>30</v>
      </c>
      <c r="T30" s="27">
        <v>29</v>
      </c>
    </row>
    <row r="31" spans="2:20" x14ac:dyDescent="0.15">
      <c r="B31" s="286"/>
      <c r="C31" s="50" t="s">
        <v>143</v>
      </c>
      <c r="D31" s="56">
        <f t="shared" si="1"/>
        <v>1061</v>
      </c>
      <c r="E31" s="26">
        <f t="shared" si="2"/>
        <v>307</v>
      </c>
      <c r="F31" s="27">
        <f t="shared" si="3"/>
        <v>754</v>
      </c>
      <c r="G31" s="28">
        <v>0</v>
      </c>
      <c r="H31" s="26">
        <v>0</v>
      </c>
      <c r="I31" s="26">
        <v>22</v>
      </c>
      <c r="J31" s="26">
        <v>8</v>
      </c>
      <c r="K31" s="26">
        <v>54</v>
      </c>
      <c r="L31" s="26">
        <v>28</v>
      </c>
      <c r="M31" s="26">
        <v>36</v>
      </c>
      <c r="N31" s="26">
        <v>30</v>
      </c>
      <c r="O31" s="26">
        <v>40</v>
      </c>
      <c r="P31" s="26">
        <v>72</v>
      </c>
      <c r="Q31" s="26">
        <v>74</v>
      </c>
      <c r="R31" s="26">
        <v>314</v>
      </c>
      <c r="S31" s="26">
        <v>81</v>
      </c>
      <c r="T31" s="27">
        <v>302</v>
      </c>
    </row>
    <row r="32" spans="2:20" x14ac:dyDescent="0.15">
      <c r="B32" s="286"/>
      <c r="C32" s="50" t="s">
        <v>29</v>
      </c>
      <c r="D32" s="56">
        <f t="shared" si="1"/>
        <v>1967</v>
      </c>
      <c r="E32" s="26">
        <f t="shared" si="2"/>
        <v>1122</v>
      </c>
      <c r="F32" s="27">
        <f t="shared" si="3"/>
        <v>845</v>
      </c>
      <c r="G32" s="28">
        <v>3</v>
      </c>
      <c r="H32" s="26">
        <v>1</v>
      </c>
      <c r="I32" s="26">
        <v>88</v>
      </c>
      <c r="J32" s="26">
        <v>66</v>
      </c>
      <c r="K32" s="26">
        <v>178</v>
      </c>
      <c r="L32" s="26">
        <v>104</v>
      </c>
      <c r="M32" s="26">
        <v>154</v>
      </c>
      <c r="N32" s="26">
        <v>111</v>
      </c>
      <c r="O32" s="26">
        <v>236</v>
      </c>
      <c r="P32" s="26">
        <v>171</v>
      </c>
      <c r="Q32" s="26">
        <v>269</v>
      </c>
      <c r="R32" s="26">
        <v>262</v>
      </c>
      <c r="S32" s="26">
        <v>194</v>
      </c>
      <c r="T32" s="27">
        <v>130</v>
      </c>
    </row>
    <row r="33" spans="2:22" ht="14.25" thickBot="1" x14ac:dyDescent="0.2">
      <c r="B33" s="287"/>
      <c r="C33" s="51" t="s">
        <v>13</v>
      </c>
      <c r="D33" s="78">
        <f t="shared" si="1"/>
        <v>3847</v>
      </c>
      <c r="E33" s="79">
        <f t="shared" si="2"/>
        <v>1870</v>
      </c>
      <c r="F33" s="80">
        <f t="shared" si="3"/>
        <v>1977</v>
      </c>
      <c r="G33" s="81">
        <f>SUM(G28:G32)</f>
        <v>4</v>
      </c>
      <c r="H33" s="81">
        <f t="shared" ref="H33:T33" si="7">SUM(H28:H32)</f>
        <v>3</v>
      </c>
      <c r="I33" s="81">
        <f t="shared" si="7"/>
        <v>149</v>
      </c>
      <c r="J33" s="81">
        <f t="shared" si="7"/>
        <v>88</v>
      </c>
      <c r="K33" s="81">
        <f t="shared" si="7"/>
        <v>293</v>
      </c>
      <c r="L33" s="81">
        <f t="shared" si="7"/>
        <v>163</v>
      </c>
      <c r="M33" s="81">
        <f t="shared" si="7"/>
        <v>263</v>
      </c>
      <c r="N33" s="81">
        <f t="shared" si="7"/>
        <v>200</v>
      </c>
      <c r="O33" s="81">
        <f t="shared" si="7"/>
        <v>358</v>
      </c>
      <c r="P33" s="81">
        <f t="shared" si="7"/>
        <v>316</v>
      </c>
      <c r="Q33" s="81">
        <f t="shared" si="7"/>
        <v>448</v>
      </c>
      <c r="R33" s="81">
        <f t="shared" si="7"/>
        <v>700</v>
      </c>
      <c r="S33" s="81">
        <f t="shared" si="7"/>
        <v>355</v>
      </c>
      <c r="T33" s="151">
        <f t="shared" si="7"/>
        <v>507</v>
      </c>
    </row>
    <row r="34" spans="2:22" ht="14.25" thickBot="1" x14ac:dyDescent="0.2">
      <c r="B34" s="289" t="s">
        <v>30</v>
      </c>
      <c r="C34" s="290"/>
      <c r="D34" s="54">
        <f t="shared" si="1"/>
        <v>1520</v>
      </c>
      <c r="E34" s="32">
        <f t="shared" si="2"/>
        <v>953</v>
      </c>
      <c r="F34" s="33">
        <f t="shared" si="3"/>
        <v>567</v>
      </c>
      <c r="G34" s="34">
        <v>4</v>
      </c>
      <c r="H34" s="32">
        <v>5</v>
      </c>
      <c r="I34" s="32">
        <v>78</v>
      </c>
      <c r="J34" s="32">
        <v>45</v>
      </c>
      <c r="K34" s="32">
        <v>150</v>
      </c>
      <c r="L34" s="32">
        <v>98</v>
      </c>
      <c r="M34" s="32">
        <v>198</v>
      </c>
      <c r="N34" s="32">
        <v>135</v>
      </c>
      <c r="O34" s="32">
        <v>200</v>
      </c>
      <c r="P34" s="32">
        <v>100</v>
      </c>
      <c r="Q34" s="32">
        <v>223</v>
      </c>
      <c r="R34" s="32">
        <v>128</v>
      </c>
      <c r="S34" s="32">
        <v>100</v>
      </c>
      <c r="T34" s="33">
        <v>56</v>
      </c>
    </row>
    <row r="35" spans="2:22" ht="14.25" thickBot="1" x14ac:dyDescent="0.2">
      <c r="B35" s="310" t="s">
        <v>31</v>
      </c>
      <c r="C35" s="311"/>
      <c r="D35" s="155">
        <f t="shared" si="1"/>
        <v>39781</v>
      </c>
      <c r="E35" s="156">
        <f t="shared" si="2"/>
        <v>24422</v>
      </c>
      <c r="F35" s="158">
        <f t="shared" si="3"/>
        <v>15359</v>
      </c>
      <c r="G35" s="177">
        <f>G4+G13+G21+G27+G33+G34</f>
        <v>102</v>
      </c>
      <c r="H35" s="177">
        <f t="shared" ref="H35:T35" si="8">H4+H13+H21+H27+H33+H34</f>
        <v>88</v>
      </c>
      <c r="I35" s="177">
        <f t="shared" si="8"/>
        <v>2194</v>
      </c>
      <c r="J35" s="177">
        <f t="shared" si="8"/>
        <v>1457</v>
      </c>
      <c r="K35" s="177">
        <f t="shared" si="8"/>
        <v>3667</v>
      </c>
      <c r="L35" s="177">
        <f t="shared" si="8"/>
        <v>2424</v>
      </c>
      <c r="M35" s="177">
        <f t="shared" si="8"/>
        <v>4413</v>
      </c>
      <c r="N35" s="177">
        <f t="shared" si="8"/>
        <v>2680</v>
      </c>
      <c r="O35" s="177">
        <f t="shared" si="8"/>
        <v>5242</v>
      </c>
      <c r="P35" s="177">
        <f t="shared" si="8"/>
        <v>3085</v>
      </c>
      <c r="Q35" s="177">
        <f t="shared" si="8"/>
        <v>5753</v>
      </c>
      <c r="R35" s="177">
        <f t="shared" si="8"/>
        <v>3659</v>
      </c>
      <c r="S35" s="177">
        <f t="shared" si="8"/>
        <v>3051</v>
      </c>
      <c r="T35" s="179">
        <f t="shared" si="8"/>
        <v>1966</v>
      </c>
      <c r="V35" s="59"/>
    </row>
    <row r="36" spans="2:22" x14ac:dyDescent="0.15">
      <c r="F36" s="59"/>
      <c r="G36" s="59"/>
      <c r="T36" s="195"/>
    </row>
  </sheetData>
  <mergeCells count="16">
    <mergeCell ref="B22:B27"/>
    <mergeCell ref="B28:B33"/>
    <mergeCell ref="B34:C34"/>
    <mergeCell ref="B35:C35"/>
    <mergeCell ref="O2:P2"/>
    <mergeCell ref="Q2:R2"/>
    <mergeCell ref="S2:T2"/>
    <mergeCell ref="B4:C4"/>
    <mergeCell ref="B5:B13"/>
    <mergeCell ref="B14:B21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view="pageBreakPreview" topLeftCell="A13" zoomScale="75" zoomScaleNormal="100" zoomScaleSheetLayoutView="75" workbookViewId="0"/>
  </sheetViews>
  <sheetFormatPr defaultRowHeight="13.5" x14ac:dyDescent="0.15"/>
  <cols>
    <col min="1" max="1" width="2.625" style="58" customWidth="1"/>
    <col min="2" max="2" width="2.75" style="58" bestFit="1" customWidth="1"/>
    <col min="3" max="3" width="11" style="58" customWidth="1"/>
    <col min="4" max="4" width="19.5" style="58" bestFit="1" customWidth="1"/>
    <col min="5" max="7" width="7.75" style="58" customWidth="1"/>
    <col min="8" max="21" width="6.25" style="58" customWidth="1"/>
    <col min="22" max="16384" width="9" style="58"/>
  </cols>
  <sheetData>
    <row r="1" spans="2:21" ht="14.25" thickBot="1" x14ac:dyDescent="0.2">
      <c r="B1" s="58" t="s">
        <v>147</v>
      </c>
    </row>
    <row r="2" spans="2:21" ht="13.5" customHeight="1" x14ac:dyDescent="0.15">
      <c r="B2" s="241" t="s">
        <v>32</v>
      </c>
      <c r="C2" s="242"/>
      <c r="D2" s="242"/>
      <c r="E2" s="245" t="s">
        <v>88</v>
      </c>
      <c r="F2" s="246"/>
      <c r="G2" s="247"/>
      <c r="H2" s="234" t="s">
        <v>69</v>
      </c>
      <c r="I2" s="246"/>
      <c r="J2" s="246" t="s">
        <v>70</v>
      </c>
      <c r="K2" s="246"/>
      <c r="L2" s="246" t="s">
        <v>71</v>
      </c>
      <c r="M2" s="246"/>
      <c r="N2" s="246" t="s">
        <v>72</v>
      </c>
      <c r="O2" s="246"/>
      <c r="P2" s="246" t="s">
        <v>73</v>
      </c>
      <c r="Q2" s="246"/>
      <c r="R2" s="246" t="s">
        <v>74</v>
      </c>
      <c r="S2" s="246"/>
      <c r="T2" s="246" t="s">
        <v>75</v>
      </c>
      <c r="U2" s="247"/>
    </row>
    <row r="3" spans="2:21" ht="14.25" thickBot="1" x14ac:dyDescent="0.2">
      <c r="B3" s="243"/>
      <c r="C3" s="244"/>
      <c r="D3" s="244"/>
      <c r="E3" s="139" t="s">
        <v>0</v>
      </c>
      <c r="F3" s="42" t="s">
        <v>1</v>
      </c>
      <c r="G3" s="45" t="s">
        <v>2</v>
      </c>
      <c r="H3" s="182" t="s">
        <v>1</v>
      </c>
      <c r="I3" s="20" t="s">
        <v>2</v>
      </c>
      <c r="J3" s="182" t="s">
        <v>1</v>
      </c>
      <c r="K3" s="20" t="s">
        <v>2</v>
      </c>
      <c r="L3" s="182" t="s">
        <v>1</v>
      </c>
      <c r="M3" s="20" t="s">
        <v>2</v>
      </c>
      <c r="N3" s="182" t="s">
        <v>1</v>
      </c>
      <c r="O3" s="20" t="s">
        <v>2</v>
      </c>
      <c r="P3" s="182" t="s">
        <v>1</v>
      </c>
      <c r="Q3" s="20" t="s">
        <v>2</v>
      </c>
      <c r="R3" s="22" t="s">
        <v>1</v>
      </c>
      <c r="S3" s="22" t="s">
        <v>2</v>
      </c>
      <c r="T3" s="22" t="s">
        <v>1</v>
      </c>
      <c r="U3" s="21" t="s">
        <v>2</v>
      </c>
    </row>
    <row r="4" spans="2:21" ht="13.5" customHeight="1" x14ac:dyDescent="0.15">
      <c r="B4" s="302" t="s">
        <v>33</v>
      </c>
      <c r="C4" s="228" t="s">
        <v>34</v>
      </c>
      <c r="D4" s="229"/>
      <c r="E4" s="135">
        <f>SUM(F4:G4)</f>
        <v>4154</v>
      </c>
      <c r="F4" s="133">
        <f>SUM(H4+J4+L4+N4+P4+R4+T4)</f>
        <v>2346</v>
      </c>
      <c r="G4" s="134">
        <f>SUM(I4+K4+M4+O4+Q4+S4+U4)</f>
        <v>1808</v>
      </c>
      <c r="H4" s="109">
        <v>4</v>
      </c>
      <c r="I4" s="107">
        <v>2</v>
      </c>
      <c r="J4" s="107">
        <v>71</v>
      </c>
      <c r="K4" s="107">
        <v>45</v>
      </c>
      <c r="L4" s="107">
        <v>194</v>
      </c>
      <c r="M4" s="107">
        <v>159</v>
      </c>
      <c r="N4" s="107">
        <v>300</v>
      </c>
      <c r="O4" s="107">
        <v>212</v>
      </c>
      <c r="P4" s="107">
        <v>521</v>
      </c>
      <c r="Q4" s="107">
        <v>361</v>
      </c>
      <c r="R4" s="107">
        <v>740</v>
      </c>
      <c r="S4" s="110">
        <v>634</v>
      </c>
      <c r="T4" s="107">
        <v>516</v>
      </c>
      <c r="U4" s="108">
        <v>395</v>
      </c>
    </row>
    <row r="5" spans="2:21" x14ac:dyDescent="0.15">
      <c r="B5" s="303"/>
      <c r="C5" s="217" t="s">
        <v>35</v>
      </c>
      <c r="D5" s="218"/>
      <c r="E5" s="111">
        <f t="shared" ref="E5:E45" si="0">SUM(F5:G5)</f>
        <v>1695</v>
      </c>
      <c r="F5" s="112">
        <f t="shared" ref="F5:F18" si="1">SUM(H5+J5+L5+N5+P5+R5+T5)</f>
        <v>822</v>
      </c>
      <c r="G5" s="113">
        <f t="shared" ref="G5:G18" si="2">SUM(I5+K5+M5+O5+Q5+S5+U5)</f>
        <v>873</v>
      </c>
      <c r="H5" s="114">
        <v>0</v>
      </c>
      <c r="I5" s="112">
        <v>2</v>
      </c>
      <c r="J5" s="112">
        <v>35</v>
      </c>
      <c r="K5" s="112">
        <v>23</v>
      </c>
      <c r="L5" s="112">
        <v>101</v>
      </c>
      <c r="M5" s="112">
        <v>64</v>
      </c>
      <c r="N5" s="112">
        <v>80</v>
      </c>
      <c r="O5" s="112">
        <v>72</v>
      </c>
      <c r="P5" s="112">
        <v>134</v>
      </c>
      <c r="Q5" s="112">
        <v>116</v>
      </c>
      <c r="R5" s="112">
        <v>263</v>
      </c>
      <c r="S5" s="112">
        <v>342</v>
      </c>
      <c r="T5" s="112">
        <v>209</v>
      </c>
      <c r="U5" s="113">
        <v>254</v>
      </c>
    </row>
    <row r="6" spans="2:21" x14ac:dyDescent="0.15">
      <c r="B6" s="303"/>
      <c r="C6" s="217" t="s">
        <v>36</v>
      </c>
      <c r="D6" s="218"/>
      <c r="E6" s="111">
        <f t="shared" si="0"/>
        <v>6630</v>
      </c>
      <c r="F6" s="112">
        <f t="shared" si="1"/>
        <v>3848</v>
      </c>
      <c r="G6" s="113">
        <f t="shared" si="2"/>
        <v>2782</v>
      </c>
      <c r="H6" s="114">
        <v>9</v>
      </c>
      <c r="I6" s="112">
        <v>13</v>
      </c>
      <c r="J6" s="112">
        <v>346</v>
      </c>
      <c r="K6" s="112">
        <v>328</v>
      </c>
      <c r="L6" s="112">
        <v>776</v>
      </c>
      <c r="M6" s="112">
        <v>609</v>
      </c>
      <c r="N6" s="112">
        <v>838</v>
      </c>
      <c r="O6" s="112">
        <v>664</v>
      </c>
      <c r="P6" s="112">
        <v>852</v>
      </c>
      <c r="Q6" s="112">
        <v>560</v>
      </c>
      <c r="R6" s="112">
        <v>748</v>
      </c>
      <c r="S6" s="112">
        <v>423</v>
      </c>
      <c r="T6" s="114">
        <v>279</v>
      </c>
      <c r="U6" s="113">
        <v>185</v>
      </c>
    </row>
    <row r="7" spans="2:21" x14ac:dyDescent="0.15">
      <c r="B7" s="303"/>
      <c r="C7" s="217" t="s">
        <v>37</v>
      </c>
      <c r="D7" s="218"/>
      <c r="E7" s="111">
        <f t="shared" si="0"/>
        <v>11200</v>
      </c>
      <c r="F7" s="112">
        <f t="shared" si="1"/>
        <v>7057</v>
      </c>
      <c r="G7" s="113">
        <f t="shared" si="2"/>
        <v>4143</v>
      </c>
      <c r="H7" s="114">
        <v>41</v>
      </c>
      <c r="I7" s="112">
        <v>31</v>
      </c>
      <c r="J7" s="112">
        <v>671</v>
      </c>
      <c r="K7" s="112">
        <v>406</v>
      </c>
      <c r="L7" s="112">
        <v>965</v>
      </c>
      <c r="M7" s="112">
        <v>593</v>
      </c>
      <c r="N7" s="112">
        <v>1194</v>
      </c>
      <c r="O7" s="112">
        <v>663</v>
      </c>
      <c r="P7" s="112">
        <v>1479</v>
      </c>
      <c r="Q7" s="112">
        <v>866</v>
      </c>
      <c r="R7" s="112">
        <v>1744</v>
      </c>
      <c r="S7" s="112">
        <v>1058</v>
      </c>
      <c r="T7" s="114">
        <v>963</v>
      </c>
      <c r="U7" s="113">
        <v>526</v>
      </c>
    </row>
    <row r="8" spans="2:21" x14ac:dyDescent="0.15">
      <c r="B8" s="303"/>
      <c r="C8" s="217" t="s">
        <v>38</v>
      </c>
      <c r="D8" s="218"/>
      <c r="E8" s="111">
        <f t="shared" si="0"/>
        <v>122</v>
      </c>
      <c r="F8" s="112">
        <f t="shared" si="1"/>
        <v>43</v>
      </c>
      <c r="G8" s="113">
        <f t="shared" si="2"/>
        <v>79</v>
      </c>
      <c r="H8" s="114">
        <v>0</v>
      </c>
      <c r="I8" s="112">
        <v>0</v>
      </c>
      <c r="J8" s="112">
        <v>2</v>
      </c>
      <c r="K8" s="112">
        <v>2</v>
      </c>
      <c r="L8" s="112">
        <v>4</v>
      </c>
      <c r="M8" s="112">
        <v>0</v>
      </c>
      <c r="N8" s="112">
        <v>5</v>
      </c>
      <c r="O8" s="112">
        <v>4</v>
      </c>
      <c r="P8" s="112">
        <v>5</v>
      </c>
      <c r="Q8" s="112">
        <v>4</v>
      </c>
      <c r="R8" s="112">
        <v>11</v>
      </c>
      <c r="S8" s="112">
        <v>31</v>
      </c>
      <c r="T8" s="114">
        <v>16</v>
      </c>
      <c r="U8" s="113">
        <v>38</v>
      </c>
    </row>
    <row r="9" spans="2:21" x14ac:dyDescent="0.15">
      <c r="B9" s="303"/>
      <c r="C9" s="217" t="s">
        <v>39</v>
      </c>
      <c r="D9" s="218"/>
      <c r="E9" s="111">
        <f t="shared" si="0"/>
        <v>5986</v>
      </c>
      <c r="F9" s="112">
        <f t="shared" si="1"/>
        <v>4044</v>
      </c>
      <c r="G9" s="113">
        <f t="shared" si="2"/>
        <v>1942</v>
      </c>
      <c r="H9" s="114">
        <v>8</v>
      </c>
      <c r="I9" s="112">
        <v>13</v>
      </c>
      <c r="J9" s="112">
        <v>375</v>
      </c>
      <c r="K9" s="112">
        <v>215</v>
      </c>
      <c r="L9" s="112">
        <v>644</v>
      </c>
      <c r="M9" s="112">
        <v>350</v>
      </c>
      <c r="N9" s="112">
        <v>825</v>
      </c>
      <c r="O9" s="112">
        <v>373</v>
      </c>
      <c r="P9" s="112">
        <v>918</v>
      </c>
      <c r="Q9" s="112">
        <v>419</v>
      </c>
      <c r="R9" s="112">
        <v>873</v>
      </c>
      <c r="S9" s="112">
        <v>399</v>
      </c>
      <c r="T9" s="114">
        <v>401</v>
      </c>
      <c r="U9" s="113">
        <v>173</v>
      </c>
    </row>
    <row r="10" spans="2:21" x14ac:dyDescent="0.15">
      <c r="B10" s="303"/>
      <c r="C10" s="217" t="s">
        <v>40</v>
      </c>
      <c r="D10" s="218"/>
      <c r="E10" s="111">
        <f t="shared" si="0"/>
        <v>1393</v>
      </c>
      <c r="F10" s="112">
        <f t="shared" si="1"/>
        <v>949</v>
      </c>
      <c r="G10" s="113">
        <f t="shared" si="2"/>
        <v>444</v>
      </c>
      <c r="H10" s="114">
        <v>4</v>
      </c>
      <c r="I10" s="112">
        <v>0</v>
      </c>
      <c r="J10" s="112">
        <v>92</v>
      </c>
      <c r="K10" s="112">
        <v>41</v>
      </c>
      <c r="L10" s="112">
        <v>140</v>
      </c>
      <c r="M10" s="112">
        <v>84</v>
      </c>
      <c r="N10" s="112">
        <v>188</v>
      </c>
      <c r="O10" s="112">
        <v>72</v>
      </c>
      <c r="P10" s="112">
        <v>215</v>
      </c>
      <c r="Q10" s="112">
        <v>105</v>
      </c>
      <c r="R10" s="112">
        <v>206</v>
      </c>
      <c r="S10" s="112">
        <v>94</v>
      </c>
      <c r="T10" s="114">
        <v>104</v>
      </c>
      <c r="U10" s="113">
        <v>48</v>
      </c>
    </row>
    <row r="11" spans="2:21" x14ac:dyDescent="0.15">
      <c r="B11" s="303"/>
      <c r="C11" s="217" t="s">
        <v>41</v>
      </c>
      <c r="D11" s="218"/>
      <c r="E11" s="111">
        <f t="shared" si="0"/>
        <v>380</v>
      </c>
      <c r="F11" s="112">
        <f t="shared" si="1"/>
        <v>244</v>
      </c>
      <c r="G11" s="113">
        <f t="shared" si="2"/>
        <v>136</v>
      </c>
      <c r="H11" s="114">
        <v>1</v>
      </c>
      <c r="I11" s="112">
        <v>0</v>
      </c>
      <c r="J11" s="112">
        <v>15</v>
      </c>
      <c r="K11" s="112">
        <v>9</v>
      </c>
      <c r="L11" s="112">
        <v>32</v>
      </c>
      <c r="M11" s="112">
        <v>24</v>
      </c>
      <c r="N11" s="112">
        <v>42</v>
      </c>
      <c r="O11" s="112">
        <v>18</v>
      </c>
      <c r="P11" s="112">
        <v>59</v>
      </c>
      <c r="Q11" s="112">
        <v>39</v>
      </c>
      <c r="R11" s="112">
        <v>60</v>
      </c>
      <c r="S11" s="112">
        <v>28</v>
      </c>
      <c r="T11" s="114">
        <v>35</v>
      </c>
      <c r="U11" s="113">
        <v>18</v>
      </c>
    </row>
    <row r="12" spans="2:21" x14ac:dyDescent="0.15">
      <c r="B12" s="303"/>
      <c r="C12" s="217" t="s">
        <v>42</v>
      </c>
      <c r="D12" s="218"/>
      <c r="E12" s="111">
        <f t="shared" si="0"/>
        <v>162</v>
      </c>
      <c r="F12" s="112">
        <f t="shared" si="1"/>
        <v>119</v>
      </c>
      <c r="G12" s="113">
        <f t="shared" si="2"/>
        <v>43</v>
      </c>
      <c r="H12" s="114">
        <v>0</v>
      </c>
      <c r="I12" s="112">
        <v>0</v>
      </c>
      <c r="J12" s="112">
        <v>11</v>
      </c>
      <c r="K12" s="112">
        <v>3</v>
      </c>
      <c r="L12" s="112">
        <v>16</v>
      </c>
      <c r="M12" s="112">
        <v>3</v>
      </c>
      <c r="N12" s="112">
        <v>25</v>
      </c>
      <c r="O12" s="112">
        <v>17</v>
      </c>
      <c r="P12" s="112">
        <v>28</v>
      </c>
      <c r="Q12" s="112">
        <v>9</v>
      </c>
      <c r="R12" s="112">
        <v>24</v>
      </c>
      <c r="S12" s="112">
        <v>5</v>
      </c>
      <c r="T12" s="114">
        <v>15</v>
      </c>
      <c r="U12" s="113">
        <v>6</v>
      </c>
    </row>
    <row r="13" spans="2:21" x14ac:dyDescent="0.15">
      <c r="B13" s="303"/>
      <c r="C13" s="217" t="s">
        <v>43</v>
      </c>
      <c r="D13" s="218"/>
      <c r="E13" s="111">
        <f t="shared" si="0"/>
        <v>2158</v>
      </c>
      <c r="F13" s="112">
        <f t="shared" si="1"/>
        <v>1430</v>
      </c>
      <c r="G13" s="113">
        <f t="shared" si="2"/>
        <v>728</v>
      </c>
      <c r="H13" s="114">
        <v>6</v>
      </c>
      <c r="I13" s="112">
        <v>8</v>
      </c>
      <c r="J13" s="112">
        <v>206</v>
      </c>
      <c r="K13" s="112">
        <v>113</v>
      </c>
      <c r="L13" s="112">
        <v>240</v>
      </c>
      <c r="M13" s="112">
        <v>119</v>
      </c>
      <c r="N13" s="112">
        <v>269</v>
      </c>
      <c r="O13" s="112">
        <v>122</v>
      </c>
      <c r="P13" s="112">
        <v>294</v>
      </c>
      <c r="Q13" s="112">
        <v>171</v>
      </c>
      <c r="R13" s="112">
        <v>283</v>
      </c>
      <c r="S13" s="112">
        <v>135</v>
      </c>
      <c r="T13" s="114">
        <v>132</v>
      </c>
      <c r="U13" s="113">
        <v>60</v>
      </c>
    </row>
    <row r="14" spans="2:21" x14ac:dyDescent="0.15">
      <c r="B14" s="303"/>
      <c r="C14" s="217" t="s">
        <v>44</v>
      </c>
      <c r="D14" s="218"/>
      <c r="E14" s="111">
        <f t="shared" si="0"/>
        <v>1662</v>
      </c>
      <c r="F14" s="112">
        <f t="shared" si="1"/>
        <v>925</v>
      </c>
      <c r="G14" s="113">
        <f t="shared" si="2"/>
        <v>737</v>
      </c>
      <c r="H14" s="114">
        <v>11</v>
      </c>
      <c r="I14" s="112">
        <v>8</v>
      </c>
      <c r="J14" s="112">
        <v>129</v>
      </c>
      <c r="K14" s="112">
        <v>127</v>
      </c>
      <c r="L14" s="112">
        <v>203</v>
      </c>
      <c r="M14" s="112">
        <v>176</v>
      </c>
      <c r="N14" s="112">
        <v>176</v>
      </c>
      <c r="O14" s="112">
        <v>152</v>
      </c>
      <c r="P14" s="112">
        <v>183</v>
      </c>
      <c r="Q14" s="112">
        <v>121</v>
      </c>
      <c r="R14" s="112">
        <v>153</v>
      </c>
      <c r="S14" s="112">
        <v>105</v>
      </c>
      <c r="T14" s="114">
        <v>70</v>
      </c>
      <c r="U14" s="113">
        <v>48</v>
      </c>
    </row>
    <row r="15" spans="2:21" x14ac:dyDescent="0.15">
      <c r="B15" s="303"/>
      <c r="C15" s="217" t="s">
        <v>45</v>
      </c>
      <c r="D15" s="218"/>
      <c r="E15" s="111">
        <f t="shared" si="0"/>
        <v>127</v>
      </c>
      <c r="F15" s="112">
        <f t="shared" si="1"/>
        <v>66</v>
      </c>
      <c r="G15" s="113">
        <f t="shared" si="2"/>
        <v>61</v>
      </c>
      <c r="H15" s="114">
        <v>2</v>
      </c>
      <c r="I15" s="112">
        <v>2</v>
      </c>
      <c r="J15" s="112">
        <v>13</v>
      </c>
      <c r="K15" s="112">
        <v>5</v>
      </c>
      <c r="L15" s="112">
        <v>6</v>
      </c>
      <c r="M15" s="112">
        <v>3</v>
      </c>
      <c r="N15" s="112">
        <v>9</v>
      </c>
      <c r="O15" s="112">
        <v>8</v>
      </c>
      <c r="P15" s="112">
        <v>9</v>
      </c>
      <c r="Q15" s="112">
        <v>12</v>
      </c>
      <c r="R15" s="112">
        <v>17</v>
      </c>
      <c r="S15" s="112">
        <v>18</v>
      </c>
      <c r="T15" s="114">
        <v>10</v>
      </c>
      <c r="U15" s="113">
        <v>13</v>
      </c>
    </row>
    <row r="16" spans="2:21" x14ac:dyDescent="0.15">
      <c r="B16" s="303"/>
      <c r="C16" s="217" t="s">
        <v>46</v>
      </c>
      <c r="D16" s="218"/>
      <c r="E16" s="111">
        <f t="shared" si="0"/>
        <v>400</v>
      </c>
      <c r="F16" s="112">
        <f t="shared" si="1"/>
        <v>257</v>
      </c>
      <c r="G16" s="113">
        <f t="shared" si="2"/>
        <v>143</v>
      </c>
      <c r="H16" s="114">
        <v>2</v>
      </c>
      <c r="I16" s="112">
        <v>0</v>
      </c>
      <c r="J16" s="112">
        <v>14</v>
      </c>
      <c r="K16" s="112">
        <v>10</v>
      </c>
      <c r="L16" s="112">
        <v>23</v>
      </c>
      <c r="M16" s="112">
        <v>13</v>
      </c>
      <c r="N16" s="112">
        <v>42</v>
      </c>
      <c r="O16" s="112">
        <v>23</v>
      </c>
      <c r="P16" s="112">
        <v>79</v>
      </c>
      <c r="Q16" s="112">
        <v>34</v>
      </c>
      <c r="R16" s="112">
        <v>68</v>
      </c>
      <c r="S16" s="112">
        <v>45</v>
      </c>
      <c r="T16" s="114">
        <v>29</v>
      </c>
      <c r="U16" s="113">
        <v>18</v>
      </c>
    </row>
    <row r="17" spans="2:21" x14ac:dyDescent="0.15">
      <c r="B17" s="303"/>
      <c r="C17" s="217" t="s">
        <v>30</v>
      </c>
      <c r="D17" s="218"/>
      <c r="E17" s="111">
        <f t="shared" si="0"/>
        <v>11</v>
      </c>
      <c r="F17" s="112">
        <f t="shared" si="1"/>
        <v>7</v>
      </c>
      <c r="G17" s="113">
        <f t="shared" si="2"/>
        <v>4</v>
      </c>
      <c r="H17" s="114">
        <v>0</v>
      </c>
      <c r="I17" s="112">
        <v>0</v>
      </c>
      <c r="J17" s="112">
        <v>1</v>
      </c>
      <c r="K17" s="112">
        <v>1</v>
      </c>
      <c r="L17" s="112">
        <v>3</v>
      </c>
      <c r="M17" s="112">
        <v>0</v>
      </c>
      <c r="N17" s="112">
        <v>2</v>
      </c>
      <c r="O17" s="112">
        <v>3</v>
      </c>
      <c r="P17" s="112">
        <v>1</v>
      </c>
      <c r="Q17" s="112">
        <v>0</v>
      </c>
      <c r="R17" s="112">
        <v>0</v>
      </c>
      <c r="S17" s="112">
        <v>0</v>
      </c>
      <c r="T17" s="114">
        <v>0</v>
      </c>
      <c r="U17" s="113">
        <v>0</v>
      </c>
    </row>
    <row r="18" spans="2:21" ht="14.25" thickBot="1" x14ac:dyDescent="0.2">
      <c r="B18" s="304"/>
      <c r="C18" s="292" t="s">
        <v>47</v>
      </c>
      <c r="D18" s="312"/>
      <c r="E18" s="115">
        <f t="shared" si="0"/>
        <v>36080</v>
      </c>
      <c r="F18" s="116">
        <f t="shared" si="1"/>
        <v>22157</v>
      </c>
      <c r="G18" s="117">
        <f t="shared" si="2"/>
        <v>13923</v>
      </c>
      <c r="H18" s="118">
        <f>SUM(H4:H17)</f>
        <v>88</v>
      </c>
      <c r="I18" s="118">
        <f t="shared" ref="I18:U18" si="3">SUM(I4:I17)</f>
        <v>79</v>
      </c>
      <c r="J18" s="118">
        <f t="shared" si="3"/>
        <v>1981</v>
      </c>
      <c r="K18" s="118">
        <f t="shared" si="3"/>
        <v>1328</v>
      </c>
      <c r="L18" s="118">
        <f t="shared" si="3"/>
        <v>3347</v>
      </c>
      <c r="M18" s="118">
        <f t="shared" si="3"/>
        <v>2197</v>
      </c>
      <c r="N18" s="118">
        <f t="shared" si="3"/>
        <v>3995</v>
      </c>
      <c r="O18" s="118">
        <f t="shared" si="3"/>
        <v>2403</v>
      </c>
      <c r="P18" s="118">
        <f t="shared" si="3"/>
        <v>4777</v>
      </c>
      <c r="Q18" s="118">
        <f t="shared" si="3"/>
        <v>2817</v>
      </c>
      <c r="R18" s="118">
        <f t="shared" si="3"/>
        <v>5190</v>
      </c>
      <c r="S18" s="118">
        <f t="shared" si="3"/>
        <v>3317</v>
      </c>
      <c r="T18" s="118">
        <f t="shared" si="3"/>
        <v>2779</v>
      </c>
      <c r="U18" s="174">
        <f t="shared" si="3"/>
        <v>1782</v>
      </c>
    </row>
    <row r="19" spans="2:21" ht="13.5" customHeight="1" x14ac:dyDescent="0.15">
      <c r="B19" s="298" t="s">
        <v>48</v>
      </c>
      <c r="C19" s="228" t="s">
        <v>49</v>
      </c>
      <c r="D19" s="229"/>
      <c r="E19" s="106">
        <f t="shared" si="0"/>
        <v>95</v>
      </c>
      <c r="F19" s="107">
        <f t="shared" ref="F19:F34" si="4">SUM(H19+J19+L19+N19+P19+R19+T19)</f>
        <v>55</v>
      </c>
      <c r="G19" s="108">
        <f t="shared" ref="G19:G34" si="5">SUM(I19+K19+M19+O19+Q19+S19+U19)</f>
        <v>40</v>
      </c>
      <c r="H19" s="109">
        <v>1</v>
      </c>
      <c r="I19" s="107">
        <v>1</v>
      </c>
      <c r="J19" s="107">
        <v>16</v>
      </c>
      <c r="K19" s="107">
        <v>9</v>
      </c>
      <c r="L19" s="107">
        <v>10</v>
      </c>
      <c r="M19" s="107">
        <v>7</v>
      </c>
      <c r="N19" s="107">
        <v>15</v>
      </c>
      <c r="O19" s="107">
        <v>8</v>
      </c>
      <c r="P19" s="107">
        <v>8</v>
      </c>
      <c r="Q19" s="107">
        <v>5</v>
      </c>
      <c r="R19" s="107">
        <v>4</v>
      </c>
      <c r="S19" s="107">
        <v>9</v>
      </c>
      <c r="T19" s="109">
        <v>1</v>
      </c>
      <c r="U19" s="108">
        <v>1</v>
      </c>
    </row>
    <row r="20" spans="2:21" x14ac:dyDescent="0.15">
      <c r="B20" s="299"/>
      <c r="C20" s="217" t="s">
        <v>50</v>
      </c>
      <c r="D20" s="218"/>
      <c r="E20" s="111">
        <f t="shared" si="0"/>
        <v>52</v>
      </c>
      <c r="F20" s="112">
        <f t="shared" si="4"/>
        <v>35</v>
      </c>
      <c r="G20" s="113">
        <f t="shared" si="5"/>
        <v>17</v>
      </c>
      <c r="H20" s="114">
        <v>1</v>
      </c>
      <c r="I20" s="112">
        <v>1</v>
      </c>
      <c r="J20" s="112">
        <v>10</v>
      </c>
      <c r="K20" s="112">
        <v>2</v>
      </c>
      <c r="L20" s="112">
        <v>14</v>
      </c>
      <c r="M20" s="112">
        <v>7</v>
      </c>
      <c r="N20" s="112">
        <v>7</v>
      </c>
      <c r="O20" s="112">
        <v>1</v>
      </c>
      <c r="P20" s="112">
        <v>2</v>
      </c>
      <c r="Q20" s="112">
        <v>2</v>
      </c>
      <c r="R20" s="112">
        <v>0</v>
      </c>
      <c r="S20" s="112">
        <v>2</v>
      </c>
      <c r="T20" s="114">
        <v>1</v>
      </c>
      <c r="U20" s="113">
        <v>2</v>
      </c>
    </row>
    <row r="21" spans="2:21" x14ac:dyDescent="0.15">
      <c r="B21" s="299"/>
      <c r="C21" s="217" t="s">
        <v>51</v>
      </c>
      <c r="D21" s="218"/>
      <c r="E21" s="111">
        <f t="shared" si="0"/>
        <v>16</v>
      </c>
      <c r="F21" s="112">
        <f t="shared" si="4"/>
        <v>11</v>
      </c>
      <c r="G21" s="113">
        <f t="shared" si="5"/>
        <v>5</v>
      </c>
      <c r="H21" s="114">
        <v>0</v>
      </c>
      <c r="I21" s="112">
        <v>0</v>
      </c>
      <c r="J21" s="112">
        <v>0</v>
      </c>
      <c r="K21" s="112">
        <v>0</v>
      </c>
      <c r="L21" s="112">
        <v>2</v>
      </c>
      <c r="M21" s="112">
        <v>0</v>
      </c>
      <c r="N21" s="112">
        <v>1</v>
      </c>
      <c r="O21" s="112">
        <v>1</v>
      </c>
      <c r="P21" s="112">
        <v>2</v>
      </c>
      <c r="Q21" s="112">
        <v>1</v>
      </c>
      <c r="R21" s="112">
        <v>4</v>
      </c>
      <c r="S21" s="112">
        <v>2</v>
      </c>
      <c r="T21" s="114">
        <v>2</v>
      </c>
      <c r="U21" s="113">
        <v>1</v>
      </c>
    </row>
    <row r="22" spans="2:21" x14ac:dyDescent="0.15">
      <c r="B22" s="299"/>
      <c r="C22" s="217" t="s">
        <v>52</v>
      </c>
      <c r="D22" s="218"/>
      <c r="E22" s="111">
        <f t="shared" si="0"/>
        <v>2</v>
      </c>
      <c r="F22" s="112">
        <f t="shared" si="4"/>
        <v>2</v>
      </c>
      <c r="G22" s="113">
        <f t="shared" si="5"/>
        <v>0</v>
      </c>
      <c r="H22" s="114">
        <v>0</v>
      </c>
      <c r="I22" s="112">
        <v>0</v>
      </c>
      <c r="J22" s="112">
        <v>2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4">
        <v>0</v>
      </c>
      <c r="U22" s="113">
        <v>0</v>
      </c>
    </row>
    <row r="23" spans="2:21" x14ac:dyDescent="0.15">
      <c r="B23" s="299"/>
      <c r="C23" s="217" t="s">
        <v>53</v>
      </c>
      <c r="D23" s="218"/>
      <c r="E23" s="111">
        <f t="shared" si="0"/>
        <v>1352</v>
      </c>
      <c r="F23" s="112">
        <f t="shared" si="4"/>
        <v>849</v>
      </c>
      <c r="G23" s="113">
        <f t="shared" si="5"/>
        <v>503</v>
      </c>
      <c r="H23" s="114">
        <v>2</v>
      </c>
      <c r="I23" s="112">
        <v>3</v>
      </c>
      <c r="J23" s="112">
        <v>50</v>
      </c>
      <c r="K23" s="112">
        <v>34</v>
      </c>
      <c r="L23" s="112">
        <v>124</v>
      </c>
      <c r="M23" s="112">
        <v>84</v>
      </c>
      <c r="N23" s="112">
        <v>175</v>
      </c>
      <c r="O23" s="112">
        <v>125</v>
      </c>
      <c r="P23" s="112">
        <v>187</v>
      </c>
      <c r="Q23" s="112">
        <v>92</v>
      </c>
      <c r="R23" s="112">
        <v>215</v>
      </c>
      <c r="S23" s="112">
        <v>113</v>
      </c>
      <c r="T23" s="114">
        <v>96</v>
      </c>
      <c r="U23" s="113">
        <v>52</v>
      </c>
    </row>
    <row r="24" spans="2:21" x14ac:dyDescent="0.15">
      <c r="B24" s="299"/>
      <c r="C24" s="217" t="s">
        <v>54</v>
      </c>
      <c r="D24" s="218"/>
      <c r="E24" s="111">
        <f t="shared" si="0"/>
        <v>239</v>
      </c>
      <c r="F24" s="112">
        <f t="shared" si="4"/>
        <v>147</v>
      </c>
      <c r="G24" s="113">
        <f t="shared" si="5"/>
        <v>92</v>
      </c>
      <c r="H24" s="114">
        <v>4</v>
      </c>
      <c r="I24" s="112">
        <v>0</v>
      </c>
      <c r="J24" s="112">
        <v>18</v>
      </c>
      <c r="K24" s="112">
        <v>13</v>
      </c>
      <c r="L24" s="112">
        <v>20</v>
      </c>
      <c r="M24" s="112">
        <v>14</v>
      </c>
      <c r="N24" s="112">
        <v>21</v>
      </c>
      <c r="O24" s="112">
        <v>16</v>
      </c>
      <c r="P24" s="112">
        <v>37</v>
      </c>
      <c r="Q24" s="112">
        <v>21</v>
      </c>
      <c r="R24" s="112">
        <v>37</v>
      </c>
      <c r="S24" s="112">
        <v>24</v>
      </c>
      <c r="T24" s="114">
        <v>10</v>
      </c>
      <c r="U24" s="113">
        <v>4</v>
      </c>
    </row>
    <row r="25" spans="2:21" ht="13.5" customHeight="1" x14ac:dyDescent="0.15">
      <c r="B25" s="299"/>
      <c r="C25" s="305" t="s">
        <v>55</v>
      </c>
      <c r="D25" s="181" t="s">
        <v>56</v>
      </c>
      <c r="E25" s="111">
        <f t="shared" si="0"/>
        <v>47</v>
      </c>
      <c r="F25" s="112">
        <f t="shared" si="4"/>
        <v>30</v>
      </c>
      <c r="G25" s="113">
        <f t="shared" si="5"/>
        <v>17</v>
      </c>
      <c r="H25" s="114">
        <v>0</v>
      </c>
      <c r="I25" s="112">
        <v>1</v>
      </c>
      <c r="J25" s="112">
        <v>3</v>
      </c>
      <c r="K25" s="112">
        <v>1</v>
      </c>
      <c r="L25" s="112">
        <v>3</v>
      </c>
      <c r="M25" s="112">
        <v>2</v>
      </c>
      <c r="N25" s="112">
        <v>3</v>
      </c>
      <c r="O25" s="112">
        <v>4</v>
      </c>
      <c r="P25" s="112">
        <v>7</v>
      </c>
      <c r="Q25" s="112">
        <v>5</v>
      </c>
      <c r="R25" s="112">
        <v>11</v>
      </c>
      <c r="S25" s="112">
        <v>3</v>
      </c>
      <c r="T25" s="114">
        <v>3</v>
      </c>
      <c r="U25" s="113">
        <v>1</v>
      </c>
    </row>
    <row r="26" spans="2:21" x14ac:dyDescent="0.15">
      <c r="B26" s="299"/>
      <c r="C26" s="231"/>
      <c r="D26" s="181" t="s">
        <v>57</v>
      </c>
      <c r="E26" s="111">
        <f t="shared" si="0"/>
        <v>0</v>
      </c>
      <c r="F26" s="112">
        <f t="shared" si="4"/>
        <v>0</v>
      </c>
      <c r="G26" s="113">
        <f t="shared" si="5"/>
        <v>0</v>
      </c>
      <c r="H26" s="114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4">
        <v>0</v>
      </c>
      <c r="U26" s="113">
        <v>0</v>
      </c>
    </row>
    <row r="27" spans="2:21" x14ac:dyDescent="0.15">
      <c r="B27" s="299"/>
      <c r="C27" s="231"/>
      <c r="D27" s="181" t="s">
        <v>58</v>
      </c>
      <c r="E27" s="111">
        <f t="shared" si="0"/>
        <v>2</v>
      </c>
      <c r="F27" s="112">
        <f t="shared" si="4"/>
        <v>2</v>
      </c>
      <c r="G27" s="113">
        <f t="shared" si="5"/>
        <v>0</v>
      </c>
      <c r="H27" s="114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2</v>
      </c>
      <c r="Q27" s="112">
        <v>0</v>
      </c>
      <c r="R27" s="112">
        <v>0</v>
      </c>
      <c r="S27" s="112">
        <v>0</v>
      </c>
      <c r="T27" s="114">
        <v>0</v>
      </c>
      <c r="U27" s="113">
        <v>0</v>
      </c>
    </row>
    <row r="28" spans="2:21" x14ac:dyDescent="0.15">
      <c r="B28" s="299"/>
      <c r="C28" s="231"/>
      <c r="D28" s="181" t="s">
        <v>59</v>
      </c>
      <c r="E28" s="111">
        <f t="shared" si="0"/>
        <v>89</v>
      </c>
      <c r="F28" s="112">
        <f t="shared" si="4"/>
        <v>46</v>
      </c>
      <c r="G28" s="113">
        <f t="shared" si="5"/>
        <v>43</v>
      </c>
      <c r="H28" s="114">
        <v>0</v>
      </c>
      <c r="I28" s="112">
        <v>0</v>
      </c>
      <c r="J28" s="112">
        <v>7</v>
      </c>
      <c r="K28" s="112">
        <v>4</v>
      </c>
      <c r="L28" s="112">
        <v>4</v>
      </c>
      <c r="M28" s="112">
        <v>2</v>
      </c>
      <c r="N28" s="112">
        <v>7</v>
      </c>
      <c r="O28" s="112">
        <v>4</v>
      </c>
      <c r="P28" s="112">
        <v>9</v>
      </c>
      <c r="Q28" s="112">
        <v>10</v>
      </c>
      <c r="R28" s="112">
        <v>10</v>
      </c>
      <c r="S28" s="112">
        <v>17</v>
      </c>
      <c r="T28" s="114">
        <v>9</v>
      </c>
      <c r="U28" s="113">
        <v>6</v>
      </c>
    </row>
    <row r="29" spans="2:21" x14ac:dyDescent="0.15">
      <c r="B29" s="299"/>
      <c r="C29" s="231"/>
      <c r="D29" s="181" t="s">
        <v>60</v>
      </c>
      <c r="E29" s="111">
        <f t="shared" si="0"/>
        <v>71</v>
      </c>
      <c r="F29" s="112">
        <f t="shared" si="4"/>
        <v>36</v>
      </c>
      <c r="G29" s="113">
        <f t="shared" si="5"/>
        <v>35</v>
      </c>
      <c r="H29" s="114">
        <v>0</v>
      </c>
      <c r="I29" s="112">
        <v>0</v>
      </c>
      <c r="J29" s="112">
        <v>5</v>
      </c>
      <c r="K29" s="112">
        <v>4</v>
      </c>
      <c r="L29" s="112">
        <v>7</v>
      </c>
      <c r="M29" s="112">
        <v>6</v>
      </c>
      <c r="N29" s="112">
        <v>8</v>
      </c>
      <c r="O29" s="112">
        <v>4</v>
      </c>
      <c r="P29" s="112">
        <v>3</v>
      </c>
      <c r="Q29" s="112">
        <v>3</v>
      </c>
      <c r="R29" s="112">
        <v>6</v>
      </c>
      <c r="S29" s="112">
        <v>9</v>
      </c>
      <c r="T29" s="114">
        <v>7</v>
      </c>
      <c r="U29" s="113">
        <v>9</v>
      </c>
    </row>
    <row r="30" spans="2:21" x14ac:dyDescent="0.15">
      <c r="B30" s="299"/>
      <c r="C30" s="231"/>
      <c r="D30" s="181" t="s">
        <v>61</v>
      </c>
      <c r="E30" s="111">
        <f t="shared" si="0"/>
        <v>43</v>
      </c>
      <c r="F30" s="112">
        <f t="shared" si="4"/>
        <v>24</v>
      </c>
      <c r="G30" s="113">
        <f t="shared" si="5"/>
        <v>19</v>
      </c>
      <c r="H30" s="114">
        <v>0</v>
      </c>
      <c r="I30" s="112">
        <v>0</v>
      </c>
      <c r="J30" s="112">
        <v>3</v>
      </c>
      <c r="K30" s="112">
        <v>0</v>
      </c>
      <c r="L30" s="112">
        <v>4</v>
      </c>
      <c r="M30" s="112">
        <v>2</v>
      </c>
      <c r="N30" s="112">
        <v>3</v>
      </c>
      <c r="O30" s="112">
        <v>1</v>
      </c>
      <c r="P30" s="112">
        <v>2</v>
      </c>
      <c r="Q30" s="112">
        <v>7</v>
      </c>
      <c r="R30" s="112">
        <v>9</v>
      </c>
      <c r="S30" s="112">
        <v>4</v>
      </c>
      <c r="T30" s="114">
        <v>3</v>
      </c>
      <c r="U30" s="113">
        <v>5</v>
      </c>
    </row>
    <row r="31" spans="2:21" x14ac:dyDescent="0.15">
      <c r="B31" s="299"/>
      <c r="C31" s="231"/>
      <c r="D31" s="181" t="s">
        <v>62</v>
      </c>
      <c r="E31" s="111">
        <f t="shared" si="0"/>
        <v>190</v>
      </c>
      <c r="F31" s="112">
        <f t="shared" si="4"/>
        <v>121</v>
      </c>
      <c r="G31" s="113">
        <f t="shared" si="5"/>
        <v>69</v>
      </c>
      <c r="H31" s="114">
        <v>4</v>
      </c>
      <c r="I31" s="112">
        <v>1</v>
      </c>
      <c r="J31" s="112">
        <v>16</v>
      </c>
      <c r="K31" s="112">
        <v>7</v>
      </c>
      <c r="L31" s="112">
        <v>19</v>
      </c>
      <c r="M31" s="112">
        <v>16</v>
      </c>
      <c r="N31" s="112">
        <v>27</v>
      </c>
      <c r="O31" s="112">
        <v>12</v>
      </c>
      <c r="P31" s="112">
        <v>21</v>
      </c>
      <c r="Q31" s="112">
        <v>12</v>
      </c>
      <c r="R31" s="112">
        <v>19</v>
      </c>
      <c r="S31" s="112">
        <v>10</v>
      </c>
      <c r="T31" s="114">
        <v>15</v>
      </c>
      <c r="U31" s="113">
        <v>11</v>
      </c>
    </row>
    <row r="32" spans="2:21" x14ac:dyDescent="0.15">
      <c r="B32" s="299"/>
      <c r="C32" s="231"/>
      <c r="D32" s="181" t="s">
        <v>63</v>
      </c>
      <c r="E32" s="111">
        <f t="shared" si="0"/>
        <v>3</v>
      </c>
      <c r="F32" s="112">
        <f t="shared" si="4"/>
        <v>1</v>
      </c>
      <c r="G32" s="113">
        <f t="shared" si="5"/>
        <v>2</v>
      </c>
      <c r="H32" s="114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1</v>
      </c>
      <c r="Q32" s="112">
        <v>0</v>
      </c>
      <c r="R32" s="112">
        <v>0</v>
      </c>
      <c r="S32" s="112">
        <v>2</v>
      </c>
      <c r="T32" s="114">
        <v>0</v>
      </c>
      <c r="U32" s="113">
        <v>0</v>
      </c>
    </row>
    <row r="33" spans="2:21" x14ac:dyDescent="0.15">
      <c r="B33" s="299"/>
      <c r="C33" s="231"/>
      <c r="D33" s="181" t="s">
        <v>30</v>
      </c>
      <c r="E33" s="111">
        <f t="shared" si="0"/>
        <v>608</v>
      </c>
      <c r="F33" s="112">
        <f t="shared" si="4"/>
        <v>361</v>
      </c>
      <c r="G33" s="113">
        <f t="shared" si="5"/>
        <v>247</v>
      </c>
      <c r="H33" s="114">
        <v>1</v>
      </c>
      <c r="I33" s="112">
        <v>0</v>
      </c>
      <c r="J33" s="112">
        <v>22</v>
      </c>
      <c r="K33" s="112">
        <v>21</v>
      </c>
      <c r="L33" s="112">
        <v>30</v>
      </c>
      <c r="M33" s="112">
        <v>27</v>
      </c>
      <c r="N33" s="112">
        <v>59</v>
      </c>
      <c r="O33" s="112">
        <v>44</v>
      </c>
      <c r="P33" s="112">
        <v>93</v>
      </c>
      <c r="Q33" s="112">
        <v>44</v>
      </c>
      <c r="R33" s="112">
        <v>105</v>
      </c>
      <c r="S33" s="112">
        <v>68</v>
      </c>
      <c r="T33" s="114">
        <v>51</v>
      </c>
      <c r="U33" s="113">
        <v>43</v>
      </c>
    </row>
    <row r="34" spans="2:21" x14ac:dyDescent="0.15">
      <c r="B34" s="299"/>
      <c r="C34" s="232"/>
      <c r="D34" s="29" t="s">
        <v>13</v>
      </c>
      <c r="E34" s="111">
        <f t="shared" si="0"/>
        <v>1053</v>
      </c>
      <c r="F34" s="112">
        <f t="shared" si="4"/>
        <v>621</v>
      </c>
      <c r="G34" s="113">
        <f t="shared" si="5"/>
        <v>432</v>
      </c>
      <c r="H34" s="114">
        <f>SUM(H25:H33)</f>
        <v>5</v>
      </c>
      <c r="I34" s="114">
        <f t="shared" ref="I34:U34" si="6">SUM(I25:I33)</f>
        <v>2</v>
      </c>
      <c r="J34" s="114">
        <f t="shared" si="6"/>
        <v>56</v>
      </c>
      <c r="K34" s="114">
        <f t="shared" si="6"/>
        <v>37</v>
      </c>
      <c r="L34" s="114">
        <f t="shared" si="6"/>
        <v>67</v>
      </c>
      <c r="M34" s="114">
        <f t="shared" si="6"/>
        <v>55</v>
      </c>
      <c r="N34" s="114">
        <f t="shared" si="6"/>
        <v>107</v>
      </c>
      <c r="O34" s="114">
        <f t="shared" si="6"/>
        <v>69</v>
      </c>
      <c r="P34" s="114">
        <f t="shared" si="6"/>
        <v>138</v>
      </c>
      <c r="Q34" s="114">
        <f t="shared" si="6"/>
        <v>81</v>
      </c>
      <c r="R34" s="114">
        <f t="shared" si="6"/>
        <v>160</v>
      </c>
      <c r="S34" s="114">
        <f t="shared" si="6"/>
        <v>113</v>
      </c>
      <c r="T34" s="114">
        <f t="shared" si="6"/>
        <v>88</v>
      </c>
      <c r="U34" s="185">
        <f t="shared" si="6"/>
        <v>75</v>
      </c>
    </row>
    <row r="35" spans="2:21" ht="13.5" customHeight="1" x14ac:dyDescent="0.15">
      <c r="B35" s="299"/>
      <c r="C35" s="306" t="s">
        <v>64</v>
      </c>
      <c r="D35" s="30" t="s">
        <v>56</v>
      </c>
      <c r="E35" s="111">
        <f t="shared" si="0"/>
        <v>13</v>
      </c>
      <c r="F35" s="112">
        <f t="shared" ref="F35:F45" si="7">SUM(H35+J35+L35+N35+P35+R35+T35)</f>
        <v>10</v>
      </c>
      <c r="G35" s="113">
        <f t="shared" ref="G35:G45" si="8">SUM(I35+K35+M35+O35+Q35+S35+U35)</f>
        <v>3</v>
      </c>
      <c r="H35" s="114">
        <v>0</v>
      </c>
      <c r="I35" s="112">
        <v>0</v>
      </c>
      <c r="J35" s="112">
        <v>2</v>
      </c>
      <c r="K35" s="112">
        <v>0</v>
      </c>
      <c r="L35" s="112">
        <v>2</v>
      </c>
      <c r="M35" s="112">
        <v>0</v>
      </c>
      <c r="N35" s="112">
        <v>2</v>
      </c>
      <c r="O35" s="112">
        <v>0</v>
      </c>
      <c r="P35" s="112">
        <v>1</v>
      </c>
      <c r="Q35" s="112">
        <v>1</v>
      </c>
      <c r="R35" s="112">
        <v>1</v>
      </c>
      <c r="S35" s="112">
        <v>0</v>
      </c>
      <c r="T35" s="114">
        <v>2</v>
      </c>
      <c r="U35" s="113">
        <v>2</v>
      </c>
    </row>
    <row r="36" spans="2:21" x14ac:dyDescent="0.15">
      <c r="B36" s="299"/>
      <c r="C36" s="306"/>
      <c r="D36" s="181" t="s">
        <v>57</v>
      </c>
      <c r="E36" s="111">
        <f t="shared" si="0"/>
        <v>0</v>
      </c>
      <c r="F36" s="112">
        <f t="shared" si="7"/>
        <v>0</v>
      </c>
      <c r="G36" s="113">
        <f t="shared" si="8"/>
        <v>0</v>
      </c>
      <c r="H36" s="114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4">
        <v>0</v>
      </c>
      <c r="U36" s="113">
        <v>0</v>
      </c>
    </row>
    <row r="37" spans="2:21" x14ac:dyDescent="0.15">
      <c r="B37" s="299"/>
      <c r="C37" s="306"/>
      <c r="D37" s="181" t="s">
        <v>58</v>
      </c>
      <c r="E37" s="111">
        <f t="shared" si="0"/>
        <v>2</v>
      </c>
      <c r="F37" s="112">
        <f t="shared" si="7"/>
        <v>1</v>
      </c>
      <c r="G37" s="113">
        <f t="shared" si="8"/>
        <v>1</v>
      </c>
      <c r="H37" s="114">
        <v>0</v>
      </c>
      <c r="I37" s="112">
        <v>0</v>
      </c>
      <c r="J37" s="112">
        <v>1</v>
      </c>
      <c r="K37" s="112">
        <v>0</v>
      </c>
      <c r="L37" s="112">
        <v>0</v>
      </c>
      <c r="M37" s="112">
        <v>0</v>
      </c>
      <c r="N37" s="112">
        <v>0</v>
      </c>
      <c r="O37" s="112">
        <v>1</v>
      </c>
      <c r="P37" s="112">
        <v>0</v>
      </c>
      <c r="Q37" s="112">
        <v>0</v>
      </c>
      <c r="R37" s="112">
        <v>0</v>
      </c>
      <c r="S37" s="112">
        <v>0</v>
      </c>
      <c r="T37" s="114">
        <v>0</v>
      </c>
      <c r="U37" s="113">
        <v>0</v>
      </c>
    </row>
    <row r="38" spans="2:21" x14ac:dyDescent="0.15">
      <c r="B38" s="299"/>
      <c r="C38" s="306"/>
      <c r="D38" s="181" t="s">
        <v>59</v>
      </c>
      <c r="E38" s="111">
        <f t="shared" si="0"/>
        <v>31</v>
      </c>
      <c r="F38" s="112">
        <f t="shared" si="7"/>
        <v>19</v>
      </c>
      <c r="G38" s="113">
        <f t="shared" si="8"/>
        <v>12</v>
      </c>
      <c r="H38" s="114">
        <v>0</v>
      </c>
      <c r="I38" s="112">
        <v>0</v>
      </c>
      <c r="J38" s="112">
        <v>1</v>
      </c>
      <c r="K38" s="112">
        <v>2</v>
      </c>
      <c r="L38" s="112">
        <v>3</v>
      </c>
      <c r="M38" s="112">
        <v>0</v>
      </c>
      <c r="N38" s="112">
        <v>4</v>
      </c>
      <c r="O38" s="112">
        <v>3</v>
      </c>
      <c r="P38" s="112">
        <v>3</v>
      </c>
      <c r="Q38" s="112">
        <v>2</v>
      </c>
      <c r="R38" s="112">
        <v>6</v>
      </c>
      <c r="S38" s="112">
        <v>3</v>
      </c>
      <c r="T38" s="114">
        <v>2</v>
      </c>
      <c r="U38" s="113">
        <v>2</v>
      </c>
    </row>
    <row r="39" spans="2:21" x14ac:dyDescent="0.15">
      <c r="B39" s="299"/>
      <c r="C39" s="306"/>
      <c r="D39" s="181" t="s">
        <v>60</v>
      </c>
      <c r="E39" s="111">
        <f t="shared" si="0"/>
        <v>37</v>
      </c>
      <c r="F39" s="112">
        <f t="shared" si="7"/>
        <v>15</v>
      </c>
      <c r="G39" s="113">
        <f t="shared" si="8"/>
        <v>22</v>
      </c>
      <c r="H39" s="114">
        <v>0</v>
      </c>
      <c r="I39" s="112">
        <v>1</v>
      </c>
      <c r="J39" s="112">
        <v>3</v>
      </c>
      <c r="K39" s="112">
        <v>2</v>
      </c>
      <c r="L39" s="112">
        <v>6</v>
      </c>
      <c r="M39" s="112">
        <v>5</v>
      </c>
      <c r="N39" s="112">
        <v>1</v>
      </c>
      <c r="O39" s="112">
        <v>1</v>
      </c>
      <c r="P39" s="112">
        <v>2</v>
      </c>
      <c r="Q39" s="112">
        <v>3</v>
      </c>
      <c r="R39" s="112">
        <v>3</v>
      </c>
      <c r="S39" s="112">
        <v>5</v>
      </c>
      <c r="T39" s="114">
        <v>0</v>
      </c>
      <c r="U39" s="113">
        <v>5</v>
      </c>
    </row>
    <row r="40" spans="2:21" x14ac:dyDescent="0.15">
      <c r="B40" s="299"/>
      <c r="C40" s="306"/>
      <c r="D40" s="181" t="s">
        <v>61</v>
      </c>
      <c r="E40" s="111">
        <f t="shared" si="0"/>
        <v>24</v>
      </c>
      <c r="F40" s="112">
        <f t="shared" si="7"/>
        <v>17</v>
      </c>
      <c r="G40" s="113">
        <f t="shared" si="8"/>
        <v>7</v>
      </c>
      <c r="H40" s="114">
        <v>0</v>
      </c>
      <c r="I40" s="112">
        <v>0</v>
      </c>
      <c r="J40" s="112">
        <v>4</v>
      </c>
      <c r="K40" s="112">
        <v>0</v>
      </c>
      <c r="L40" s="112">
        <v>3</v>
      </c>
      <c r="M40" s="112">
        <v>4</v>
      </c>
      <c r="N40" s="112">
        <v>3</v>
      </c>
      <c r="O40" s="112">
        <v>0</v>
      </c>
      <c r="P40" s="112">
        <v>0</v>
      </c>
      <c r="Q40" s="112">
        <v>0</v>
      </c>
      <c r="R40" s="112">
        <v>4</v>
      </c>
      <c r="S40" s="112">
        <v>2</v>
      </c>
      <c r="T40" s="114">
        <v>3</v>
      </c>
      <c r="U40" s="113">
        <v>1</v>
      </c>
    </row>
    <row r="41" spans="2:21" x14ac:dyDescent="0.15">
      <c r="B41" s="299"/>
      <c r="C41" s="306"/>
      <c r="D41" s="181" t="s">
        <v>62</v>
      </c>
      <c r="E41" s="111">
        <f t="shared" si="0"/>
        <v>208</v>
      </c>
      <c r="F41" s="112">
        <f t="shared" si="7"/>
        <v>117</v>
      </c>
      <c r="G41" s="113">
        <f t="shared" si="8"/>
        <v>91</v>
      </c>
      <c r="H41" s="114">
        <v>0</v>
      </c>
      <c r="I41" s="112">
        <v>1</v>
      </c>
      <c r="J41" s="112">
        <v>21</v>
      </c>
      <c r="K41" s="112">
        <v>15</v>
      </c>
      <c r="L41" s="112">
        <v>17</v>
      </c>
      <c r="M41" s="112">
        <v>26</v>
      </c>
      <c r="N41" s="112">
        <v>31</v>
      </c>
      <c r="O41" s="112">
        <v>15</v>
      </c>
      <c r="P41" s="112">
        <v>12</v>
      </c>
      <c r="Q41" s="112">
        <v>15</v>
      </c>
      <c r="R41" s="112">
        <v>23</v>
      </c>
      <c r="S41" s="112">
        <v>13</v>
      </c>
      <c r="T41" s="114">
        <v>13</v>
      </c>
      <c r="U41" s="113">
        <v>6</v>
      </c>
    </row>
    <row r="42" spans="2:21" x14ac:dyDescent="0.15">
      <c r="B42" s="299"/>
      <c r="C42" s="306"/>
      <c r="D42" s="181" t="s">
        <v>63</v>
      </c>
      <c r="E42" s="111">
        <f t="shared" si="0"/>
        <v>0</v>
      </c>
      <c r="F42" s="112">
        <f t="shared" si="7"/>
        <v>0</v>
      </c>
      <c r="G42" s="113">
        <f t="shared" si="8"/>
        <v>0</v>
      </c>
      <c r="H42" s="114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4">
        <v>0</v>
      </c>
      <c r="U42" s="113">
        <v>0</v>
      </c>
    </row>
    <row r="43" spans="2:21" x14ac:dyDescent="0.15">
      <c r="B43" s="299"/>
      <c r="C43" s="306"/>
      <c r="D43" s="181" t="s">
        <v>30</v>
      </c>
      <c r="E43" s="111">
        <f t="shared" si="0"/>
        <v>577</v>
      </c>
      <c r="F43" s="112">
        <f t="shared" si="7"/>
        <v>366</v>
      </c>
      <c r="G43" s="113">
        <f t="shared" si="8"/>
        <v>211</v>
      </c>
      <c r="H43" s="114">
        <v>1</v>
      </c>
      <c r="I43" s="112">
        <v>0</v>
      </c>
      <c r="J43" s="112">
        <v>29</v>
      </c>
      <c r="K43" s="112">
        <v>15</v>
      </c>
      <c r="L43" s="112">
        <v>52</v>
      </c>
      <c r="M43" s="112">
        <v>25</v>
      </c>
      <c r="N43" s="112">
        <v>51</v>
      </c>
      <c r="O43" s="112">
        <v>37</v>
      </c>
      <c r="P43" s="112">
        <v>73</v>
      </c>
      <c r="Q43" s="112">
        <v>45</v>
      </c>
      <c r="R43" s="112">
        <v>106</v>
      </c>
      <c r="S43" s="112">
        <v>56</v>
      </c>
      <c r="T43" s="114">
        <v>54</v>
      </c>
      <c r="U43" s="113">
        <v>33</v>
      </c>
    </row>
    <row r="44" spans="2:21" x14ac:dyDescent="0.15">
      <c r="B44" s="299"/>
      <c r="C44" s="306"/>
      <c r="D44" s="31" t="s">
        <v>13</v>
      </c>
      <c r="E44" s="111">
        <f t="shared" si="0"/>
        <v>892</v>
      </c>
      <c r="F44" s="112">
        <f t="shared" si="7"/>
        <v>545</v>
      </c>
      <c r="G44" s="113">
        <f t="shared" si="8"/>
        <v>347</v>
      </c>
      <c r="H44" s="122">
        <f>SUM(H35:H43)</f>
        <v>1</v>
      </c>
      <c r="I44" s="122">
        <f t="shared" ref="I44:U44" si="9">SUM(I35:I43)</f>
        <v>2</v>
      </c>
      <c r="J44" s="122">
        <f t="shared" si="9"/>
        <v>61</v>
      </c>
      <c r="K44" s="122">
        <f t="shared" si="9"/>
        <v>34</v>
      </c>
      <c r="L44" s="122">
        <f t="shared" si="9"/>
        <v>83</v>
      </c>
      <c r="M44" s="122">
        <f t="shared" si="9"/>
        <v>60</v>
      </c>
      <c r="N44" s="122">
        <f t="shared" si="9"/>
        <v>92</v>
      </c>
      <c r="O44" s="122">
        <f t="shared" si="9"/>
        <v>57</v>
      </c>
      <c r="P44" s="122">
        <f t="shared" si="9"/>
        <v>91</v>
      </c>
      <c r="Q44" s="122">
        <f t="shared" si="9"/>
        <v>66</v>
      </c>
      <c r="R44" s="122">
        <f t="shared" si="9"/>
        <v>143</v>
      </c>
      <c r="S44" s="122">
        <f t="shared" si="9"/>
        <v>79</v>
      </c>
      <c r="T44" s="122">
        <f t="shared" si="9"/>
        <v>74</v>
      </c>
      <c r="U44" s="186">
        <f t="shared" si="9"/>
        <v>49</v>
      </c>
    </row>
    <row r="45" spans="2:21" ht="14.25" thickBot="1" x14ac:dyDescent="0.2">
      <c r="B45" s="300"/>
      <c r="C45" s="292" t="s">
        <v>65</v>
      </c>
      <c r="D45" s="293"/>
      <c r="E45" s="136">
        <f t="shared" si="0"/>
        <v>3701</v>
      </c>
      <c r="F45" s="137">
        <f t="shared" si="7"/>
        <v>2265</v>
      </c>
      <c r="G45" s="138">
        <f t="shared" si="8"/>
        <v>1436</v>
      </c>
      <c r="H45" s="118">
        <f>SUM(H44+H34+H19+H20+H21+H22+H23+H24)</f>
        <v>14</v>
      </c>
      <c r="I45" s="118">
        <f t="shared" ref="I45:U45" si="10">SUM(I44+I34+I19+I20+I21+I22+I23+I24)</f>
        <v>9</v>
      </c>
      <c r="J45" s="118">
        <f t="shared" si="10"/>
        <v>213</v>
      </c>
      <c r="K45" s="118">
        <f t="shared" si="10"/>
        <v>129</v>
      </c>
      <c r="L45" s="118">
        <f t="shared" si="10"/>
        <v>320</v>
      </c>
      <c r="M45" s="118">
        <f t="shared" si="10"/>
        <v>227</v>
      </c>
      <c r="N45" s="118">
        <f t="shared" si="10"/>
        <v>418</v>
      </c>
      <c r="O45" s="118">
        <f t="shared" si="10"/>
        <v>277</v>
      </c>
      <c r="P45" s="118">
        <f t="shared" si="10"/>
        <v>465</v>
      </c>
      <c r="Q45" s="118">
        <f t="shared" si="10"/>
        <v>268</v>
      </c>
      <c r="R45" s="118">
        <f t="shared" si="10"/>
        <v>563</v>
      </c>
      <c r="S45" s="118">
        <f t="shared" si="10"/>
        <v>342</v>
      </c>
      <c r="T45" s="118">
        <f t="shared" si="10"/>
        <v>272</v>
      </c>
      <c r="U45" s="174">
        <f t="shared" si="10"/>
        <v>184</v>
      </c>
    </row>
    <row r="46" spans="2:21" ht="14.25" thickBot="1" x14ac:dyDescent="0.2">
      <c r="B46" s="294" t="s">
        <v>66</v>
      </c>
      <c r="C46" s="295"/>
      <c r="D46" s="296"/>
      <c r="E46" s="175">
        <f>E18+E45</f>
        <v>39781</v>
      </c>
      <c r="F46" s="176">
        <f t="shared" ref="F46:G46" si="11">F18+F45</f>
        <v>24422</v>
      </c>
      <c r="G46" s="125">
        <f t="shared" si="11"/>
        <v>15359</v>
      </c>
      <c r="H46" s="126">
        <f>H18+H45</f>
        <v>102</v>
      </c>
      <c r="I46" s="126">
        <f t="shared" ref="I46:U46" si="12">I18+I45</f>
        <v>88</v>
      </c>
      <c r="J46" s="126">
        <f t="shared" si="12"/>
        <v>2194</v>
      </c>
      <c r="K46" s="126">
        <f t="shared" si="12"/>
        <v>1457</v>
      </c>
      <c r="L46" s="126">
        <f t="shared" si="12"/>
        <v>3667</v>
      </c>
      <c r="M46" s="126">
        <f t="shared" si="12"/>
        <v>2424</v>
      </c>
      <c r="N46" s="126">
        <f t="shared" si="12"/>
        <v>4413</v>
      </c>
      <c r="O46" s="126">
        <f t="shared" si="12"/>
        <v>2680</v>
      </c>
      <c r="P46" s="126">
        <f t="shared" si="12"/>
        <v>5242</v>
      </c>
      <c r="Q46" s="126">
        <f t="shared" si="12"/>
        <v>3085</v>
      </c>
      <c r="R46" s="126">
        <f t="shared" si="12"/>
        <v>5753</v>
      </c>
      <c r="S46" s="126">
        <f t="shared" si="12"/>
        <v>3659</v>
      </c>
      <c r="T46" s="126">
        <f t="shared" si="12"/>
        <v>3051</v>
      </c>
      <c r="U46" s="187">
        <f t="shared" si="12"/>
        <v>1966</v>
      </c>
    </row>
    <row r="47" spans="2:21" x14ac:dyDescent="0.15">
      <c r="H47" s="59"/>
      <c r="U47" s="195"/>
    </row>
  </sheetData>
  <mergeCells count="36">
    <mergeCell ref="C4:D4"/>
    <mergeCell ref="C5:D5"/>
    <mergeCell ref="C8:D8"/>
    <mergeCell ref="C25:C34"/>
    <mergeCell ref="C35:C44"/>
    <mergeCell ref="C15:D15"/>
    <mergeCell ref="C14:D14"/>
    <mergeCell ref="C6:D6"/>
    <mergeCell ref="C7:D7"/>
    <mergeCell ref="C9:D9"/>
    <mergeCell ref="C10:D10"/>
    <mergeCell ref="C45:D45"/>
    <mergeCell ref="B46:D46"/>
    <mergeCell ref="C16:D1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B4:B18"/>
    <mergeCell ref="C11:D11"/>
    <mergeCell ref="C12:D12"/>
    <mergeCell ref="C13:D13"/>
    <mergeCell ref="R2:S2"/>
    <mergeCell ref="T2:U2"/>
    <mergeCell ref="B2:D3"/>
    <mergeCell ref="E2:G2"/>
    <mergeCell ref="H2:I2"/>
    <mergeCell ref="J2:K2"/>
    <mergeCell ref="L2:M2"/>
    <mergeCell ref="N2:O2"/>
    <mergeCell ref="P2:Q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view="pageBreakPreview" topLeftCell="A16" zoomScale="75" zoomScaleNormal="100" zoomScaleSheetLayoutView="75" workbookViewId="0">
      <selection activeCell="S46" sqref="S46"/>
    </sheetView>
  </sheetViews>
  <sheetFormatPr defaultRowHeight="13.5" x14ac:dyDescent="0.15"/>
  <cols>
    <col min="1" max="1" width="2" style="58" customWidth="1"/>
    <col min="2" max="2" width="2.75" style="58" bestFit="1" customWidth="1"/>
    <col min="3" max="3" width="10.625" style="58" customWidth="1"/>
    <col min="4" max="4" width="19.5" style="58" bestFit="1" customWidth="1"/>
    <col min="5" max="7" width="8.375" style="58" customWidth="1"/>
    <col min="8" max="19" width="7.25" style="58" customWidth="1"/>
    <col min="20" max="16384" width="9" style="58"/>
  </cols>
  <sheetData>
    <row r="1" spans="2:20" ht="14.25" thickBot="1" x14ac:dyDescent="0.2">
      <c r="B1" s="58" t="s">
        <v>78</v>
      </c>
    </row>
    <row r="2" spans="2:20" ht="13.5" customHeight="1" x14ac:dyDescent="0.15">
      <c r="B2" s="241" t="s">
        <v>32</v>
      </c>
      <c r="C2" s="242"/>
      <c r="D2" s="242"/>
      <c r="E2" s="245" t="s">
        <v>88</v>
      </c>
      <c r="F2" s="246"/>
      <c r="G2" s="247"/>
      <c r="H2" s="248" t="s">
        <v>106</v>
      </c>
      <c r="I2" s="234"/>
      <c r="J2" s="233" t="s">
        <v>107</v>
      </c>
      <c r="K2" s="234"/>
      <c r="L2" s="233" t="s">
        <v>108</v>
      </c>
      <c r="M2" s="234"/>
      <c r="N2" s="233" t="s">
        <v>109</v>
      </c>
      <c r="O2" s="234"/>
      <c r="P2" s="233" t="s">
        <v>110</v>
      </c>
      <c r="Q2" s="234"/>
      <c r="R2" s="233" t="s">
        <v>111</v>
      </c>
      <c r="S2" s="237"/>
    </row>
    <row r="3" spans="2:20" ht="14.25" thickBot="1" x14ac:dyDescent="0.2">
      <c r="B3" s="243"/>
      <c r="C3" s="244"/>
      <c r="D3" s="244"/>
      <c r="E3" s="157" t="s">
        <v>0</v>
      </c>
      <c r="F3" s="131" t="s">
        <v>1</v>
      </c>
      <c r="G3" s="132" t="s">
        <v>2</v>
      </c>
      <c r="H3" s="129" t="s">
        <v>1</v>
      </c>
      <c r="I3" s="20" t="s">
        <v>2</v>
      </c>
      <c r="J3" s="129" t="s">
        <v>1</v>
      </c>
      <c r="K3" s="20" t="s">
        <v>2</v>
      </c>
      <c r="L3" s="129" t="s">
        <v>1</v>
      </c>
      <c r="M3" s="20" t="s">
        <v>2</v>
      </c>
      <c r="N3" s="129" t="s">
        <v>1</v>
      </c>
      <c r="O3" s="20" t="s">
        <v>2</v>
      </c>
      <c r="P3" s="129" t="s">
        <v>1</v>
      </c>
      <c r="Q3" s="20" t="s">
        <v>2</v>
      </c>
      <c r="R3" s="22" t="s">
        <v>1</v>
      </c>
      <c r="S3" s="21" t="s">
        <v>2</v>
      </c>
    </row>
    <row r="4" spans="2:20" ht="13.5" customHeight="1" x14ac:dyDescent="0.15">
      <c r="B4" s="238" t="s">
        <v>33</v>
      </c>
      <c r="C4" s="228" t="s">
        <v>34</v>
      </c>
      <c r="D4" s="229"/>
      <c r="E4" s="77">
        <f>SUM(F4:G4)</f>
        <v>87321</v>
      </c>
      <c r="F4" s="149">
        <f>SUM(H4+J4+L4+N4+P4+R4)</f>
        <v>53406</v>
      </c>
      <c r="G4" s="150">
        <f>SUM(I4+K4+M4+O4+Q4+S4)</f>
        <v>33915</v>
      </c>
      <c r="H4" s="25">
        <v>4657</v>
      </c>
      <c r="I4" s="23">
        <v>3310</v>
      </c>
      <c r="J4" s="23">
        <v>5888</v>
      </c>
      <c r="K4" s="23">
        <v>3745</v>
      </c>
      <c r="L4" s="23">
        <v>7395</v>
      </c>
      <c r="M4" s="23">
        <v>4495</v>
      </c>
      <c r="N4" s="23">
        <v>9426</v>
      </c>
      <c r="O4" s="23">
        <v>6124</v>
      </c>
      <c r="P4" s="23">
        <v>11351</v>
      </c>
      <c r="Q4" s="23">
        <v>7642</v>
      </c>
      <c r="R4" s="23">
        <v>14689</v>
      </c>
      <c r="S4" s="24">
        <v>8599</v>
      </c>
    </row>
    <row r="5" spans="2:20" x14ac:dyDescent="0.15">
      <c r="B5" s="239"/>
      <c r="C5" s="217" t="s">
        <v>35</v>
      </c>
      <c r="D5" s="218"/>
      <c r="E5" s="56">
        <f t="shared" ref="E5:E46" si="0">SUM(F5:G5)</f>
        <v>63310</v>
      </c>
      <c r="F5" s="26">
        <f>SUM(H5+J5+L5+N5+P5+R5)</f>
        <v>34333</v>
      </c>
      <c r="G5" s="27">
        <f>SUM(I5+K5+M5+O5+Q5+S5)</f>
        <v>28977</v>
      </c>
      <c r="H5" s="28">
        <v>1954</v>
      </c>
      <c r="I5" s="26">
        <v>1996</v>
      </c>
      <c r="J5" s="26">
        <v>3513</v>
      </c>
      <c r="K5" s="26">
        <v>2684</v>
      </c>
      <c r="L5" s="26">
        <v>5273</v>
      </c>
      <c r="M5" s="26">
        <v>3731</v>
      </c>
      <c r="N5" s="26">
        <v>6769</v>
      </c>
      <c r="O5" s="26">
        <v>5360</v>
      </c>
      <c r="P5" s="26">
        <v>7705</v>
      </c>
      <c r="Q5" s="26">
        <v>6798</v>
      </c>
      <c r="R5" s="26">
        <v>9119</v>
      </c>
      <c r="S5" s="27">
        <v>8408</v>
      </c>
    </row>
    <row r="6" spans="2:20" x14ac:dyDescent="0.15">
      <c r="B6" s="239"/>
      <c r="C6" s="217" t="s">
        <v>36</v>
      </c>
      <c r="D6" s="218"/>
      <c r="E6" s="56">
        <f t="shared" si="0"/>
        <v>13351</v>
      </c>
      <c r="F6" s="26">
        <f t="shared" ref="F6:F19" si="1">SUM(H6+J6+L6+N6+P6+R6)</f>
        <v>8320</v>
      </c>
      <c r="G6" s="27">
        <f t="shared" ref="G6:G19" si="2">SUM(I6+K6+M6+O6+Q6+S6)</f>
        <v>5031</v>
      </c>
      <c r="H6" s="28">
        <v>1744</v>
      </c>
      <c r="I6" s="26">
        <v>1252</v>
      </c>
      <c r="J6" s="26">
        <v>1729</v>
      </c>
      <c r="K6" s="26">
        <v>1037</v>
      </c>
      <c r="L6" s="26">
        <v>1411</v>
      </c>
      <c r="M6" s="26">
        <v>812</v>
      </c>
      <c r="N6" s="26">
        <v>1277</v>
      </c>
      <c r="O6" s="26">
        <v>666</v>
      </c>
      <c r="P6" s="26">
        <v>1142</v>
      </c>
      <c r="Q6" s="26">
        <v>640</v>
      </c>
      <c r="R6" s="26">
        <v>1017</v>
      </c>
      <c r="S6" s="27">
        <v>624</v>
      </c>
    </row>
    <row r="7" spans="2:20" x14ac:dyDescent="0.15">
      <c r="B7" s="239"/>
      <c r="C7" s="217" t="s">
        <v>37</v>
      </c>
      <c r="D7" s="218"/>
      <c r="E7" s="56">
        <f t="shared" si="0"/>
        <v>114427</v>
      </c>
      <c r="F7" s="26">
        <f t="shared" si="1"/>
        <v>73934</v>
      </c>
      <c r="G7" s="27">
        <f t="shared" si="2"/>
        <v>40493</v>
      </c>
      <c r="H7" s="28">
        <v>10696</v>
      </c>
      <c r="I7" s="26">
        <v>6442</v>
      </c>
      <c r="J7" s="26">
        <v>11064</v>
      </c>
      <c r="K7" s="26">
        <v>6219</v>
      </c>
      <c r="L7" s="26">
        <v>11319</v>
      </c>
      <c r="M7" s="26">
        <v>6335</v>
      </c>
      <c r="N7" s="26">
        <v>12961</v>
      </c>
      <c r="O7" s="26">
        <v>6777</v>
      </c>
      <c r="P7" s="26">
        <v>13472</v>
      </c>
      <c r="Q7" s="26">
        <v>7098</v>
      </c>
      <c r="R7" s="26">
        <v>14422</v>
      </c>
      <c r="S7" s="27">
        <v>7622</v>
      </c>
    </row>
    <row r="8" spans="2:20" x14ac:dyDescent="0.15">
      <c r="B8" s="239"/>
      <c r="C8" s="217" t="s">
        <v>38</v>
      </c>
      <c r="D8" s="218"/>
      <c r="E8" s="56">
        <f t="shared" si="0"/>
        <v>7882</v>
      </c>
      <c r="F8" s="26">
        <f t="shared" si="1"/>
        <v>4430</v>
      </c>
      <c r="G8" s="27">
        <f t="shared" si="2"/>
        <v>3452</v>
      </c>
      <c r="H8" s="28">
        <v>210</v>
      </c>
      <c r="I8" s="26">
        <v>231</v>
      </c>
      <c r="J8" s="26">
        <v>435</v>
      </c>
      <c r="K8" s="26">
        <v>286</v>
      </c>
      <c r="L8" s="26">
        <v>688</v>
      </c>
      <c r="M8" s="26">
        <v>383</v>
      </c>
      <c r="N8" s="26">
        <v>908</v>
      </c>
      <c r="O8" s="26">
        <v>576</v>
      </c>
      <c r="P8" s="26">
        <v>1020</v>
      </c>
      <c r="Q8" s="26">
        <v>820</v>
      </c>
      <c r="R8" s="26">
        <v>1169</v>
      </c>
      <c r="S8" s="27">
        <v>1156</v>
      </c>
    </row>
    <row r="9" spans="2:20" x14ac:dyDescent="0.15">
      <c r="B9" s="239"/>
      <c r="C9" s="217" t="s">
        <v>39</v>
      </c>
      <c r="D9" s="218"/>
      <c r="E9" s="56">
        <f t="shared" si="0"/>
        <v>24433</v>
      </c>
      <c r="F9" s="26">
        <f t="shared" si="1"/>
        <v>15644</v>
      </c>
      <c r="G9" s="27">
        <f t="shared" si="2"/>
        <v>8789</v>
      </c>
      <c r="H9" s="28">
        <v>3488</v>
      </c>
      <c r="I9" s="26">
        <v>2230</v>
      </c>
      <c r="J9" s="26">
        <v>2974</v>
      </c>
      <c r="K9" s="26">
        <v>1732</v>
      </c>
      <c r="L9" s="26">
        <v>2515</v>
      </c>
      <c r="M9" s="26">
        <v>1395</v>
      </c>
      <c r="N9" s="26">
        <v>2339</v>
      </c>
      <c r="O9" s="26">
        <v>1278</v>
      </c>
      <c r="P9" s="26">
        <v>2195</v>
      </c>
      <c r="Q9" s="26">
        <v>1133</v>
      </c>
      <c r="R9" s="26">
        <v>2133</v>
      </c>
      <c r="S9" s="27">
        <v>1021</v>
      </c>
    </row>
    <row r="10" spans="2:20" x14ac:dyDescent="0.15">
      <c r="B10" s="239"/>
      <c r="C10" s="217" t="s">
        <v>40</v>
      </c>
      <c r="D10" s="218"/>
      <c r="E10" s="56">
        <f t="shared" si="0"/>
        <v>6987</v>
      </c>
      <c r="F10" s="26">
        <f t="shared" si="1"/>
        <v>4850</v>
      </c>
      <c r="G10" s="27">
        <f t="shared" si="2"/>
        <v>2137</v>
      </c>
      <c r="H10" s="28">
        <v>713</v>
      </c>
      <c r="I10" s="26">
        <v>312</v>
      </c>
      <c r="J10" s="26">
        <v>792</v>
      </c>
      <c r="K10" s="26">
        <v>344</v>
      </c>
      <c r="L10" s="26">
        <v>671</v>
      </c>
      <c r="M10" s="26">
        <v>277</v>
      </c>
      <c r="N10" s="26">
        <v>920</v>
      </c>
      <c r="O10" s="26">
        <v>417</v>
      </c>
      <c r="P10" s="26">
        <v>793</v>
      </c>
      <c r="Q10" s="26">
        <v>356</v>
      </c>
      <c r="R10" s="26">
        <v>961</v>
      </c>
      <c r="S10" s="27">
        <v>431</v>
      </c>
    </row>
    <row r="11" spans="2:20" x14ac:dyDescent="0.15">
      <c r="B11" s="239"/>
      <c r="C11" s="217" t="s">
        <v>41</v>
      </c>
      <c r="D11" s="218"/>
      <c r="E11" s="56">
        <f t="shared" si="0"/>
        <v>2418</v>
      </c>
      <c r="F11" s="26">
        <f t="shared" si="1"/>
        <v>1441</v>
      </c>
      <c r="G11" s="27">
        <f t="shared" si="2"/>
        <v>977</v>
      </c>
      <c r="H11" s="28">
        <v>182</v>
      </c>
      <c r="I11" s="26">
        <v>89</v>
      </c>
      <c r="J11" s="26">
        <v>186</v>
      </c>
      <c r="K11" s="26">
        <v>117</v>
      </c>
      <c r="L11" s="26">
        <v>216</v>
      </c>
      <c r="M11" s="26">
        <v>133</v>
      </c>
      <c r="N11" s="26">
        <v>210</v>
      </c>
      <c r="O11" s="26">
        <v>134</v>
      </c>
      <c r="P11" s="26">
        <v>336</v>
      </c>
      <c r="Q11" s="26">
        <v>262</v>
      </c>
      <c r="R11" s="26">
        <v>311</v>
      </c>
      <c r="S11" s="27">
        <v>242</v>
      </c>
    </row>
    <row r="12" spans="2:20" x14ac:dyDescent="0.15">
      <c r="B12" s="239"/>
      <c r="C12" s="217" t="s">
        <v>42</v>
      </c>
      <c r="D12" s="218"/>
      <c r="E12" s="56">
        <f t="shared" si="0"/>
        <v>404</v>
      </c>
      <c r="F12" s="26">
        <f t="shared" si="1"/>
        <v>301</v>
      </c>
      <c r="G12" s="27">
        <f t="shared" si="2"/>
        <v>103</v>
      </c>
      <c r="H12" s="28">
        <v>85</v>
      </c>
      <c r="I12" s="26">
        <v>37</v>
      </c>
      <c r="J12" s="26">
        <v>68</v>
      </c>
      <c r="K12" s="26">
        <v>28</v>
      </c>
      <c r="L12" s="26">
        <v>57</v>
      </c>
      <c r="M12" s="26">
        <v>14</v>
      </c>
      <c r="N12" s="26">
        <v>40</v>
      </c>
      <c r="O12" s="26">
        <v>12</v>
      </c>
      <c r="P12" s="26">
        <v>27</v>
      </c>
      <c r="Q12" s="26">
        <v>7</v>
      </c>
      <c r="R12" s="26">
        <v>24</v>
      </c>
      <c r="S12" s="27">
        <v>5</v>
      </c>
    </row>
    <row r="13" spans="2:20" x14ac:dyDescent="0.15">
      <c r="B13" s="239"/>
      <c r="C13" s="217" t="s">
        <v>43</v>
      </c>
      <c r="D13" s="218"/>
      <c r="E13" s="56">
        <f t="shared" si="0"/>
        <v>5770</v>
      </c>
      <c r="F13" s="26">
        <f t="shared" si="1"/>
        <v>4008</v>
      </c>
      <c r="G13" s="27">
        <f t="shared" si="2"/>
        <v>1762</v>
      </c>
      <c r="H13" s="28">
        <v>1018</v>
      </c>
      <c r="I13" s="26">
        <v>528</v>
      </c>
      <c r="J13" s="26">
        <v>807</v>
      </c>
      <c r="K13" s="26">
        <v>364</v>
      </c>
      <c r="L13" s="26">
        <v>670</v>
      </c>
      <c r="M13" s="26">
        <v>297</v>
      </c>
      <c r="N13" s="26">
        <v>577</v>
      </c>
      <c r="O13" s="26">
        <v>227</v>
      </c>
      <c r="P13" s="26">
        <v>481</v>
      </c>
      <c r="Q13" s="26">
        <v>202</v>
      </c>
      <c r="R13" s="26">
        <v>455</v>
      </c>
      <c r="S13" s="27">
        <v>144</v>
      </c>
    </row>
    <row r="14" spans="2:20" x14ac:dyDescent="0.15">
      <c r="B14" s="239"/>
      <c r="C14" s="217" t="s">
        <v>44</v>
      </c>
      <c r="D14" s="218"/>
      <c r="E14" s="56">
        <f t="shared" si="0"/>
        <v>4672</v>
      </c>
      <c r="F14" s="26">
        <f t="shared" si="1"/>
        <v>2205</v>
      </c>
      <c r="G14" s="27">
        <f t="shared" si="2"/>
        <v>2467</v>
      </c>
      <c r="H14" s="28">
        <v>544</v>
      </c>
      <c r="I14" s="26">
        <v>732</v>
      </c>
      <c r="J14" s="26">
        <v>461</v>
      </c>
      <c r="K14" s="26">
        <v>474</v>
      </c>
      <c r="L14" s="26">
        <v>342</v>
      </c>
      <c r="M14" s="26">
        <v>414</v>
      </c>
      <c r="N14" s="26">
        <v>322</v>
      </c>
      <c r="O14" s="26">
        <v>340</v>
      </c>
      <c r="P14" s="26">
        <v>283</v>
      </c>
      <c r="Q14" s="26">
        <v>248</v>
      </c>
      <c r="R14" s="26">
        <v>253</v>
      </c>
      <c r="S14" s="27">
        <v>259</v>
      </c>
    </row>
    <row r="15" spans="2:20" x14ac:dyDescent="0.15">
      <c r="B15" s="239"/>
      <c r="C15" s="217" t="s">
        <v>45</v>
      </c>
      <c r="D15" s="218"/>
      <c r="E15" s="56">
        <f t="shared" si="0"/>
        <v>2004</v>
      </c>
      <c r="F15" s="26">
        <f t="shared" si="1"/>
        <v>1045</v>
      </c>
      <c r="G15" s="27">
        <f t="shared" si="2"/>
        <v>959</v>
      </c>
      <c r="H15" s="28">
        <v>100</v>
      </c>
      <c r="I15" s="26">
        <v>75</v>
      </c>
      <c r="J15" s="26">
        <v>76</v>
      </c>
      <c r="K15" s="26">
        <v>55</v>
      </c>
      <c r="L15" s="26">
        <v>95</v>
      </c>
      <c r="M15" s="26">
        <v>62</v>
      </c>
      <c r="N15" s="26">
        <v>162</v>
      </c>
      <c r="O15" s="26">
        <v>152</v>
      </c>
      <c r="P15" s="26">
        <v>266</v>
      </c>
      <c r="Q15" s="26">
        <v>247</v>
      </c>
      <c r="R15" s="26">
        <v>346</v>
      </c>
      <c r="S15" s="27">
        <v>368</v>
      </c>
    </row>
    <row r="16" spans="2:20" x14ac:dyDescent="0.15">
      <c r="B16" s="239"/>
      <c r="C16" s="235" t="s">
        <v>46</v>
      </c>
      <c r="D16" s="236"/>
      <c r="E16" s="56">
        <f t="shared" si="0"/>
        <v>5971</v>
      </c>
      <c r="F16" s="26">
        <f t="shared" si="1"/>
        <v>3826</v>
      </c>
      <c r="G16" s="27">
        <f t="shared" si="2"/>
        <v>2145</v>
      </c>
      <c r="H16" s="28">
        <v>386</v>
      </c>
      <c r="I16" s="26">
        <v>303</v>
      </c>
      <c r="J16" s="26">
        <v>690</v>
      </c>
      <c r="K16" s="26">
        <v>502</v>
      </c>
      <c r="L16" s="26">
        <v>841</v>
      </c>
      <c r="M16" s="26">
        <v>510</v>
      </c>
      <c r="N16" s="26">
        <v>789</v>
      </c>
      <c r="O16" s="26">
        <v>402</v>
      </c>
      <c r="P16" s="26">
        <v>606</v>
      </c>
      <c r="Q16" s="26">
        <v>262</v>
      </c>
      <c r="R16" s="26">
        <v>514</v>
      </c>
      <c r="S16" s="27">
        <v>166</v>
      </c>
      <c r="T16" s="60"/>
    </row>
    <row r="17" spans="2:19" x14ac:dyDescent="0.15">
      <c r="B17" s="239"/>
      <c r="C17" s="217" t="s">
        <v>30</v>
      </c>
      <c r="D17" s="218"/>
      <c r="E17" s="56">
        <f t="shared" si="0"/>
        <v>157</v>
      </c>
      <c r="F17" s="26">
        <f t="shared" si="1"/>
        <v>91</v>
      </c>
      <c r="G17" s="27">
        <f t="shared" si="2"/>
        <v>66</v>
      </c>
      <c r="H17" s="28">
        <v>14</v>
      </c>
      <c r="I17" s="26">
        <v>8</v>
      </c>
      <c r="J17" s="26">
        <v>7</v>
      </c>
      <c r="K17" s="26">
        <v>7</v>
      </c>
      <c r="L17" s="26">
        <v>13</v>
      </c>
      <c r="M17" s="26">
        <v>9</v>
      </c>
      <c r="N17" s="26">
        <v>11</v>
      </c>
      <c r="O17" s="26">
        <v>9</v>
      </c>
      <c r="P17" s="26">
        <v>14</v>
      </c>
      <c r="Q17" s="26">
        <v>13</v>
      </c>
      <c r="R17" s="26">
        <v>32</v>
      </c>
      <c r="S17" s="27">
        <v>20</v>
      </c>
    </row>
    <row r="18" spans="2:19" ht="14.25" thickBot="1" x14ac:dyDescent="0.2">
      <c r="B18" s="240"/>
      <c r="C18" s="223" t="s">
        <v>47</v>
      </c>
      <c r="D18" s="224"/>
      <c r="E18" s="78">
        <f t="shared" si="0"/>
        <v>339107</v>
      </c>
      <c r="F18" s="79">
        <f t="shared" si="1"/>
        <v>207834</v>
      </c>
      <c r="G18" s="80">
        <f t="shared" si="2"/>
        <v>131273</v>
      </c>
      <c r="H18" s="81">
        <f>SUM(H4:H17)</f>
        <v>25791</v>
      </c>
      <c r="I18" s="81">
        <f t="shared" ref="I18:S18" si="3">SUM(I4:I17)</f>
        <v>17545</v>
      </c>
      <c r="J18" s="81">
        <f t="shared" si="3"/>
        <v>28690</v>
      </c>
      <c r="K18" s="81">
        <f t="shared" si="3"/>
        <v>17594</v>
      </c>
      <c r="L18" s="81">
        <f t="shared" si="3"/>
        <v>31506</v>
      </c>
      <c r="M18" s="81">
        <f t="shared" si="3"/>
        <v>18867</v>
      </c>
      <c r="N18" s="81">
        <f t="shared" si="3"/>
        <v>36711</v>
      </c>
      <c r="O18" s="81">
        <f t="shared" si="3"/>
        <v>22474</v>
      </c>
      <c r="P18" s="81">
        <f t="shared" si="3"/>
        <v>39691</v>
      </c>
      <c r="Q18" s="81">
        <f t="shared" si="3"/>
        <v>25728</v>
      </c>
      <c r="R18" s="81">
        <f t="shared" si="3"/>
        <v>45445</v>
      </c>
      <c r="S18" s="151">
        <f t="shared" si="3"/>
        <v>29065</v>
      </c>
    </row>
    <row r="19" spans="2:19" ht="13.5" customHeight="1" x14ac:dyDescent="0.15">
      <c r="B19" s="225" t="s">
        <v>48</v>
      </c>
      <c r="C19" s="228" t="s">
        <v>49</v>
      </c>
      <c r="D19" s="229"/>
      <c r="E19" s="77">
        <f t="shared" si="0"/>
        <v>134</v>
      </c>
      <c r="F19" s="23">
        <f t="shared" si="1"/>
        <v>84</v>
      </c>
      <c r="G19" s="24">
        <f t="shared" si="2"/>
        <v>50</v>
      </c>
      <c r="H19" s="25">
        <v>11</v>
      </c>
      <c r="I19" s="23">
        <v>8</v>
      </c>
      <c r="J19" s="23">
        <v>11</v>
      </c>
      <c r="K19" s="23">
        <v>2</v>
      </c>
      <c r="L19" s="23">
        <v>8</v>
      </c>
      <c r="M19" s="23">
        <v>7</v>
      </c>
      <c r="N19" s="23">
        <v>12</v>
      </c>
      <c r="O19" s="23">
        <v>7</v>
      </c>
      <c r="P19" s="23">
        <v>13</v>
      </c>
      <c r="Q19" s="23">
        <v>10</v>
      </c>
      <c r="R19" s="23">
        <v>29</v>
      </c>
      <c r="S19" s="24">
        <v>16</v>
      </c>
    </row>
    <row r="20" spans="2:19" x14ac:dyDescent="0.15">
      <c r="B20" s="226"/>
      <c r="C20" s="217" t="s">
        <v>50</v>
      </c>
      <c r="D20" s="218"/>
      <c r="E20" s="56">
        <f t="shared" si="0"/>
        <v>111</v>
      </c>
      <c r="F20" s="26">
        <f t="shared" ref="F20:F46" si="4">SUM(H20+J20+L20+N20+P20+R20)</f>
        <v>72</v>
      </c>
      <c r="G20" s="27">
        <f t="shared" ref="G20:G46" si="5">SUM(I20+K20+M20+O20+Q20+S20)</f>
        <v>39</v>
      </c>
      <c r="H20" s="28">
        <v>19</v>
      </c>
      <c r="I20" s="26">
        <v>4</v>
      </c>
      <c r="J20" s="26">
        <v>6</v>
      </c>
      <c r="K20" s="26">
        <v>1</v>
      </c>
      <c r="L20" s="26">
        <v>9</v>
      </c>
      <c r="M20" s="26">
        <v>6</v>
      </c>
      <c r="N20" s="26">
        <v>8</v>
      </c>
      <c r="O20" s="26">
        <v>10</v>
      </c>
      <c r="P20" s="26">
        <v>11</v>
      </c>
      <c r="Q20" s="26">
        <v>10</v>
      </c>
      <c r="R20" s="26">
        <v>19</v>
      </c>
      <c r="S20" s="27">
        <v>8</v>
      </c>
    </row>
    <row r="21" spans="2:19" x14ac:dyDescent="0.15">
      <c r="B21" s="226"/>
      <c r="C21" s="217" t="s">
        <v>51</v>
      </c>
      <c r="D21" s="218"/>
      <c r="E21" s="56">
        <f t="shared" si="0"/>
        <v>451</v>
      </c>
      <c r="F21" s="26">
        <f t="shared" si="4"/>
        <v>218</v>
      </c>
      <c r="G21" s="27">
        <f t="shared" si="5"/>
        <v>233</v>
      </c>
      <c r="H21" s="28">
        <v>13</v>
      </c>
      <c r="I21" s="26">
        <v>16</v>
      </c>
      <c r="J21" s="26">
        <v>11</v>
      </c>
      <c r="K21" s="26">
        <v>14</v>
      </c>
      <c r="L21" s="26">
        <v>23</v>
      </c>
      <c r="M21" s="26">
        <v>15</v>
      </c>
      <c r="N21" s="26">
        <v>28</v>
      </c>
      <c r="O21" s="26">
        <v>40</v>
      </c>
      <c r="P21" s="26">
        <v>79</v>
      </c>
      <c r="Q21" s="26">
        <v>62</v>
      </c>
      <c r="R21" s="26">
        <v>64</v>
      </c>
      <c r="S21" s="27">
        <v>86</v>
      </c>
    </row>
    <row r="22" spans="2:19" x14ac:dyDescent="0.15">
      <c r="B22" s="226"/>
      <c r="C22" s="217" t="s">
        <v>52</v>
      </c>
      <c r="D22" s="218"/>
      <c r="E22" s="56">
        <f t="shared" si="0"/>
        <v>11</v>
      </c>
      <c r="F22" s="26">
        <f t="shared" si="4"/>
        <v>6</v>
      </c>
      <c r="G22" s="27">
        <f t="shared" si="5"/>
        <v>5</v>
      </c>
      <c r="H22" s="28">
        <v>1</v>
      </c>
      <c r="I22" s="26">
        <v>2</v>
      </c>
      <c r="J22" s="26">
        <v>1</v>
      </c>
      <c r="K22" s="26">
        <v>1</v>
      </c>
      <c r="L22" s="26">
        <v>2</v>
      </c>
      <c r="M22" s="26">
        <v>0</v>
      </c>
      <c r="N22" s="26">
        <v>0</v>
      </c>
      <c r="O22" s="26">
        <v>0</v>
      </c>
      <c r="P22" s="26">
        <v>1</v>
      </c>
      <c r="Q22" s="26">
        <v>0</v>
      </c>
      <c r="R22" s="26">
        <v>1</v>
      </c>
      <c r="S22" s="27">
        <v>2</v>
      </c>
    </row>
    <row r="23" spans="2:19" x14ac:dyDescent="0.15">
      <c r="B23" s="226"/>
      <c r="C23" s="217" t="s">
        <v>53</v>
      </c>
      <c r="D23" s="218"/>
      <c r="E23" s="56">
        <f t="shared" si="0"/>
        <v>4111</v>
      </c>
      <c r="F23" s="26">
        <f t="shared" si="4"/>
        <v>2419</v>
      </c>
      <c r="G23" s="27">
        <f t="shared" si="5"/>
        <v>1692</v>
      </c>
      <c r="H23" s="28">
        <v>447</v>
      </c>
      <c r="I23" s="26">
        <v>308</v>
      </c>
      <c r="J23" s="26">
        <v>430</v>
      </c>
      <c r="K23" s="26">
        <v>346</v>
      </c>
      <c r="L23" s="26">
        <v>398</v>
      </c>
      <c r="M23" s="26">
        <v>287</v>
      </c>
      <c r="N23" s="26">
        <v>403</v>
      </c>
      <c r="O23" s="26">
        <v>254</v>
      </c>
      <c r="P23" s="26">
        <v>390</v>
      </c>
      <c r="Q23" s="26">
        <v>251</v>
      </c>
      <c r="R23" s="26">
        <v>351</v>
      </c>
      <c r="S23" s="27">
        <v>246</v>
      </c>
    </row>
    <row r="24" spans="2:19" x14ac:dyDescent="0.15">
      <c r="B24" s="226"/>
      <c r="C24" s="217" t="s">
        <v>54</v>
      </c>
      <c r="D24" s="218"/>
      <c r="E24" s="56">
        <f t="shared" si="0"/>
        <v>1046</v>
      </c>
      <c r="F24" s="26">
        <f t="shared" si="4"/>
        <v>609</v>
      </c>
      <c r="G24" s="27">
        <f t="shared" si="5"/>
        <v>437</v>
      </c>
      <c r="H24" s="28">
        <v>67</v>
      </c>
      <c r="I24" s="26">
        <v>53</v>
      </c>
      <c r="J24" s="26">
        <v>81</v>
      </c>
      <c r="K24" s="26">
        <v>56</v>
      </c>
      <c r="L24" s="26">
        <v>92</v>
      </c>
      <c r="M24" s="26">
        <v>60</v>
      </c>
      <c r="N24" s="26">
        <v>110</v>
      </c>
      <c r="O24" s="26">
        <v>67</v>
      </c>
      <c r="P24" s="26">
        <v>151</v>
      </c>
      <c r="Q24" s="26">
        <v>117</v>
      </c>
      <c r="R24" s="26">
        <v>108</v>
      </c>
      <c r="S24" s="27">
        <v>84</v>
      </c>
    </row>
    <row r="25" spans="2:19" ht="13.5" customHeight="1" x14ac:dyDescent="0.15">
      <c r="B25" s="226"/>
      <c r="C25" s="230" t="s">
        <v>55</v>
      </c>
      <c r="D25" s="127" t="s">
        <v>56</v>
      </c>
      <c r="E25" s="56">
        <f t="shared" si="0"/>
        <v>659</v>
      </c>
      <c r="F25" s="26">
        <f t="shared" si="4"/>
        <v>460</v>
      </c>
      <c r="G25" s="27">
        <f t="shared" si="5"/>
        <v>199</v>
      </c>
      <c r="H25" s="28">
        <v>67</v>
      </c>
      <c r="I25" s="26">
        <v>17</v>
      </c>
      <c r="J25" s="26">
        <v>63</v>
      </c>
      <c r="K25" s="26">
        <v>40</v>
      </c>
      <c r="L25" s="26">
        <v>60</v>
      </c>
      <c r="M25" s="26">
        <v>30</v>
      </c>
      <c r="N25" s="26">
        <v>87</v>
      </c>
      <c r="O25" s="26">
        <v>28</v>
      </c>
      <c r="P25" s="26">
        <v>83</v>
      </c>
      <c r="Q25" s="26">
        <v>40</v>
      </c>
      <c r="R25" s="26">
        <v>100</v>
      </c>
      <c r="S25" s="27">
        <v>44</v>
      </c>
    </row>
    <row r="26" spans="2:19" x14ac:dyDescent="0.15">
      <c r="B26" s="226"/>
      <c r="C26" s="231"/>
      <c r="D26" s="127" t="s">
        <v>57</v>
      </c>
      <c r="E26" s="56">
        <f t="shared" si="0"/>
        <v>26</v>
      </c>
      <c r="F26" s="26">
        <f t="shared" si="4"/>
        <v>17</v>
      </c>
      <c r="G26" s="27">
        <f t="shared" si="5"/>
        <v>9</v>
      </c>
      <c r="H26" s="28">
        <v>1</v>
      </c>
      <c r="I26" s="26">
        <v>0</v>
      </c>
      <c r="J26" s="26">
        <v>1</v>
      </c>
      <c r="K26" s="26">
        <v>1</v>
      </c>
      <c r="L26" s="26">
        <v>4</v>
      </c>
      <c r="M26" s="26">
        <v>1</v>
      </c>
      <c r="N26" s="26">
        <v>1</v>
      </c>
      <c r="O26" s="26">
        <v>0</v>
      </c>
      <c r="P26" s="26">
        <v>5</v>
      </c>
      <c r="Q26" s="26">
        <v>2</v>
      </c>
      <c r="R26" s="26">
        <v>5</v>
      </c>
      <c r="S26" s="27">
        <v>5</v>
      </c>
    </row>
    <row r="27" spans="2:19" x14ac:dyDescent="0.15">
      <c r="B27" s="226"/>
      <c r="C27" s="231"/>
      <c r="D27" s="127" t="s">
        <v>58</v>
      </c>
      <c r="E27" s="56">
        <f t="shared" si="0"/>
        <v>1080</v>
      </c>
      <c r="F27" s="26">
        <f t="shared" si="4"/>
        <v>582</v>
      </c>
      <c r="G27" s="27">
        <f t="shared" si="5"/>
        <v>498</v>
      </c>
      <c r="H27" s="28">
        <v>3</v>
      </c>
      <c r="I27" s="26">
        <v>8</v>
      </c>
      <c r="J27" s="26">
        <v>6</v>
      </c>
      <c r="K27" s="26">
        <v>5</v>
      </c>
      <c r="L27" s="26">
        <v>6</v>
      </c>
      <c r="M27" s="26">
        <v>6</v>
      </c>
      <c r="N27" s="26">
        <v>19</v>
      </c>
      <c r="O27" s="26">
        <v>27</v>
      </c>
      <c r="P27" s="26">
        <v>218</v>
      </c>
      <c r="Q27" s="26">
        <v>194</v>
      </c>
      <c r="R27" s="26">
        <v>330</v>
      </c>
      <c r="S27" s="27">
        <v>258</v>
      </c>
    </row>
    <row r="28" spans="2:19" x14ac:dyDescent="0.15">
      <c r="B28" s="226"/>
      <c r="C28" s="231"/>
      <c r="D28" s="127" t="s">
        <v>59</v>
      </c>
      <c r="E28" s="56">
        <f t="shared" si="0"/>
        <v>977</v>
      </c>
      <c r="F28" s="26">
        <f t="shared" si="4"/>
        <v>531</v>
      </c>
      <c r="G28" s="27">
        <f t="shared" si="5"/>
        <v>446</v>
      </c>
      <c r="H28" s="28">
        <v>43</v>
      </c>
      <c r="I28" s="26">
        <v>33</v>
      </c>
      <c r="J28" s="26">
        <v>47</v>
      </c>
      <c r="K28" s="26">
        <v>39</v>
      </c>
      <c r="L28" s="26">
        <v>46</v>
      </c>
      <c r="M28" s="26">
        <v>42</v>
      </c>
      <c r="N28" s="26">
        <v>81</v>
      </c>
      <c r="O28" s="26">
        <v>76</v>
      </c>
      <c r="P28" s="26">
        <v>107</v>
      </c>
      <c r="Q28" s="26">
        <v>109</v>
      </c>
      <c r="R28" s="26">
        <v>207</v>
      </c>
      <c r="S28" s="27">
        <v>147</v>
      </c>
    </row>
    <row r="29" spans="2:19" x14ac:dyDescent="0.15">
      <c r="B29" s="226"/>
      <c r="C29" s="231"/>
      <c r="D29" s="127" t="s">
        <v>60</v>
      </c>
      <c r="E29" s="56">
        <f t="shared" si="0"/>
        <v>1125</v>
      </c>
      <c r="F29" s="26">
        <f t="shared" si="4"/>
        <v>661</v>
      </c>
      <c r="G29" s="27">
        <f t="shared" si="5"/>
        <v>464</v>
      </c>
      <c r="H29" s="28">
        <v>38</v>
      </c>
      <c r="I29" s="26">
        <v>15</v>
      </c>
      <c r="J29" s="26">
        <v>56</v>
      </c>
      <c r="K29" s="26">
        <v>32</v>
      </c>
      <c r="L29" s="26">
        <v>62</v>
      </c>
      <c r="M29" s="26">
        <v>61</v>
      </c>
      <c r="N29" s="26">
        <v>107</v>
      </c>
      <c r="O29" s="26">
        <v>93</v>
      </c>
      <c r="P29" s="26">
        <v>157</v>
      </c>
      <c r="Q29" s="26">
        <v>99</v>
      </c>
      <c r="R29" s="26">
        <v>241</v>
      </c>
      <c r="S29" s="27">
        <v>164</v>
      </c>
    </row>
    <row r="30" spans="2:19" x14ac:dyDescent="0.15">
      <c r="B30" s="226"/>
      <c r="C30" s="231"/>
      <c r="D30" s="127" t="s">
        <v>61</v>
      </c>
      <c r="E30" s="56">
        <f t="shared" si="0"/>
        <v>1360</v>
      </c>
      <c r="F30" s="26">
        <f t="shared" si="4"/>
        <v>721</v>
      </c>
      <c r="G30" s="27">
        <f t="shared" si="5"/>
        <v>639</v>
      </c>
      <c r="H30" s="28">
        <v>30</v>
      </c>
      <c r="I30" s="26">
        <v>25</v>
      </c>
      <c r="J30" s="26">
        <v>50</v>
      </c>
      <c r="K30" s="26">
        <v>49</v>
      </c>
      <c r="L30" s="26">
        <v>72</v>
      </c>
      <c r="M30" s="26">
        <v>59</v>
      </c>
      <c r="N30" s="26">
        <v>105</v>
      </c>
      <c r="O30" s="26">
        <v>115</v>
      </c>
      <c r="P30" s="26">
        <v>192</v>
      </c>
      <c r="Q30" s="26">
        <v>163</v>
      </c>
      <c r="R30" s="26">
        <v>272</v>
      </c>
      <c r="S30" s="27">
        <v>228</v>
      </c>
    </row>
    <row r="31" spans="2:19" x14ac:dyDescent="0.15">
      <c r="B31" s="226"/>
      <c r="C31" s="231"/>
      <c r="D31" s="127" t="s">
        <v>62</v>
      </c>
      <c r="E31" s="56">
        <f t="shared" si="0"/>
        <v>502</v>
      </c>
      <c r="F31" s="26">
        <f t="shared" si="4"/>
        <v>286</v>
      </c>
      <c r="G31" s="27">
        <f t="shared" si="5"/>
        <v>216</v>
      </c>
      <c r="H31" s="28">
        <v>61</v>
      </c>
      <c r="I31" s="26">
        <v>40</v>
      </c>
      <c r="J31" s="26">
        <v>52</v>
      </c>
      <c r="K31" s="26">
        <v>43</v>
      </c>
      <c r="L31" s="26">
        <v>36</v>
      </c>
      <c r="M31" s="26">
        <v>28</v>
      </c>
      <c r="N31" s="26">
        <v>48</v>
      </c>
      <c r="O31" s="26">
        <v>35</v>
      </c>
      <c r="P31" s="26">
        <v>46</v>
      </c>
      <c r="Q31" s="26">
        <v>28</v>
      </c>
      <c r="R31" s="26">
        <v>43</v>
      </c>
      <c r="S31" s="27">
        <v>42</v>
      </c>
    </row>
    <row r="32" spans="2:19" x14ac:dyDescent="0.15">
      <c r="B32" s="226"/>
      <c r="C32" s="231"/>
      <c r="D32" s="127" t="s">
        <v>63</v>
      </c>
      <c r="E32" s="56">
        <f t="shared" si="0"/>
        <v>62</v>
      </c>
      <c r="F32" s="26">
        <f t="shared" si="4"/>
        <v>30</v>
      </c>
      <c r="G32" s="27">
        <f t="shared" si="5"/>
        <v>32</v>
      </c>
      <c r="H32" s="28">
        <v>4</v>
      </c>
      <c r="I32" s="26">
        <v>2</v>
      </c>
      <c r="J32" s="26">
        <v>2</v>
      </c>
      <c r="K32" s="26">
        <v>3</v>
      </c>
      <c r="L32" s="26">
        <v>1</v>
      </c>
      <c r="M32" s="26">
        <v>4</v>
      </c>
      <c r="N32" s="26">
        <v>4</v>
      </c>
      <c r="O32" s="26">
        <v>2</v>
      </c>
      <c r="P32" s="26">
        <v>8</v>
      </c>
      <c r="Q32" s="26">
        <v>10</v>
      </c>
      <c r="R32" s="26">
        <v>11</v>
      </c>
      <c r="S32" s="27">
        <v>11</v>
      </c>
    </row>
    <row r="33" spans="2:19" x14ac:dyDescent="0.15">
      <c r="B33" s="226"/>
      <c r="C33" s="231"/>
      <c r="D33" s="127" t="s">
        <v>30</v>
      </c>
      <c r="E33" s="56">
        <f t="shared" si="0"/>
        <v>3086</v>
      </c>
      <c r="F33" s="26">
        <f t="shared" si="4"/>
        <v>1910</v>
      </c>
      <c r="G33" s="27">
        <f t="shared" si="5"/>
        <v>1176</v>
      </c>
      <c r="H33" s="28">
        <v>316</v>
      </c>
      <c r="I33" s="26">
        <v>242</v>
      </c>
      <c r="J33" s="26">
        <v>336</v>
      </c>
      <c r="K33" s="26">
        <v>209</v>
      </c>
      <c r="L33" s="26">
        <v>300</v>
      </c>
      <c r="M33" s="26">
        <v>202</v>
      </c>
      <c r="N33" s="26">
        <v>307</v>
      </c>
      <c r="O33" s="26">
        <v>153</v>
      </c>
      <c r="P33" s="26">
        <v>295</v>
      </c>
      <c r="Q33" s="26">
        <v>175</v>
      </c>
      <c r="R33" s="26">
        <v>356</v>
      </c>
      <c r="S33" s="27">
        <v>195</v>
      </c>
    </row>
    <row r="34" spans="2:19" x14ac:dyDescent="0.15">
      <c r="B34" s="226"/>
      <c r="C34" s="232"/>
      <c r="D34" s="29" t="s">
        <v>13</v>
      </c>
      <c r="E34" s="56">
        <f t="shared" si="0"/>
        <v>8877</v>
      </c>
      <c r="F34" s="26">
        <f t="shared" si="4"/>
        <v>5198</v>
      </c>
      <c r="G34" s="27">
        <f t="shared" si="5"/>
        <v>3679</v>
      </c>
      <c r="H34" s="28">
        <f>SUM(H25:H33)</f>
        <v>563</v>
      </c>
      <c r="I34" s="28">
        <f t="shared" ref="I34:S34" si="6">SUM(I25:I33)</f>
        <v>382</v>
      </c>
      <c r="J34" s="28">
        <f t="shared" si="6"/>
        <v>613</v>
      </c>
      <c r="K34" s="28">
        <f t="shared" si="6"/>
        <v>421</v>
      </c>
      <c r="L34" s="28">
        <f t="shared" si="6"/>
        <v>587</v>
      </c>
      <c r="M34" s="28">
        <f t="shared" si="6"/>
        <v>433</v>
      </c>
      <c r="N34" s="28">
        <f t="shared" si="6"/>
        <v>759</v>
      </c>
      <c r="O34" s="28">
        <f t="shared" si="6"/>
        <v>529</v>
      </c>
      <c r="P34" s="28">
        <f t="shared" si="6"/>
        <v>1111</v>
      </c>
      <c r="Q34" s="28">
        <f t="shared" si="6"/>
        <v>820</v>
      </c>
      <c r="R34" s="28">
        <f t="shared" si="6"/>
        <v>1565</v>
      </c>
      <c r="S34" s="152">
        <f t="shared" si="6"/>
        <v>1094</v>
      </c>
    </row>
    <row r="35" spans="2:19" ht="13.5" customHeight="1" x14ac:dyDescent="0.15">
      <c r="B35" s="226"/>
      <c r="C35" s="219" t="s">
        <v>64</v>
      </c>
      <c r="D35" s="30" t="s">
        <v>56</v>
      </c>
      <c r="E35" s="56">
        <f t="shared" si="0"/>
        <v>215</v>
      </c>
      <c r="F35" s="26">
        <f t="shared" si="4"/>
        <v>146</v>
      </c>
      <c r="G35" s="27">
        <f t="shared" si="5"/>
        <v>69</v>
      </c>
      <c r="H35" s="28">
        <v>22</v>
      </c>
      <c r="I35" s="26">
        <v>14</v>
      </c>
      <c r="J35" s="26">
        <v>21</v>
      </c>
      <c r="K35" s="26">
        <v>13</v>
      </c>
      <c r="L35" s="26">
        <v>16</v>
      </c>
      <c r="M35" s="26">
        <v>16</v>
      </c>
      <c r="N35" s="26">
        <v>27</v>
      </c>
      <c r="O35" s="26">
        <v>9</v>
      </c>
      <c r="P35" s="26">
        <v>26</v>
      </c>
      <c r="Q35" s="26">
        <v>9</v>
      </c>
      <c r="R35" s="26">
        <v>34</v>
      </c>
      <c r="S35" s="27">
        <v>8</v>
      </c>
    </row>
    <row r="36" spans="2:19" x14ac:dyDescent="0.15">
      <c r="B36" s="226"/>
      <c r="C36" s="219"/>
      <c r="D36" s="127" t="s">
        <v>57</v>
      </c>
      <c r="E36" s="56">
        <f t="shared" si="0"/>
        <v>0</v>
      </c>
      <c r="F36" s="26">
        <f t="shared" si="4"/>
        <v>0</v>
      </c>
      <c r="G36" s="27">
        <f t="shared" si="5"/>
        <v>0</v>
      </c>
      <c r="H36" s="28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7">
        <v>0</v>
      </c>
    </row>
    <row r="37" spans="2:19" x14ac:dyDescent="0.15">
      <c r="B37" s="226"/>
      <c r="C37" s="219"/>
      <c r="D37" s="127" t="s">
        <v>58</v>
      </c>
      <c r="E37" s="56">
        <f t="shared" si="0"/>
        <v>23</v>
      </c>
      <c r="F37" s="26">
        <f t="shared" si="4"/>
        <v>15</v>
      </c>
      <c r="G37" s="27">
        <f t="shared" si="5"/>
        <v>8</v>
      </c>
      <c r="H37" s="28">
        <v>0</v>
      </c>
      <c r="I37" s="26">
        <v>1</v>
      </c>
      <c r="J37" s="26">
        <v>3</v>
      </c>
      <c r="K37" s="26">
        <v>1</v>
      </c>
      <c r="L37" s="26">
        <v>1</v>
      </c>
      <c r="M37" s="26">
        <v>1</v>
      </c>
      <c r="N37" s="26">
        <v>4</v>
      </c>
      <c r="O37" s="26">
        <v>2</v>
      </c>
      <c r="P37" s="26">
        <v>2</v>
      </c>
      <c r="Q37" s="26">
        <v>1</v>
      </c>
      <c r="R37" s="26">
        <v>5</v>
      </c>
      <c r="S37" s="27">
        <v>2</v>
      </c>
    </row>
    <row r="38" spans="2:19" x14ac:dyDescent="0.15">
      <c r="B38" s="226"/>
      <c r="C38" s="219"/>
      <c r="D38" s="127" t="s">
        <v>59</v>
      </c>
      <c r="E38" s="56">
        <f t="shared" si="0"/>
        <v>438</v>
      </c>
      <c r="F38" s="26">
        <f t="shared" si="4"/>
        <v>247</v>
      </c>
      <c r="G38" s="27">
        <f t="shared" si="5"/>
        <v>191</v>
      </c>
      <c r="H38" s="28">
        <v>16</v>
      </c>
      <c r="I38" s="26">
        <v>11</v>
      </c>
      <c r="J38" s="26">
        <v>15</v>
      </c>
      <c r="K38" s="26">
        <v>16</v>
      </c>
      <c r="L38" s="26">
        <v>22</v>
      </c>
      <c r="M38" s="26">
        <v>14</v>
      </c>
      <c r="N38" s="26">
        <v>38</v>
      </c>
      <c r="O38" s="26">
        <v>37</v>
      </c>
      <c r="P38" s="26">
        <v>62</v>
      </c>
      <c r="Q38" s="26">
        <v>45</v>
      </c>
      <c r="R38" s="26">
        <v>94</v>
      </c>
      <c r="S38" s="27">
        <v>68</v>
      </c>
    </row>
    <row r="39" spans="2:19" x14ac:dyDescent="0.15">
      <c r="B39" s="226"/>
      <c r="C39" s="219"/>
      <c r="D39" s="127" t="s">
        <v>60</v>
      </c>
      <c r="E39" s="56">
        <f t="shared" si="0"/>
        <v>863</v>
      </c>
      <c r="F39" s="26">
        <f t="shared" si="4"/>
        <v>501</v>
      </c>
      <c r="G39" s="27">
        <f t="shared" si="5"/>
        <v>362</v>
      </c>
      <c r="H39" s="28">
        <v>36</v>
      </c>
      <c r="I39" s="26">
        <v>33</v>
      </c>
      <c r="J39" s="26">
        <v>41</v>
      </c>
      <c r="K39" s="26">
        <v>30</v>
      </c>
      <c r="L39" s="26">
        <v>61</v>
      </c>
      <c r="M39" s="26">
        <v>38</v>
      </c>
      <c r="N39" s="26">
        <v>88</v>
      </c>
      <c r="O39" s="26">
        <v>76</v>
      </c>
      <c r="P39" s="26">
        <v>110</v>
      </c>
      <c r="Q39" s="26">
        <v>75</v>
      </c>
      <c r="R39" s="26">
        <v>165</v>
      </c>
      <c r="S39" s="27">
        <v>110</v>
      </c>
    </row>
    <row r="40" spans="2:19" x14ac:dyDescent="0.15">
      <c r="B40" s="226"/>
      <c r="C40" s="219"/>
      <c r="D40" s="127" t="s">
        <v>61</v>
      </c>
      <c r="E40" s="56">
        <f t="shared" si="0"/>
        <v>841</v>
      </c>
      <c r="F40" s="26">
        <f t="shared" si="4"/>
        <v>436</v>
      </c>
      <c r="G40" s="27">
        <f t="shared" si="5"/>
        <v>405</v>
      </c>
      <c r="H40" s="28">
        <v>18</v>
      </c>
      <c r="I40" s="26">
        <v>28</v>
      </c>
      <c r="J40" s="26">
        <v>37</v>
      </c>
      <c r="K40" s="26">
        <v>31</v>
      </c>
      <c r="L40" s="26">
        <v>47</v>
      </c>
      <c r="M40" s="26">
        <v>44</v>
      </c>
      <c r="N40" s="26">
        <v>70</v>
      </c>
      <c r="O40" s="26">
        <v>59</v>
      </c>
      <c r="P40" s="26">
        <v>109</v>
      </c>
      <c r="Q40" s="26">
        <v>107</v>
      </c>
      <c r="R40" s="26">
        <v>155</v>
      </c>
      <c r="S40" s="27">
        <v>136</v>
      </c>
    </row>
    <row r="41" spans="2:19" x14ac:dyDescent="0.15">
      <c r="B41" s="226"/>
      <c r="C41" s="219"/>
      <c r="D41" s="127" t="s">
        <v>62</v>
      </c>
      <c r="E41" s="56">
        <f t="shared" si="0"/>
        <v>847</v>
      </c>
      <c r="F41" s="26">
        <f t="shared" si="4"/>
        <v>449</v>
      </c>
      <c r="G41" s="27">
        <f t="shared" si="5"/>
        <v>398</v>
      </c>
      <c r="H41" s="28">
        <v>82</v>
      </c>
      <c r="I41" s="26">
        <v>103</v>
      </c>
      <c r="J41" s="26">
        <v>93</v>
      </c>
      <c r="K41" s="26">
        <v>79</v>
      </c>
      <c r="L41" s="26">
        <v>75</v>
      </c>
      <c r="M41" s="26">
        <v>60</v>
      </c>
      <c r="N41" s="26">
        <v>71</v>
      </c>
      <c r="O41" s="26">
        <v>55</v>
      </c>
      <c r="P41" s="26">
        <v>69</v>
      </c>
      <c r="Q41" s="26">
        <v>54</v>
      </c>
      <c r="R41" s="26">
        <v>59</v>
      </c>
      <c r="S41" s="27">
        <v>47</v>
      </c>
    </row>
    <row r="42" spans="2:19" x14ac:dyDescent="0.15">
      <c r="B42" s="226"/>
      <c r="C42" s="219"/>
      <c r="D42" s="127" t="s">
        <v>63</v>
      </c>
      <c r="E42" s="56">
        <f t="shared" si="0"/>
        <v>1</v>
      </c>
      <c r="F42" s="26">
        <f t="shared" si="4"/>
        <v>1</v>
      </c>
      <c r="G42" s="27">
        <f t="shared" si="5"/>
        <v>0</v>
      </c>
      <c r="H42" s="28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1</v>
      </c>
      <c r="S42" s="27">
        <v>0</v>
      </c>
    </row>
    <row r="43" spans="2:19" x14ac:dyDescent="0.15">
      <c r="B43" s="226"/>
      <c r="C43" s="219"/>
      <c r="D43" s="127" t="s">
        <v>30</v>
      </c>
      <c r="E43" s="56">
        <f t="shared" si="0"/>
        <v>2874</v>
      </c>
      <c r="F43" s="26">
        <f t="shared" si="4"/>
        <v>1708</v>
      </c>
      <c r="G43" s="27">
        <f t="shared" si="5"/>
        <v>1166</v>
      </c>
      <c r="H43" s="28">
        <v>324</v>
      </c>
      <c r="I43" s="26">
        <v>228</v>
      </c>
      <c r="J43" s="26">
        <v>296</v>
      </c>
      <c r="K43" s="26">
        <v>265</v>
      </c>
      <c r="L43" s="26">
        <v>287</v>
      </c>
      <c r="M43" s="26">
        <v>204</v>
      </c>
      <c r="N43" s="26">
        <v>296</v>
      </c>
      <c r="O43" s="26">
        <v>187</v>
      </c>
      <c r="P43" s="26">
        <v>253</v>
      </c>
      <c r="Q43" s="26">
        <v>150</v>
      </c>
      <c r="R43" s="26">
        <v>252</v>
      </c>
      <c r="S43" s="27">
        <v>132</v>
      </c>
    </row>
    <row r="44" spans="2:19" x14ac:dyDescent="0.15">
      <c r="B44" s="226"/>
      <c r="C44" s="219"/>
      <c r="D44" s="31" t="s">
        <v>13</v>
      </c>
      <c r="E44" s="56">
        <f t="shared" si="0"/>
        <v>6102</v>
      </c>
      <c r="F44" s="26">
        <f t="shared" si="4"/>
        <v>3503</v>
      </c>
      <c r="G44" s="27">
        <f t="shared" si="5"/>
        <v>2599</v>
      </c>
      <c r="H44" s="85">
        <f>SUM(H35:H43)</f>
        <v>498</v>
      </c>
      <c r="I44" s="85">
        <f t="shared" ref="I44:S44" si="7">SUM(I35:I43)</f>
        <v>418</v>
      </c>
      <c r="J44" s="85">
        <f t="shared" si="7"/>
        <v>506</v>
      </c>
      <c r="K44" s="85">
        <f t="shared" si="7"/>
        <v>435</v>
      </c>
      <c r="L44" s="85">
        <f t="shared" si="7"/>
        <v>509</v>
      </c>
      <c r="M44" s="85">
        <f t="shared" si="7"/>
        <v>377</v>
      </c>
      <c r="N44" s="85">
        <f t="shared" si="7"/>
        <v>594</v>
      </c>
      <c r="O44" s="85">
        <f t="shared" si="7"/>
        <v>425</v>
      </c>
      <c r="P44" s="85">
        <f t="shared" si="7"/>
        <v>631</v>
      </c>
      <c r="Q44" s="85">
        <f t="shared" si="7"/>
        <v>441</v>
      </c>
      <c r="R44" s="85">
        <f t="shared" si="7"/>
        <v>765</v>
      </c>
      <c r="S44" s="153">
        <f t="shared" si="7"/>
        <v>503</v>
      </c>
    </row>
    <row r="45" spans="2:19" ht="14.25" thickBot="1" x14ac:dyDescent="0.2">
      <c r="B45" s="227"/>
      <c r="C45" s="223" t="s">
        <v>65</v>
      </c>
      <c r="D45" s="224"/>
      <c r="E45" s="78">
        <f t="shared" si="0"/>
        <v>20843</v>
      </c>
      <c r="F45" s="79">
        <f t="shared" si="4"/>
        <v>12109</v>
      </c>
      <c r="G45" s="80">
        <f>SUM(I45+K45+M45+O45+Q45+S45)</f>
        <v>8734</v>
      </c>
      <c r="H45" s="81">
        <f>SUM(H19+H20+H21+H22+H23+H24+H34+H44)</f>
        <v>1619</v>
      </c>
      <c r="I45" s="81">
        <f t="shared" ref="I45:S45" si="8">SUM(I19+I20+I21+I22+I23+I24+I34+I44)</f>
        <v>1191</v>
      </c>
      <c r="J45" s="81">
        <f t="shared" si="8"/>
        <v>1659</v>
      </c>
      <c r="K45" s="81">
        <f t="shared" si="8"/>
        <v>1276</v>
      </c>
      <c r="L45" s="81">
        <f t="shared" si="8"/>
        <v>1628</v>
      </c>
      <c r="M45" s="81">
        <f t="shared" si="8"/>
        <v>1185</v>
      </c>
      <c r="N45" s="81">
        <f t="shared" si="8"/>
        <v>1914</v>
      </c>
      <c r="O45" s="81">
        <f t="shared" si="8"/>
        <v>1332</v>
      </c>
      <c r="P45" s="81">
        <f t="shared" si="8"/>
        <v>2387</v>
      </c>
      <c r="Q45" s="81">
        <f t="shared" si="8"/>
        <v>1711</v>
      </c>
      <c r="R45" s="81">
        <f t="shared" si="8"/>
        <v>2902</v>
      </c>
      <c r="S45" s="151">
        <f t="shared" si="8"/>
        <v>2039</v>
      </c>
    </row>
    <row r="46" spans="2:19" ht="14.25" thickBot="1" x14ac:dyDescent="0.2">
      <c r="B46" s="220" t="s">
        <v>66</v>
      </c>
      <c r="C46" s="221"/>
      <c r="D46" s="222"/>
      <c r="E46" s="54">
        <f t="shared" si="0"/>
        <v>359950</v>
      </c>
      <c r="F46" s="32">
        <f t="shared" si="4"/>
        <v>219943</v>
      </c>
      <c r="G46" s="33">
        <f t="shared" si="5"/>
        <v>140007</v>
      </c>
      <c r="H46" s="34">
        <f>SUM(H18+H45)</f>
        <v>27410</v>
      </c>
      <c r="I46" s="34">
        <f t="shared" ref="I46:S46" si="9">SUM(I18+I45)</f>
        <v>18736</v>
      </c>
      <c r="J46" s="34">
        <f t="shared" si="9"/>
        <v>30349</v>
      </c>
      <c r="K46" s="34">
        <f t="shared" si="9"/>
        <v>18870</v>
      </c>
      <c r="L46" s="34">
        <f t="shared" si="9"/>
        <v>33134</v>
      </c>
      <c r="M46" s="34">
        <f t="shared" si="9"/>
        <v>20052</v>
      </c>
      <c r="N46" s="34">
        <f t="shared" si="9"/>
        <v>38625</v>
      </c>
      <c r="O46" s="34">
        <f t="shared" si="9"/>
        <v>23806</v>
      </c>
      <c r="P46" s="34">
        <f t="shared" si="9"/>
        <v>42078</v>
      </c>
      <c r="Q46" s="34">
        <f t="shared" si="9"/>
        <v>27439</v>
      </c>
      <c r="R46" s="34">
        <f t="shared" si="9"/>
        <v>48347</v>
      </c>
      <c r="S46" s="154">
        <f t="shared" si="9"/>
        <v>31104</v>
      </c>
    </row>
  </sheetData>
  <mergeCells count="35">
    <mergeCell ref="N2:O2"/>
    <mergeCell ref="C16:D16"/>
    <mergeCell ref="P2:Q2"/>
    <mergeCell ref="R2:S2"/>
    <mergeCell ref="B4:B18"/>
    <mergeCell ref="C4:D4"/>
    <mergeCell ref="C5:D5"/>
    <mergeCell ref="C6:D6"/>
    <mergeCell ref="C7:D7"/>
    <mergeCell ref="C8:D8"/>
    <mergeCell ref="C9:D9"/>
    <mergeCell ref="C10:D10"/>
    <mergeCell ref="B2:D3"/>
    <mergeCell ref="E2:G2"/>
    <mergeCell ref="H2:I2"/>
    <mergeCell ref="J2:K2"/>
    <mergeCell ref="L2:M2"/>
    <mergeCell ref="C11:D11"/>
    <mergeCell ref="C12:D12"/>
    <mergeCell ref="C13:D13"/>
    <mergeCell ref="C14:D14"/>
    <mergeCell ref="C15:D15"/>
    <mergeCell ref="C35:C44"/>
    <mergeCell ref="B46:D4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C25:C34"/>
    <mergeCell ref="C45:D45"/>
  </mergeCells>
  <phoneticPr fontId="1"/>
  <pageMargins left="0" right="0" top="0.15748031496062992" bottom="0.15748031496062992" header="0.31496062992125984" footer="0.31496062992125984"/>
  <pageSetup paperSize="9" scale="9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zoomScale="75" zoomScaleNormal="100" zoomScaleSheetLayoutView="75" workbookViewId="0">
      <selection activeCell="B2" sqref="B2:C3"/>
    </sheetView>
  </sheetViews>
  <sheetFormatPr defaultRowHeight="13.5" x14ac:dyDescent="0.15"/>
  <cols>
    <col min="1" max="1" width="3.125" style="58" customWidth="1"/>
    <col min="2" max="2" width="2.875" style="58" bestFit="1" customWidth="1"/>
    <col min="3" max="3" width="15.5" style="58" bestFit="1" customWidth="1"/>
    <col min="4" max="16384" width="9" style="58"/>
  </cols>
  <sheetData>
    <row r="1" spans="2:12" ht="14.25" thickBot="1" x14ac:dyDescent="0.2">
      <c r="B1" s="58" t="s">
        <v>79</v>
      </c>
    </row>
    <row r="2" spans="2:12" ht="13.5" customHeight="1" x14ac:dyDescent="0.15">
      <c r="B2" s="211" t="s">
        <v>87</v>
      </c>
      <c r="C2" s="212"/>
      <c r="D2" s="215" t="s">
        <v>88</v>
      </c>
      <c r="E2" s="216"/>
      <c r="F2" s="207"/>
      <c r="G2" s="216" t="s">
        <v>106</v>
      </c>
      <c r="H2" s="206"/>
      <c r="I2" s="205" t="s">
        <v>107</v>
      </c>
      <c r="J2" s="206"/>
      <c r="K2" s="205" t="s">
        <v>108</v>
      </c>
      <c r="L2" s="207"/>
    </row>
    <row r="3" spans="2:12" ht="14.25" thickBot="1" x14ac:dyDescent="0.2">
      <c r="B3" s="213"/>
      <c r="C3" s="214"/>
      <c r="D3" s="161" t="s">
        <v>0</v>
      </c>
      <c r="E3" s="1" t="s">
        <v>1</v>
      </c>
      <c r="F3" s="4" t="s">
        <v>2</v>
      </c>
      <c r="G3" s="188" t="s">
        <v>1</v>
      </c>
      <c r="H3" s="1" t="s">
        <v>2</v>
      </c>
      <c r="I3" s="188" t="s">
        <v>1</v>
      </c>
      <c r="J3" s="1" t="s">
        <v>2</v>
      </c>
      <c r="K3" s="35" t="s">
        <v>1</v>
      </c>
      <c r="L3" s="4" t="s">
        <v>2</v>
      </c>
    </row>
    <row r="4" spans="2:12" ht="14.25" thickBot="1" x14ac:dyDescent="0.2">
      <c r="B4" s="208" t="s">
        <v>112</v>
      </c>
      <c r="C4" s="202"/>
      <c r="D4" s="66">
        <f>SUM(E4:F4)</f>
        <v>17105</v>
      </c>
      <c r="E4" s="5">
        <f>SUM(G4+I4+K4)</f>
        <v>12388</v>
      </c>
      <c r="F4" s="6">
        <f>SUM(H4+J4+L4)</f>
        <v>4717</v>
      </c>
      <c r="G4" s="7">
        <v>4970</v>
      </c>
      <c r="H4" s="5">
        <v>1654</v>
      </c>
      <c r="I4" s="5">
        <v>4569</v>
      </c>
      <c r="J4" s="5">
        <v>1844</v>
      </c>
      <c r="K4" s="5">
        <v>2849</v>
      </c>
      <c r="L4" s="6">
        <v>1219</v>
      </c>
    </row>
    <row r="5" spans="2:12" ht="13.5" customHeight="1" x14ac:dyDescent="0.15">
      <c r="B5" s="210" t="s">
        <v>4</v>
      </c>
      <c r="C5" s="189" t="s">
        <v>113</v>
      </c>
      <c r="D5" s="141">
        <f t="shared" ref="D5:D35" si="0">SUM(E5:F5)</f>
        <v>2342</v>
      </c>
      <c r="E5" s="140">
        <f t="shared" ref="E5:E35" si="1">SUM(G5+I5+K5)</f>
        <v>1632</v>
      </c>
      <c r="F5" s="142">
        <f t="shared" ref="F5:F35" si="2">SUM(H5+J5+L5)</f>
        <v>710</v>
      </c>
      <c r="G5" s="11">
        <v>627</v>
      </c>
      <c r="H5" s="9">
        <v>300</v>
      </c>
      <c r="I5" s="9">
        <v>622</v>
      </c>
      <c r="J5" s="9">
        <v>261</v>
      </c>
      <c r="K5" s="9">
        <v>383</v>
      </c>
      <c r="L5" s="10">
        <v>149</v>
      </c>
    </row>
    <row r="6" spans="2:12" x14ac:dyDescent="0.15">
      <c r="B6" s="200"/>
      <c r="C6" s="190" t="s">
        <v>114</v>
      </c>
      <c r="D6" s="68">
        <f t="shared" si="0"/>
        <v>22943</v>
      </c>
      <c r="E6" s="13">
        <f t="shared" si="1"/>
        <v>15337</v>
      </c>
      <c r="F6" s="14">
        <f t="shared" si="2"/>
        <v>7606</v>
      </c>
      <c r="G6" s="15">
        <v>6209</v>
      </c>
      <c r="H6" s="13">
        <v>3175</v>
      </c>
      <c r="I6" s="13">
        <v>5774</v>
      </c>
      <c r="J6" s="13">
        <v>2951</v>
      </c>
      <c r="K6" s="13">
        <v>3354</v>
      </c>
      <c r="L6" s="14">
        <v>1480</v>
      </c>
    </row>
    <row r="7" spans="2:12" x14ac:dyDescent="0.15">
      <c r="B7" s="200"/>
      <c r="C7" s="190" t="s">
        <v>115</v>
      </c>
      <c r="D7" s="68">
        <f t="shared" si="0"/>
        <v>1660</v>
      </c>
      <c r="E7" s="13">
        <f t="shared" si="1"/>
        <v>1019</v>
      </c>
      <c r="F7" s="14">
        <f t="shared" si="2"/>
        <v>641</v>
      </c>
      <c r="G7" s="15">
        <v>413</v>
      </c>
      <c r="H7" s="13">
        <v>244</v>
      </c>
      <c r="I7" s="13">
        <v>375</v>
      </c>
      <c r="J7" s="13">
        <v>248</v>
      </c>
      <c r="K7" s="13">
        <v>231</v>
      </c>
      <c r="L7" s="14">
        <v>149</v>
      </c>
    </row>
    <row r="8" spans="2:12" x14ac:dyDescent="0.15">
      <c r="B8" s="200"/>
      <c r="C8" s="190" t="s">
        <v>116</v>
      </c>
      <c r="D8" s="68">
        <f t="shared" si="0"/>
        <v>1524</v>
      </c>
      <c r="E8" s="13">
        <f t="shared" si="1"/>
        <v>1054</v>
      </c>
      <c r="F8" s="14">
        <f t="shared" si="2"/>
        <v>470</v>
      </c>
      <c r="G8" s="15">
        <v>390</v>
      </c>
      <c r="H8" s="13">
        <v>176</v>
      </c>
      <c r="I8" s="13">
        <v>413</v>
      </c>
      <c r="J8" s="13">
        <v>189</v>
      </c>
      <c r="K8" s="13">
        <v>251</v>
      </c>
      <c r="L8" s="14">
        <v>105</v>
      </c>
    </row>
    <row r="9" spans="2:12" x14ac:dyDescent="0.15">
      <c r="B9" s="200"/>
      <c r="C9" s="190" t="s">
        <v>117</v>
      </c>
      <c r="D9" s="68">
        <f t="shared" si="0"/>
        <v>3879</v>
      </c>
      <c r="E9" s="13">
        <f t="shared" si="1"/>
        <v>2525</v>
      </c>
      <c r="F9" s="14">
        <f t="shared" si="2"/>
        <v>1354</v>
      </c>
      <c r="G9" s="15">
        <v>728</v>
      </c>
      <c r="H9" s="13">
        <v>511</v>
      </c>
      <c r="I9" s="13">
        <v>1033</v>
      </c>
      <c r="J9" s="13">
        <v>512</v>
      </c>
      <c r="K9" s="13">
        <v>764</v>
      </c>
      <c r="L9" s="14">
        <v>331</v>
      </c>
    </row>
    <row r="10" spans="2:12" x14ac:dyDescent="0.15">
      <c r="B10" s="200"/>
      <c r="C10" s="190" t="s">
        <v>118</v>
      </c>
      <c r="D10" s="68">
        <f t="shared" si="0"/>
        <v>1460</v>
      </c>
      <c r="E10" s="13">
        <f t="shared" si="1"/>
        <v>1017</v>
      </c>
      <c r="F10" s="14">
        <f t="shared" si="2"/>
        <v>443</v>
      </c>
      <c r="G10" s="15">
        <v>352</v>
      </c>
      <c r="H10" s="13">
        <v>157</v>
      </c>
      <c r="I10" s="13">
        <v>392</v>
      </c>
      <c r="J10" s="13">
        <v>170</v>
      </c>
      <c r="K10" s="13">
        <v>273</v>
      </c>
      <c r="L10" s="14">
        <v>116</v>
      </c>
    </row>
    <row r="11" spans="2:12" x14ac:dyDescent="0.15">
      <c r="B11" s="200"/>
      <c r="C11" s="190" t="s">
        <v>119</v>
      </c>
      <c r="D11" s="68">
        <f t="shared" si="0"/>
        <v>4562</v>
      </c>
      <c r="E11" s="13">
        <f t="shared" si="1"/>
        <v>3103</v>
      </c>
      <c r="F11" s="14">
        <f t="shared" si="2"/>
        <v>1459</v>
      </c>
      <c r="G11" s="15">
        <v>1167</v>
      </c>
      <c r="H11" s="13">
        <v>557</v>
      </c>
      <c r="I11" s="13">
        <v>1189</v>
      </c>
      <c r="J11" s="13">
        <v>557</v>
      </c>
      <c r="K11" s="13">
        <v>747</v>
      </c>
      <c r="L11" s="14">
        <v>345</v>
      </c>
    </row>
    <row r="12" spans="2:12" x14ac:dyDescent="0.15">
      <c r="B12" s="200"/>
      <c r="C12" s="190" t="s">
        <v>120</v>
      </c>
      <c r="D12" s="68">
        <f t="shared" si="0"/>
        <v>2212</v>
      </c>
      <c r="E12" s="13">
        <f t="shared" si="1"/>
        <v>1434</v>
      </c>
      <c r="F12" s="14">
        <f t="shared" si="2"/>
        <v>778</v>
      </c>
      <c r="G12" s="15">
        <v>486</v>
      </c>
      <c r="H12" s="13">
        <v>288</v>
      </c>
      <c r="I12" s="13">
        <v>542</v>
      </c>
      <c r="J12" s="13">
        <v>316</v>
      </c>
      <c r="K12" s="13">
        <v>406</v>
      </c>
      <c r="L12" s="14">
        <v>174</v>
      </c>
    </row>
    <row r="13" spans="2:12" ht="14.25" thickBot="1" x14ac:dyDescent="0.2">
      <c r="B13" s="209"/>
      <c r="C13" s="16" t="s">
        <v>13</v>
      </c>
      <c r="D13" s="69">
        <f t="shared" si="0"/>
        <v>40582</v>
      </c>
      <c r="E13" s="70">
        <f t="shared" si="1"/>
        <v>27121</v>
      </c>
      <c r="F13" s="71">
        <f t="shared" si="2"/>
        <v>13461</v>
      </c>
      <c r="G13" s="72">
        <f>SUM(G5:G12)</f>
        <v>10372</v>
      </c>
      <c r="H13" s="72">
        <f t="shared" ref="H13:L13" si="3">SUM(H5:H12)</f>
        <v>5408</v>
      </c>
      <c r="I13" s="72">
        <f t="shared" si="3"/>
        <v>10340</v>
      </c>
      <c r="J13" s="72">
        <f t="shared" si="3"/>
        <v>5204</v>
      </c>
      <c r="K13" s="72">
        <f t="shared" si="3"/>
        <v>6409</v>
      </c>
      <c r="L13" s="146">
        <f t="shared" si="3"/>
        <v>2849</v>
      </c>
    </row>
    <row r="14" spans="2:12" ht="13.5" customHeight="1" x14ac:dyDescent="0.15">
      <c r="B14" s="210" t="s">
        <v>121</v>
      </c>
      <c r="C14" s="17" t="s">
        <v>122</v>
      </c>
      <c r="D14" s="141">
        <f t="shared" si="0"/>
        <v>6064</v>
      </c>
      <c r="E14" s="140">
        <f t="shared" si="1"/>
        <v>3431</v>
      </c>
      <c r="F14" s="142">
        <f t="shared" si="2"/>
        <v>2633</v>
      </c>
      <c r="G14" s="11">
        <v>1239</v>
      </c>
      <c r="H14" s="9">
        <v>953</v>
      </c>
      <c r="I14" s="9">
        <v>1321</v>
      </c>
      <c r="J14" s="9">
        <v>984</v>
      </c>
      <c r="K14" s="9">
        <v>871</v>
      </c>
      <c r="L14" s="10">
        <v>696</v>
      </c>
    </row>
    <row r="15" spans="2:12" x14ac:dyDescent="0.15">
      <c r="B15" s="200"/>
      <c r="C15" s="190" t="s">
        <v>123</v>
      </c>
      <c r="D15" s="68">
        <f t="shared" si="0"/>
        <v>8204</v>
      </c>
      <c r="E15" s="13">
        <f t="shared" si="1"/>
        <v>5289</v>
      </c>
      <c r="F15" s="14">
        <f t="shared" si="2"/>
        <v>2915</v>
      </c>
      <c r="G15" s="15">
        <v>1706</v>
      </c>
      <c r="H15" s="13">
        <v>977</v>
      </c>
      <c r="I15" s="13">
        <v>2184</v>
      </c>
      <c r="J15" s="13">
        <v>1238</v>
      </c>
      <c r="K15" s="13">
        <v>1399</v>
      </c>
      <c r="L15" s="14">
        <v>700</v>
      </c>
    </row>
    <row r="16" spans="2:12" x14ac:dyDescent="0.15">
      <c r="B16" s="200"/>
      <c r="C16" s="190" t="s">
        <v>67</v>
      </c>
      <c r="D16" s="68">
        <f t="shared" si="0"/>
        <v>6044</v>
      </c>
      <c r="E16" s="13">
        <f t="shared" si="1"/>
        <v>3996</v>
      </c>
      <c r="F16" s="14">
        <f t="shared" si="2"/>
        <v>2048</v>
      </c>
      <c r="G16" s="15">
        <v>1324</v>
      </c>
      <c r="H16" s="13">
        <v>609</v>
      </c>
      <c r="I16" s="13">
        <v>1686</v>
      </c>
      <c r="J16" s="13">
        <v>879</v>
      </c>
      <c r="K16" s="13">
        <v>986</v>
      </c>
      <c r="L16" s="14">
        <v>560</v>
      </c>
    </row>
    <row r="17" spans="2:12" x14ac:dyDescent="0.15">
      <c r="B17" s="200"/>
      <c r="C17" s="190" t="s">
        <v>68</v>
      </c>
      <c r="D17" s="68">
        <f t="shared" si="0"/>
        <v>1330</v>
      </c>
      <c r="E17" s="13">
        <f t="shared" si="1"/>
        <v>861</v>
      </c>
      <c r="F17" s="14">
        <f t="shared" si="2"/>
        <v>469</v>
      </c>
      <c r="G17" s="15">
        <v>259</v>
      </c>
      <c r="H17" s="13">
        <v>125</v>
      </c>
      <c r="I17" s="13">
        <v>332</v>
      </c>
      <c r="J17" s="13">
        <v>185</v>
      </c>
      <c r="K17" s="13">
        <v>270</v>
      </c>
      <c r="L17" s="14">
        <v>159</v>
      </c>
    </row>
    <row r="18" spans="2:12" x14ac:dyDescent="0.15">
      <c r="B18" s="200"/>
      <c r="C18" s="190" t="s">
        <v>124</v>
      </c>
      <c r="D18" s="68">
        <f t="shared" si="0"/>
        <v>1105</v>
      </c>
      <c r="E18" s="13">
        <f t="shared" si="1"/>
        <v>670</v>
      </c>
      <c r="F18" s="14">
        <f t="shared" si="2"/>
        <v>435</v>
      </c>
      <c r="G18" s="15">
        <v>226</v>
      </c>
      <c r="H18" s="13">
        <v>119</v>
      </c>
      <c r="I18" s="13">
        <v>266</v>
      </c>
      <c r="J18" s="13">
        <v>177</v>
      </c>
      <c r="K18" s="13">
        <v>178</v>
      </c>
      <c r="L18" s="14">
        <v>139</v>
      </c>
    </row>
    <row r="19" spans="2:12" x14ac:dyDescent="0.15">
      <c r="B19" s="200"/>
      <c r="C19" s="190" t="s">
        <v>125</v>
      </c>
      <c r="D19" s="68">
        <f t="shared" si="0"/>
        <v>12511</v>
      </c>
      <c r="E19" s="13">
        <f t="shared" si="1"/>
        <v>7503</v>
      </c>
      <c r="F19" s="14">
        <f t="shared" si="2"/>
        <v>5008</v>
      </c>
      <c r="G19" s="15">
        <v>1942</v>
      </c>
      <c r="H19" s="13">
        <v>1407</v>
      </c>
      <c r="I19" s="13">
        <v>3405</v>
      </c>
      <c r="J19" s="13">
        <v>2304</v>
      </c>
      <c r="K19" s="13">
        <v>2156</v>
      </c>
      <c r="L19" s="14">
        <v>1297</v>
      </c>
    </row>
    <row r="20" spans="2:12" x14ac:dyDescent="0.15">
      <c r="B20" s="200"/>
      <c r="C20" s="190" t="s">
        <v>126</v>
      </c>
      <c r="D20" s="68">
        <f t="shared" si="0"/>
        <v>2598</v>
      </c>
      <c r="E20" s="13">
        <f t="shared" si="1"/>
        <v>1552</v>
      </c>
      <c r="F20" s="14">
        <f t="shared" si="2"/>
        <v>1046</v>
      </c>
      <c r="G20" s="15">
        <v>534</v>
      </c>
      <c r="H20" s="13">
        <v>427</v>
      </c>
      <c r="I20" s="13">
        <v>674</v>
      </c>
      <c r="J20" s="13">
        <v>422</v>
      </c>
      <c r="K20" s="13">
        <v>344</v>
      </c>
      <c r="L20" s="14">
        <v>197</v>
      </c>
    </row>
    <row r="21" spans="2:12" ht="14.25" thickBot="1" x14ac:dyDescent="0.2">
      <c r="B21" s="209"/>
      <c r="C21" s="18" t="s">
        <v>13</v>
      </c>
      <c r="D21" s="69">
        <f t="shared" si="0"/>
        <v>37856</v>
      </c>
      <c r="E21" s="70">
        <f t="shared" si="1"/>
        <v>23302</v>
      </c>
      <c r="F21" s="71">
        <f t="shared" si="2"/>
        <v>14554</v>
      </c>
      <c r="G21" s="72">
        <f>SUM(G14:G20)</f>
        <v>7230</v>
      </c>
      <c r="H21" s="72">
        <f t="shared" ref="H21:L21" si="4">SUM(H14:H20)</f>
        <v>4617</v>
      </c>
      <c r="I21" s="72">
        <f t="shared" si="4"/>
        <v>9868</v>
      </c>
      <c r="J21" s="72">
        <f t="shared" si="4"/>
        <v>6189</v>
      </c>
      <c r="K21" s="72">
        <f t="shared" si="4"/>
        <v>6204</v>
      </c>
      <c r="L21" s="146">
        <f t="shared" si="4"/>
        <v>3748</v>
      </c>
    </row>
    <row r="22" spans="2:12" ht="13.5" customHeight="1" x14ac:dyDescent="0.15">
      <c r="B22" s="210" t="s">
        <v>127</v>
      </c>
      <c r="C22" s="189" t="s">
        <v>128</v>
      </c>
      <c r="D22" s="141">
        <f t="shared" si="0"/>
        <v>3263</v>
      </c>
      <c r="E22" s="140">
        <f t="shared" si="1"/>
        <v>2367</v>
      </c>
      <c r="F22" s="142">
        <f t="shared" si="2"/>
        <v>896</v>
      </c>
      <c r="G22" s="11">
        <v>858</v>
      </c>
      <c r="H22" s="9">
        <v>333</v>
      </c>
      <c r="I22" s="9">
        <v>1006</v>
      </c>
      <c r="J22" s="9">
        <v>378</v>
      </c>
      <c r="K22" s="9">
        <v>503</v>
      </c>
      <c r="L22" s="10">
        <v>185</v>
      </c>
    </row>
    <row r="23" spans="2:12" x14ac:dyDescent="0.15">
      <c r="B23" s="200"/>
      <c r="C23" s="190" t="s">
        <v>129</v>
      </c>
      <c r="D23" s="68">
        <f t="shared" si="0"/>
        <v>8222</v>
      </c>
      <c r="E23" s="13">
        <f t="shared" si="1"/>
        <v>5424</v>
      </c>
      <c r="F23" s="14">
        <f t="shared" si="2"/>
        <v>2798</v>
      </c>
      <c r="G23" s="15">
        <v>1908</v>
      </c>
      <c r="H23" s="13">
        <v>1028</v>
      </c>
      <c r="I23" s="13">
        <v>2238</v>
      </c>
      <c r="J23" s="13">
        <v>1118</v>
      </c>
      <c r="K23" s="13">
        <v>1278</v>
      </c>
      <c r="L23" s="14">
        <v>652</v>
      </c>
    </row>
    <row r="24" spans="2:12" x14ac:dyDescent="0.15">
      <c r="B24" s="200"/>
      <c r="C24" s="190" t="s">
        <v>130</v>
      </c>
      <c r="D24" s="68">
        <f t="shared" si="0"/>
        <v>12947</v>
      </c>
      <c r="E24" s="13">
        <f t="shared" si="1"/>
        <v>10615</v>
      </c>
      <c r="F24" s="14">
        <f t="shared" si="2"/>
        <v>2332</v>
      </c>
      <c r="G24" s="15">
        <v>4031</v>
      </c>
      <c r="H24" s="13">
        <v>1078</v>
      </c>
      <c r="I24" s="13">
        <v>4264</v>
      </c>
      <c r="J24" s="13">
        <v>862</v>
      </c>
      <c r="K24" s="13">
        <v>2320</v>
      </c>
      <c r="L24" s="14">
        <v>392</v>
      </c>
    </row>
    <row r="25" spans="2:12" x14ac:dyDescent="0.15">
      <c r="B25" s="200"/>
      <c r="C25" s="190" t="s">
        <v>24</v>
      </c>
      <c r="D25" s="68">
        <f t="shared" si="0"/>
        <v>15967</v>
      </c>
      <c r="E25" s="13">
        <f t="shared" si="1"/>
        <v>11265</v>
      </c>
      <c r="F25" s="14">
        <f t="shared" si="2"/>
        <v>4702</v>
      </c>
      <c r="G25" s="15">
        <v>4080</v>
      </c>
      <c r="H25" s="13">
        <v>1760</v>
      </c>
      <c r="I25" s="13">
        <v>4482</v>
      </c>
      <c r="J25" s="13">
        <v>1888</v>
      </c>
      <c r="K25" s="13">
        <v>2703</v>
      </c>
      <c r="L25" s="14">
        <v>1054</v>
      </c>
    </row>
    <row r="26" spans="2:12" x14ac:dyDescent="0.15">
      <c r="B26" s="200"/>
      <c r="C26" s="190" t="s">
        <v>131</v>
      </c>
      <c r="D26" s="68">
        <f t="shared" si="0"/>
        <v>80342</v>
      </c>
      <c r="E26" s="13">
        <f t="shared" si="1"/>
        <v>43035</v>
      </c>
      <c r="F26" s="14">
        <f t="shared" si="2"/>
        <v>37307</v>
      </c>
      <c r="G26" s="15">
        <v>15398</v>
      </c>
      <c r="H26" s="13">
        <v>13816</v>
      </c>
      <c r="I26" s="13">
        <v>17014</v>
      </c>
      <c r="J26" s="13">
        <v>14087</v>
      </c>
      <c r="K26" s="13">
        <v>10623</v>
      </c>
      <c r="L26" s="14">
        <v>9404</v>
      </c>
    </row>
    <row r="27" spans="2:12" ht="14.25" thickBot="1" x14ac:dyDescent="0.2">
      <c r="B27" s="209"/>
      <c r="C27" s="16" t="s">
        <v>13</v>
      </c>
      <c r="D27" s="69">
        <f t="shared" si="0"/>
        <v>120741</v>
      </c>
      <c r="E27" s="70">
        <f t="shared" si="1"/>
        <v>72706</v>
      </c>
      <c r="F27" s="71">
        <f t="shared" si="2"/>
        <v>48035</v>
      </c>
      <c r="G27" s="72">
        <f>SUM(G22:G26)</f>
        <v>26275</v>
      </c>
      <c r="H27" s="72">
        <f t="shared" ref="H27:L27" si="5">SUM(H22:H26)</f>
        <v>18015</v>
      </c>
      <c r="I27" s="72">
        <f t="shared" si="5"/>
        <v>29004</v>
      </c>
      <c r="J27" s="72">
        <f t="shared" si="5"/>
        <v>18333</v>
      </c>
      <c r="K27" s="72">
        <f t="shared" si="5"/>
        <v>17427</v>
      </c>
      <c r="L27" s="146">
        <f t="shared" si="5"/>
        <v>11687</v>
      </c>
    </row>
    <row r="28" spans="2:12" ht="13.5" customHeight="1" x14ac:dyDescent="0.15">
      <c r="B28" s="210" t="s">
        <v>26</v>
      </c>
      <c r="C28" s="17" t="s">
        <v>132</v>
      </c>
      <c r="D28" s="141">
        <f t="shared" si="0"/>
        <v>13248</v>
      </c>
      <c r="E28" s="140">
        <f t="shared" si="1"/>
        <v>7771</v>
      </c>
      <c r="F28" s="142">
        <f t="shared" si="2"/>
        <v>5477</v>
      </c>
      <c r="G28" s="11">
        <v>2218</v>
      </c>
      <c r="H28" s="9">
        <v>1670</v>
      </c>
      <c r="I28" s="9">
        <v>3182</v>
      </c>
      <c r="J28" s="9">
        <v>2192</v>
      </c>
      <c r="K28" s="9">
        <v>2371</v>
      </c>
      <c r="L28" s="10">
        <v>1615</v>
      </c>
    </row>
    <row r="29" spans="2:12" x14ac:dyDescent="0.15">
      <c r="B29" s="200"/>
      <c r="C29" s="190" t="s">
        <v>133</v>
      </c>
      <c r="D29" s="68">
        <f t="shared" si="0"/>
        <v>25044</v>
      </c>
      <c r="E29" s="13">
        <f t="shared" si="1"/>
        <v>13038</v>
      </c>
      <c r="F29" s="14">
        <f t="shared" si="2"/>
        <v>12006</v>
      </c>
      <c r="G29" s="15">
        <v>4869</v>
      </c>
      <c r="H29" s="13">
        <v>3944</v>
      </c>
      <c r="I29" s="13">
        <v>5065</v>
      </c>
      <c r="J29" s="13">
        <v>4939</v>
      </c>
      <c r="K29" s="13">
        <v>3104</v>
      </c>
      <c r="L29" s="14">
        <v>3123</v>
      </c>
    </row>
    <row r="30" spans="2:12" x14ac:dyDescent="0.15">
      <c r="B30" s="200"/>
      <c r="C30" s="190" t="s">
        <v>134</v>
      </c>
      <c r="D30" s="68">
        <f t="shared" si="0"/>
        <v>13340</v>
      </c>
      <c r="E30" s="13">
        <f t="shared" si="1"/>
        <v>7341</v>
      </c>
      <c r="F30" s="14">
        <f t="shared" si="2"/>
        <v>5999</v>
      </c>
      <c r="G30" s="15">
        <v>2400</v>
      </c>
      <c r="H30" s="13">
        <v>2151</v>
      </c>
      <c r="I30" s="13">
        <v>2990</v>
      </c>
      <c r="J30" s="13">
        <v>2413</v>
      </c>
      <c r="K30" s="13">
        <v>1951</v>
      </c>
      <c r="L30" s="14">
        <v>1435</v>
      </c>
    </row>
    <row r="31" spans="2:12" x14ac:dyDescent="0.15">
      <c r="B31" s="200"/>
      <c r="C31" s="190" t="s">
        <v>28</v>
      </c>
      <c r="D31" s="68">
        <f t="shared" si="0"/>
        <v>65467</v>
      </c>
      <c r="E31" s="13">
        <f t="shared" si="1"/>
        <v>28930</v>
      </c>
      <c r="F31" s="14">
        <f t="shared" si="2"/>
        <v>36537</v>
      </c>
      <c r="G31" s="15">
        <v>8505</v>
      </c>
      <c r="H31" s="13">
        <v>12538</v>
      </c>
      <c r="I31" s="13">
        <v>11952</v>
      </c>
      <c r="J31" s="13">
        <v>15121</v>
      </c>
      <c r="K31" s="13">
        <v>8473</v>
      </c>
      <c r="L31" s="14">
        <v>8878</v>
      </c>
    </row>
    <row r="32" spans="2:12" x14ac:dyDescent="0.15">
      <c r="B32" s="200"/>
      <c r="C32" s="190" t="s">
        <v>135</v>
      </c>
      <c r="D32" s="68">
        <f t="shared" si="0"/>
        <v>22455</v>
      </c>
      <c r="E32" s="13">
        <f t="shared" si="1"/>
        <v>14558</v>
      </c>
      <c r="F32" s="14">
        <f t="shared" si="2"/>
        <v>7897</v>
      </c>
      <c r="G32" s="15">
        <v>5573</v>
      </c>
      <c r="H32" s="13">
        <v>2915</v>
      </c>
      <c r="I32" s="13">
        <v>5492</v>
      </c>
      <c r="J32" s="13">
        <v>3123</v>
      </c>
      <c r="K32" s="13">
        <v>3493</v>
      </c>
      <c r="L32" s="14">
        <v>1859</v>
      </c>
    </row>
    <row r="33" spans="2:12" ht="14.25" thickBot="1" x14ac:dyDescent="0.2">
      <c r="B33" s="209"/>
      <c r="C33" s="18" t="s">
        <v>13</v>
      </c>
      <c r="D33" s="69">
        <f t="shared" si="0"/>
        <v>139554</v>
      </c>
      <c r="E33" s="70">
        <f t="shared" si="1"/>
        <v>71638</v>
      </c>
      <c r="F33" s="71">
        <f t="shared" si="2"/>
        <v>67916</v>
      </c>
      <c r="G33" s="76">
        <f>SUM(G28:G32)</f>
        <v>23565</v>
      </c>
      <c r="H33" s="76">
        <f>SUM(H28:H32)</f>
        <v>23218</v>
      </c>
      <c r="I33" s="76">
        <f>SUM(I28:I32)</f>
        <v>28681</v>
      </c>
      <c r="J33" s="76">
        <f t="shared" ref="J33:L33" si="6">SUM(J28:J32)</f>
        <v>27788</v>
      </c>
      <c r="K33" s="76">
        <f t="shared" si="6"/>
        <v>19392</v>
      </c>
      <c r="L33" s="147">
        <f t="shared" si="6"/>
        <v>16910</v>
      </c>
    </row>
    <row r="34" spans="2:12" ht="14.25" thickBot="1" x14ac:dyDescent="0.2">
      <c r="B34" s="201" t="s">
        <v>30</v>
      </c>
      <c r="C34" s="251"/>
      <c r="D34" s="66">
        <f t="shared" si="0"/>
        <v>3865</v>
      </c>
      <c r="E34" s="5">
        <f t="shared" si="1"/>
        <v>2127</v>
      </c>
      <c r="F34" s="6">
        <f t="shared" si="2"/>
        <v>1738</v>
      </c>
      <c r="G34" s="7">
        <v>735</v>
      </c>
      <c r="H34" s="5">
        <v>575</v>
      </c>
      <c r="I34" s="5">
        <v>784</v>
      </c>
      <c r="J34" s="5">
        <v>671</v>
      </c>
      <c r="K34" s="5">
        <v>608</v>
      </c>
      <c r="L34" s="6">
        <v>492</v>
      </c>
    </row>
    <row r="35" spans="2:12" ht="14.25" thickBot="1" x14ac:dyDescent="0.2">
      <c r="B35" s="249" t="s">
        <v>31</v>
      </c>
      <c r="C35" s="250"/>
      <c r="D35" s="162">
        <f t="shared" si="0"/>
        <v>359703</v>
      </c>
      <c r="E35" s="144">
        <f t="shared" si="1"/>
        <v>209282</v>
      </c>
      <c r="F35" s="145">
        <f t="shared" si="2"/>
        <v>150421</v>
      </c>
      <c r="G35" s="143">
        <f>SUM(G13+G21+G27+G33+G34+G4)</f>
        <v>73147</v>
      </c>
      <c r="H35" s="143">
        <f t="shared" ref="H35:K35" si="7">SUM(H13+H21+H27+H33+H34+H4)</f>
        <v>53487</v>
      </c>
      <c r="I35" s="143">
        <f t="shared" si="7"/>
        <v>83246</v>
      </c>
      <c r="J35" s="143">
        <f t="shared" si="7"/>
        <v>60029</v>
      </c>
      <c r="K35" s="143">
        <f t="shared" si="7"/>
        <v>52889</v>
      </c>
      <c r="L35" s="193">
        <f>SUM(L13+L21+L27+L33+L34+L4)</f>
        <v>36905</v>
      </c>
    </row>
    <row r="36" spans="2:12" x14ac:dyDescent="0.15">
      <c r="E36" s="59"/>
      <c r="F36" s="59"/>
    </row>
  </sheetData>
  <mergeCells count="12">
    <mergeCell ref="K2:L2"/>
    <mergeCell ref="B4:C4"/>
    <mergeCell ref="B35:C35"/>
    <mergeCell ref="B2:C3"/>
    <mergeCell ref="D2:F2"/>
    <mergeCell ref="G2:H2"/>
    <mergeCell ref="I2:J2"/>
    <mergeCell ref="B5:B13"/>
    <mergeCell ref="B14:B21"/>
    <mergeCell ref="B22:B27"/>
    <mergeCell ref="B28:B33"/>
    <mergeCell ref="B34:C34"/>
  </mergeCells>
  <phoneticPr fontId="1"/>
  <pageMargins left="0" right="0" top="0.15748031496062992" bottom="0.15748031496062992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view="pageBreakPreview" topLeftCell="A26" zoomScale="75" zoomScaleNormal="100" zoomScaleSheetLayoutView="75" workbookViewId="0">
      <selection activeCell="N49" sqref="N49"/>
    </sheetView>
  </sheetViews>
  <sheetFormatPr defaultRowHeight="13.5" x14ac:dyDescent="0.15"/>
  <cols>
    <col min="1" max="1" width="3" style="58" customWidth="1"/>
    <col min="2" max="2" width="2.875" style="58" bestFit="1" customWidth="1"/>
    <col min="3" max="3" width="10.25" style="58" customWidth="1"/>
    <col min="4" max="4" width="21" style="58" bestFit="1" customWidth="1"/>
    <col min="5" max="16384" width="9" style="58"/>
  </cols>
  <sheetData>
    <row r="1" spans="2:13" ht="14.25" thickBot="1" x14ac:dyDescent="0.2">
      <c r="B1" s="58" t="s">
        <v>80</v>
      </c>
    </row>
    <row r="2" spans="2:13" ht="13.5" customHeight="1" x14ac:dyDescent="0.15">
      <c r="B2" s="211" t="s">
        <v>32</v>
      </c>
      <c r="C2" s="212"/>
      <c r="D2" s="212"/>
      <c r="E2" s="273" t="s">
        <v>88</v>
      </c>
      <c r="F2" s="274"/>
      <c r="G2" s="275"/>
      <c r="H2" s="216" t="s">
        <v>106</v>
      </c>
      <c r="I2" s="206"/>
      <c r="J2" s="205" t="s">
        <v>107</v>
      </c>
      <c r="K2" s="206"/>
      <c r="L2" s="205" t="s">
        <v>108</v>
      </c>
      <c r="M2" s="207"/>
    </row>
    <row r="3" spans="2:13" ht="14.25" thickBot="1" x14ac:dyDescent="0.2">
      <c r="B3" s="271"/>
      <c r="C3" s="272"/>
      <c r="D3" s="272"/>
      <c r="E3" s="165" t="s">
        <v>0</v>
      </c>
      <c r="F3" s="163" t="s">
        <v>1</v>
      </c>
      <c r="G3" s="169" t="s">
        <v>2</v>
      </c>
      <c r="H3" s="199" t="s">
        <v>1</v>
      </c>
      <c r="I3" s="163" t="s">
        <v>2</v>
      </c>
      <c r="J3" s="199" t="s">
        <v>1</v>
      </c>
      <c r="K3" s="163" t="s">
        <v>2</v>
      </c>
      <c r="L3" s="170" t="s">
        <v>1</v>
      </c>
      <c r="M3" s="169" t="s">
        <v>2</v>
      </c>
    </row>
    <row r="4" spans="2:13" ht="13.5" customHeight="1" x14ac:dyDescent="0.15">
      <c r="B4" s="268" t="s">
        <v>33</v>
      </c>
      <c r="C4" s="264" t="s">
        <v>34</v>
      </c>
      <c r="D4" s="265"/>
      <c r="E4" s="86">
        <f>SUM(F4:G4)</f>
        <v>104576</v>
      </c>
      <c r="F4" s="87">
        <f>H4+J4+L4</f>
        <v>68782</v>
      </c>
      <c r="G4" s="88">
        <f>I4+K4+M4</f>
        <v>35794</v>
      </c>
      <c r="H4" s="89">
        <v>24015</v>
      </c>
      <c r="I4" s="87">
        <v>13840</v>
      </c>
      <c r="J4" s="87">
        <v>27725</v>
      </c>
      <c r="K4" s="87">
        <v>13546</v>
      </c>
      <c r="L4" s="87">
        <v>17042</v>
      </c>
      <c r="M4" s="88">
        <v>8408</v>
      </c>
    </row>
    <row r="5" spans="2:13" x14ac:dyDescent="0.15">
      <c r="B5" s="269"/>
      <c r="C5" s="252" t="s">
        <v>35</v>
      </c>
      <c r="D5" s="253"/>
      <c r="E5" s="90">
        <f t="shared" ref="E5:E46" si="0">SUM(F5:G5)</f>
        <v>83123</v>
      </c>
      <c r="F5" s="91">
        <f t="shared" ref="F5:F45" si="1">H5+J5+L5</f>
        <v>38857</v>
      </c>
      <c r="G5" s="92">
        <f t="shared" ref="G5:G45" si="2">I5+K5+M5</f>
        <v>44266</v>
      </c>
      <c r="H5" s="93">
        <v>12729</v>
      </c>
      <c r="I5" s="91">
        <v>15157</v>
      </c>
      <c r="J5" s="91">
        <v>15717</v>
      </c>
      <c r="K5" s="91">
        <v>18022</v>
      </c>
      <c r="L5" s="91">
        <v>10411</v>
      </c>
      <c r="M5" s="92">
        <v>11087</v>
      </c>
    </row>
    <row r="6" spans="2:13" x14ac:dyDescent="0.15">
      <c r="B6" s="269"/>
      <c r="C6" s="252" t="s">
        <v>36</v>
      </c>
      <c r="D6" s="253"/>
      <c r="E6" s="90">
        <f t="shared" si="0"/>
        <v>7704</v>
      </c>
      <c r="F6" s="91">
        <f t="shared" si="1"/>
        <v>4187</v>
      </c>
      <c r="G6" s="92">
        <f t="shared" si="2"/>
        <v>3517</v>
      </c>
      <c r="H6" s="93">
        <v>1286</v>
      </c>
      <c r="I6" s="91">
        <v>1160</v>
      </c>
      <c r="J6" s="91">
        <v>1647</v>
      </c>
      <c r="K6" s="91">
        <v>1365</v>
      </c>
      <c r="L6" s="91">
        <v>1254</v>
      </c>
      <c r="M6" s="92">
        <v>992</v>
      </c>
    </row>
    <row r="7" spans="2:13" x14ac:dyDescent="0.15">
      <c r="B7" s="269"/>
      <c r="C7" s="252" t="s">
        <v>37</v>
      </c>
      <c r="D7" s="253"/>
      <c r="E7" s="90">
        <f t="shared" si="0"/>
        <v>95748</v>
      </c>
      <c r="F7" s="91">
        <f t="shared" si="1"/>
        <v>59486</v>
      </c>
      <c r="G7" s="92">
        <f t="shared" si="2"/>
        <v>36262</v>
      </c>
      <c r="H7" s="93">
        <v>22270</v>
      </c>
      <c r="I7" s="91">
        <v>13156</v>
      </c>
      <c r="J7" s="91">
        <v>22972</v>
      </c>
      <c r="K7" s="91">
        <v>14412</v>
      </c>
      <c r="L7" s="91">
        <v>14244</v>
      </c>
      <c r="M7" s="92">
        <v>8694</v>
      </c>
    </row>
    <row r="8" spans="2:13" x14ac:dyDescent="0.15">
      <c r="B8" s="269"/>
      <c r="C8" s="252" t="s">
        <v>38</v>
      </c>
      <c r="D8" s="253"/>
      <c r="E8" s="90">
        <f t="shared" si="0"/>
        <v>17096</v>
      </c>
      <c r="F8" s="91">
        <f t="shared" si="1"/>
        <v>7339</v>
      </c>
      <c r="G8" s="92">
        <f t="shared" si="2"/>
        <v>9757</v>
      </c>
      <c r="H8" s="93">
        <v>1981</v>
      </c>
      <c r="I8" s="91">
        <v>2886</v>
      </c>
      <c r="J8" s="91">
        <v>3110</v>
      </c>
      <c r="K8" s="91">
        <v>4160</v>
      </c>
      <c r="L8" s="91">
        <v>2248</v>
      </c>
      <c r="M8" s="92">
        <v>2711</v>
      </c>
    </row>
    <row r="9" spans="2:13" x14ac:dyDescent="0.15">
      <c r="B9" s="269"/>
      <c r="C9" s="252" t="s">
        <v>39</v>
      </c>
      <c r="D9" s="253"/>
      <c r="E9" s="90">
        <f t="shared" si="0"/>
        <v>9646</v>
      </c>
      <c r="F9" s="91">
        <f t="shared" si="1"/>
        <v>6594</v>
      </c>
      <c r="G9" s="92">
        <f t="shared" si="2"/>
        <v>3052</v>
      </c>
      <c r="H9" s="93">
        <v>2525</v>
      </c>
      <c r="I9" s="91">
        <v>1203</v>
      </c>
      <c r="J9" s="91">
        <v>2413</v>
      </c>
      <c r="K9" s="91">
        <v>1122</v>
      </c>
      <c r="L9" s="91">
        <v>1656</v>
      </c>
      <c r="M9" s="92">
        <v>727</v>
      </c>
    </row>
    <row r="10" spans="2:13" x14ac:dyDescent="0.15">
      <c r="B10" s="269"/>
      <c r="C10" s="252" t="s">
        <v>40</v>
      </c>
      <c r="D10" s="253"/>
      <c r="E10" s="90">
        <f t="shared" si="0"/>
        <v>3131</v>
      </c>
      <c r="F10" s="91">
        <f t="shared" si="1"/>
        <v>2310</v>
      </c>
      <c r="G10" s="92">
        <f t="shared" si="2"/>
        <v>821</v>
      </c>
      <c r="H10" s="93">
        <v>747</v>
      </c>
      <c r="I10" s="91">
        <v>314</v>
      </c>
      <c r="J10" s="91">
        <v>906</v>
      </c>
      <c r="K10" s="91">
        <v>311</v>
      </c>
      <c r="L10" s="91">
        <v>657</v>
      </c>
      <c r="M10" s="92">
        <v>196</v>
      </c>
    </row>
    <row r="11" spans="2:13" x14ac:dyDescent="0.15">
      <c r="B11" s="269"/>
      <c r="C11" s="252" t="s">
        <v>41</v>
      </c>
      <c r="D11" s="253"/>
      <c r="E11" s="90">
        <f t="shared" si="0"/>
        <v>1230</v>
      </c>
      <c r="F11" s="91">
        <f t="shared" si="1"/>
        <v>629</v>
      </c>
      <c r="G11" s="92">
        <f t="shared" si="2"/>
        <v>601</v>
      </c>
      <c r="H11" s="93">
        <v>274</v>
      </c>
      <c r="I11" s="91">
        <v>198</v>
      </c>
      <c r="J11" s="91">
        <v>217</v>
      </c>
      <c r="K11" s="91">
        <v>245</v>
      </c>
      <c r="L11" s="91">
        <v>138</v>
      </c>
      <c r="M11" s="92">
        <v>158</v>
      </c>
    </row>
    <row r="12" spans="2:13" x14ac:dyDescent="0.15">
      <c r="B12" s="269"/>
      <c r="C12" s="252" t="s">
        <v>42</v>
      </c>
      <c r="D12" s="253"/>
      <c r="E12" s="90">
        <f t="shared" si="0"/>
        <v>123</v>
      </c>
      <c r="F12" s="91">
        <f t="shared" si="1"/>
        <v>95</v>
      </c>
      <c r="G12" s="92">
        <f t="shared" si="2"/>
        <v>28</v>
      </c>
      <c r="H12" s="93">
        <v>36</v>
      </c>
      <c r="I12" s="91">
        <v>14</v>
      </c>
      <c r="J12" s="91">
        <v>41</v>
      </c>
      <c r="K12" s="91">
        <v>9</v>
      </c>
      <c r="L12" s="91">
        <v>18</v>
      </c>
      <c r="M12" s="92">
        <v>5</v>
      </c>
    </row>
    <row r="13" spans="2:13" x14ac:dyDescent="0.15">
      <c r="B13" s="269"/>
      <c r="C13" s="252" t="s">
        <v>43</v>
      </c>
      <c r="D13" s="253"/>
      <c r="E13" s="90">
        <f t="shared" si="0"/>
        <v>2006</v>
      </c>
      <c r="F13" s="91">
        <f t="shared" si="1"/>
        <v>1495</v>
      </c>
      <c r="G13" s="92">
        <f t="shared" si="2"/>
        <v>511</v>
      </c>
      <c r="H13" s="93">
        <v>511</v>
      </c>
      <c r="I13" s="91">
        <v>195</v>
      </c>
      <c r="J13" s="91">
        <v>583</v>
      </c>
      <c r="K13" s="91">
        <v>186</v>
      </c>
      <c r="L13" s="91">
        <v>401</v>
      </c>
      <c r="M13" s="92">
        <v>130</v>
      </c>
    </row>
    <row r="14" spans="2:13" x14ac:dyDescent="0.15">
      <c r="B14" s="269"/>
      <c r="C14" s="252" t="s">
        <v>44</v>
      </c>
      <c r="D14" s="253"/>
      <c r="E14" s="90">
        <f t="shared" si="0"/>
        <v>1512</v>
      </c>
      <c r="F14" s="91">
        <f t="shared" si="1"/>
        <v>766</v>
      </c>
      <c r="G14" s="92">
        <f t="shared" si="2"/>
        <v>746</v>
      </c>
      <c r="H14" s="93">
        <v>318</v>
      </c>
      <c r="I14" s="91">
        <v>289</v>
      </c>
      <c r="J14" s="91">
        <v>269</v>
      </c>
      <c r="K14" s="91">
        <v>258</v>
      </c>
      <c r="L14" s="91">
        <v>179</v>
      </c>
      <c r="M14" s="92">
        <v>199</v>
      </c>
    </row>
    <row r="15" spans="2:13" x14ac:dyDescent="0.15">
      <c r="B15" s="269"/>
      <c r="C15" s="252" t="s">
        <v>45</v>
      </c>
      <c r="D15" s="253"/>
      <c r="E15" s="90">
        <f t="shared" si="0"/>
        <v>1198</v>
      </c>
      <c r="F15" s="91">
        <f t="shared" si="1"/>
        <v>619</v>
      </c>
      <c r="G15" s="92">
        <f t="shared" si="2"/>
        <v>579</v>
      </c>
      <c r="H15" s="93">
        <v>181</v>
      </c>
      <c r="I15" s="91">
        <v>172</v>
      </c>
      <c r="J15" s="91">
        <v>330</v>
      </c>
      <c r="K15" s="91">
        <v>314</v>
      </c>
      <c r="L15" s="91">
        <v>108</v>
      </c>
      <c r="M15" s="92">
        <v>93</v>
      </c>
    </row>
    <row r="16" spans="2:13" x14ac:dyDescent="0.15">
      <c r="B16" s="269"/>
      <c r="C16" s="252" t="s">
        <v>46</v>
      </c>
      <c r="D16" s="253"/>
      <c r="E16" s="90">
        <f t="shared" si="0"/>
        <v>1807</v>
      </c>
      <c r="F16" s="91">
        <f t="shared" si="1"/>
        <v>1237</v>
      </c>
      <c r="G16" s="92">
        <f t="shared" si="2"/>
        <v>570</v>
      </c>
      <c r="H16" s="93">
        <v>489</v>
      </c>
      <c r="I16" s="91">
        <v>214</v>
      </c>
      <c r="J16" s="91">
        <v>467</v>
      </c>
      <c r="K16" s="91">
        <v>227</v>
      </c>
      <c r="L16" s="91">
        <v>281</v>
      </c>
      <c r="M16" s="92">
        <v>129</v>
      </c>
    </row>
    <row r="17" spans="2:13" x14ac:dyDescent="0.15">
      <c r="B17" s="269"/>
      <c r="C17" s="252" t="s">
        <v>30</v>
      </c>
      <c r="D17" s="253"/>
      <c r="E17" s="90">
        <f t="shared" si="0"/>
        <v>157</v>
      </c>
      <c r="F17" s="91">
        <f t="shared" si="1"/>
        <v>90</v>
      </c>
      <c r="G17" s="92">
        <f t="shared" si="2"/>
        <v>67</v>
      </c>
      <c r="H17" s="93">
        <v>40</v>
      </c>
      <c r="I17" s="91">
        <v>25</v>
      </c>
      <c r="J17" s="91">
        <v>33</v>
      </c>
      <c r="K17" s="91">
        <v>26</v>
      </c>
      <c r="L17" s="91">
        <v>17</v>
      </c>
      <c r="M17" s="92">
        <v>16</v>
      </c>
    </row>
    <row r="18" spans="2:13" ht="14.25" thickBot="1" x14ac:dyDescent="0.2">
      <c r="B18" s="270"/>
      <c r="C18" s="266" t="s">
        <v>47</v>
      </c>
      <c r="D18" s="267"/>
      <c r="E18" s="94">
        <f t="shared" si="0"/>
        <v>329057</v>
      </c>
      <c r="F18" s="95">
        <f t="shared" si="1"/>
        <v>192486</v>
      </c>
      <c r="G18" s="96">
        <f t="shared" si="2"/>
        <v>136571</v>
      </c>
      <c r="H18" s="97">
        <f>SUM(H4:H17)</f>
        <v>67402</v>
      </c>
      <c r="I18" s="97">
        <f t="shared" ref="I18:M18" si="3">SUM(I4:I17)</f>
        <v>48823</v>
      </c>
      <c r="J18" s="97">
        <f t="shared" si="3"/>
        <v>76430</v>
      </c>
      <c r="K18" s="97">
        <f t="shared" si="3"/>
        <v>54203</v>
      </c>
      <c r="L18" s="97">
        <f t="shared" si="3"/>
        <v>48654</v>
      </c>
      <c r="M18" s="168">
        <f t="shared" si="3"/>
        <v>33545</v>
      </c>
    </row>
    <row r="19" spans="2:13" ht="13.5" customHeight="1" x14ac:dyDescent="0.15">
      <c r="B19" s="261" t="s">
        <v>48</v>
      </c>
      <c r="C19" s="264" t="s">
        <v>49</v>
      </c>
      <c r="D19" s="265"/>
      <c r="E19" s="86">
        <f t="shared" si="0"/>
        <v>162</v>
      </c>
      <c r="F19" s="87">
        <f t="shared" si="1"/>
        <v>94</v>
      </c>
      <c r="G19" s="88">
        <f t="shared" si="2"/>
        <v>68</v>
      </c>
      <c r="H19" s="89">
        <v>15</v>
      </c>
      <c r="I19" s="87">
        <v>15</v>
      </c>
      <c r="J19" s="87">
        <v>49</v>
      </c>
      <c r="K19" s="87">
        <v>26</v>
      </c>
      <c r="L19" s="87">
        <v>30</v>
      </c>
      <c r="M19" s="88">
        <v>27</v>
      </c>
    </row>
    <row r="20" spans="2:13" x14ac:dyDescent="0.15">
      <c r="B20" s="262"/>
      <c r="C20" s="252" t="s">
        <v>50</v>
      </c>
      <c r="D20" s="253"/>
      <c r="E20" s="90">
        <f t="shared" si="0"/>
        <v>159</v>
      </c>
      <c r="F20" s="91">
        <f t="shared" si="1"/>
        <v>88</v>
      </c>
      <c r="G20" s="92">
        <f t="shared" si="2"/>
        <v>71</v>
      </c>
      <c r="H20" s="93">
        <v>11</v>
      </c>
      <c r="I20" s="91">
        <v>20</v>
      </c>
      <c r="J20" s="91">
        <v>33</v>
      </c>
      <c r="K20" s="91">
        <v>35</v>
      </c>
      <c r="L20" s="91">
        <v>44</v>
      </c>
      <c r="M20" s="92">
        <v>16</v>
      </c>
    </row>
    <row r="21" spans="2:13" x14ac:dyDescent="0.15">
      <c r="B21" s="262"/>
      <c r="C21" s="252" t="s">
        <v>51</v>
      </c>
      <c r="D21" s="253"/>
      <c r="E21" s="90">
        <f t="shared" si="0"/>
        <v>1992</v>
      </c>
      <c r="F21" s="91">
        <f t="shared" si="1"/>
        <v>1101</v>
      </c>
      <c r="G21" s="92">
        <f t="shared" si="2"/>
        <v>891</v>
      </c>
      <c r="H21" s="93">
        <v>338</v>
      </c>
      <c r="I21" s="91">
        <v>270</v>
      </c>
      <c r="J21" s="91">
        <v>416</v>
      </c>
      <c r="K21" s="91">
        <v>354</v>
      </c>
      <c r="L21" s="91">
        <v>347</v>
      </c>
      <c r="M21" s="92">
        <v>267</v>
      </c>
    </row>
    <row r="22" spans="2:13" x14ac:dyDescent="0.15">
      <c r="B22" s="262"/>
      <c r="C22" s="252" t="s">
        <v>52</v>
      </c>
      <c r="D22" s="253"/>
      <c r="E22" s="90">
        <f t="shared" si="0"/>
        <v>7</v>
      </c>
      <c r="F22" s="91">
        <f t="shared" si="1"/>
        <v>6</v>
      </c>
      <c r="G22" s="92">
        <f t="shared" si="2"/>
        <v>1</v>
      </c>
      <c r="H22" s="93">
        <v>3</v>
      </c>
      <c r="I22" s="91">
        <v>0</v>
      </c>
      <c r="J22" s="91">
        <v>2</v>
      </c>
      <c r="K22" s="91">
        <v>1</v>
      </c>
      <c r="L22" s="91">
        <v>1</v>
      </c>
      <c r="M22" s="92">
        <v>0</v>
      </c>
    </row>
    <row r="23" spans="2:13" x14ac:dyDescent="0.15">
      <c r="B23" s="262"/>
      <c r="C23" s="252" t="s">
        <v>53</v>
      </c>
      <c r="D23" s="253"/>
      <c r="E23" s="90">
        <f t="shared" si="0"/>
        <v>1407</v>
      </c>
      <c r="F23" s="91">
        <f t="shared" si="1"/>
        <v>795</v>
      </c>
      <c r="G23" s="92">
        <f t="shared" si="2"/>
        <v>612</v>
      </c>
      <c r="H23" s="93">
        <v>356</v>
      </c>
      <c r="I23" s="91">
        <v>249</v>
      </c>
      <c r="J23" s="91">
        <v>264</v>
      </c>
      <c r="K23" s="91">
        <v>226</v>
      </c>
      <c r="L23" s="91">
        <v>175</v>
      </c>
      <c r="M23" s="92">
        <v>137</v>
      </c>
    </row>
    <row r="24" spans="2:13" x14ac:dyDescent="0.15">
      <c r="B24" s="262"/>
      <c r="C24" s="252" t="s">
        <v>54</v>
      </c>
      <c r="D24" s="253"/>
      <c r="E24" s="90">
        <f t="shared" si="0"/>
        <v>610</v>
      </c>
      <c r="F24" s="91">
        <f t="shared" si="1"/>
        <v>307</v>
      </c>
      <c r="G24" s="92">
        <f t="shared" si="2"/>
        <v>303</v>
      </c>
      <c r="H24" s="93">
        <v>117</v>
      </c>
      <c r="I24" s="91">
        <v>91</v>
      </c>
      <c r="J24" s="91">
        <v>115</v>
      </c>
      <c r="K24" s="91">
        <v>124</v>
      </c>
      <c r="L24" s="91">
        <v>75</v>
      </c>
      <c r="M24" s="92">
        <v>88</v>
      </c>
    </row>
    <row r="25" spans="2:13" ht="13.5" customHeight="1" x14ac:dyDescent="0.15">
      <c r="B25" s="262"/>
      <c r="C25" s="254" t="s">
        <v>55</v>
      </c>
      <c r="D25" s="198" t="s">
        <v>56</v>
      </c>
      <c r="E25" s="90">
        <f t="shared" si="0"/>
        <v>987</v>
      </c>
      <c r="F25" s="91">
        <f t="shared" si="1"/>
        <v>669</v>
      </c>
      <c r="G25" s="92">
        <f t="shared" si="2"/>
        <v>318</v>
      </c>
      <c r="H25" s="93">
        <v>206</v>
      </c>
      <c r="I25" s="91">
        <v>92</v>
      </c>
      <c r="J25" s="91">
        <v>276</v>
      </c>
      <c r="K25" s="91">
        <v>127</v>
      </c>
      <c r="L25" s="91">
        <v>187</v>
      </c>
      <c r="M25" s="92">
        <v>99</v>
      </c>
    </row>
    <row r="26" spans="2:13" x14ac:dyDescent="0.15">
      <c r="B26" s="262"/>
      <c r="C26" s="255"/>
      <c r="D26" s="198" t="s">
        <v>57</v>
      </c>
      <c r="E26" s="90">
        <f t="shared" si="0"/>
        <v>57</v>
      </c>
      <c r="F26" s="91">
        <f t="shared" si="1"/>
        <v>40</v>
      </c>
      <c r="G26" s="92">
        <f t="shared" si="2"/>
        <v>17</v>
      </c>
      <c r="H26" s="93">
        <v>9</v>
      </c>
      <c r="I26" s="91">
        <v>4</v>
      </c>
      <c r="J26" s="91">
        <v>18</v>
      </c>
      <c r="K26" s="91">
        <v>10</v>
      </c>
      <c r="L26" s="91">
        <v>13</v>
      </c>
      <c r="M26" s="92">
        <v>3</v>
      </c>
    </row>
    <row r="27" spans="2:13" x14ac:dyDescent="0.15">
      <c r="B27" s="262"/>
      <c r="C27" s="255"/>
      <c r="D27" s="198" t="s">
        <v>58</v>
      </c>
      <c r="E27" s="90">
        <f t="shared" si="0"/>
        <v>2893</v>
      </c>
      <c r="F27" s="91">
        <f t="shared" si="1"/>
        <v>1504</v>
      </c>
      <c r="G27" s="92">
        <f t="shared" si="2"/>
        <v>1389</v>
      </c>
      <c r="H27" s="93">
        <v>427</v>
      </c>
      <c r="I27" s="91">
        <v>360</v>
      </c>
      <c r="J27" s="91">
        <v>681</v>
      </c>
      <c r="K27" s="91">
        <v>624</v>
      </c>
      <c r="L27" s="91">
        <v>396</v>
      </c>
      <c r="M27" s="92">
        <v>405</v>
      </c>
    </row>
    <row r="28" spans="2:13" x14ac:dyDescent="0.15">
      <c r="B28" s="262"/>
      <c r="C28" s="255"/>
      <c r="D28" s="198" t="s">
        <v>59</v>
      </c>
      <c r="E28" s="90">
        <f t="shared" si="0"/>
        <v>4757</v>
      </c>
      <c r="F28" s="91">
        <f t="shared" si="1"/>
        <v>2884</v>
      </c>
      <c r="G28" s="92">
        <f t="shared" si="2"/>
        <v>1873</v>
      </c>
      <c r="H28" s="93">
        <v>918</v>
      </c>
      <c r="I28" s="91">
        <v>644</v>
      </c>
      <c r="J28" s="91">
        <v>1309</v>
      </c>
      <c r="K28" s="91">
        <v>853</v>
      </c>
      <c r="L28" s="91">
        <v>657</v>
      </c>
      <c r="M28" s="92">
        <v>376</v>
      </c>
    </row>
    <row r="29" spans="2:13" x14ac:dyDescent="0.15">
      <c r="B29" s="262"/>
      <c r="C29" s="255"/>
      <c r="D29" s="198" t="s">
        <v>60</v>
      </c>
      <c r="E29" s="90">
        <f t="shared" si="0"/>
        <v>4130</v>
      </c>
      <c r="F29" s="91">
        <f t="shared" si="1"/>
        <v>2250</v>
      </c>
      <c r="G29" s="92">
        <f t="shared" si="2"/>
        <v>1880</v>
      </c>
      <c r="H29" s="93">
        <v>866</v>
      </c>
      <c r="I29" s="91">
        <v>677</v>
      </c>
      <c r="J29" s="91">
        <v>912</v>
      </c>
      <c r="K29" s="91">
        <v>798</v>
      </c>
      <c r="L29" s="91">
        <v>472</v>
      </c>
      <c r="M29" s="92">
        <v>405</v>
      </c>
    </row>
    <row r="30" spans="2:13" x14ac:dyDescent="0.15">
      <c r="B30" s="262"/>
      <c r="C30" s="255"/>
      <c r="D30" s="198" t="s">
        <v>61</v>
      </c>
      <c r="E30" s="90">
        <f t="shared" si="0"/>
        <v>6008</v>
      </c>
      <c r="F30" s="91">
        <f t="shared" si="1"/>
        <v>2919</v>
      </c>
      <c r="G30" s="92">
        <f t="shared" si="2"/>
        <v>3089</v>
      </c>
      <c r="H30" s="93">
        <v>980</v>
      </c>
      <c r="I30" s="91">
        <v>1039</v>
      </c>
      <c r="J30" s="91">
        <v>1204</v>
      </c>
      <c r="K30" s="91">
        <v>1353</v>
      </c>
      <c r="L30" s="91">
        <v>735</v>
      </c>
      <c r="M30" s="92">
        <v>697</v>
      </c>
    </row>
    <row r="31" spans="2:13" x14ac:dyDescent="0.15">
      <c r="B31" s="262"/>
      <c r="C31" s="255"/>
      <c r="D31" s="198" t="s">
        <v>62</v>
      </c>
      <c r="E31" s="90">
        <f t="shared" si="0"/>
        <v>351</v>
      </c>
      <c r="F31" s="91">
        <f t="shared" si="1"/>
        <v>181</v>
      </c>
      <c r="G31" s="92">
        <f t="shared" si="2"/>
        <v>170</v>
      </c>
      <c r="H31" s="93">
        <v>65</v>
      </c>
      <c r="I31" s="91">
        <v>56</v>
      </c>
      <c r="J31" s="91">
        <v>62</v>
      </c>
      <c r="K31" s="91">
        <v>63</v>
      </c>
      <c r="L31" s="91">
        <v>54</v>
      </c>
      <c r="M31" s="92">
        <v>51</v>
      </c>
    </row>
    <row r="32" spans="2:13" x14ac:dyDescent="0.15">
      <c r="B32" s="262"/>
      <c r="C32" s="255"/>
      <c r="D32" s="198" t="s">
        <v>63</v>
      </c>
      <c r="E32" s="90">
        <f t="shared" si="0"/>
        <v>132</v>
      </c>
      <c r="F32" s="91">
        <f t="shared" si="1"/>
        <v>40</v>
      </c>
      <c r="G32" s="92">
        <f t="shared" si="2"/>
        <v>92</v>
      </c>
      <c r="H32" s="93">
        <v>11</v>
      </c>
      <c r="I32" s="91">
        <v>20</v>
      </c>
      <c r="J32" s="91">
        <v>19</v>
      </c>
      <c r="K32" s="91">
        <v>27</v>
      </c>
      <c r="L32" s="91">
        <v>10</v>
      </c>
      <c r="M32" s="92">
        <v>45</v>
      </c>
    </row>
    <row r="33" spans="2:14" x14ac:dyDescent="0.15">
      <c r="B33" s="262"/>
      <c r="C33" s="255"/>
      <c r="D33" s="198" t="s">
        <v>30</v>
      </c>
      <c r="E33" s="90">
        <f t="shared" si="0"/>
        <v>1831</v>
      </c>
      <c r="F33" s="91">
        <f t="shared" si="1"/>
        <v>1059</v>
      </c>
      <c r="G33" s="92">
        <f t="shared" si="2"/>
        <v>772</v>
      </c>
      <c r="H33" s="93">
        <v>410</v>
      </c>
      <c r="I33" s="91">
        <v>268</v>
      </c>
      <c r="J33" s="91">
        <v>354</v>
      </c>
      <c r="K33" s="91">
        <v>285</v>
      </c>
      <c r="L33" s="91">
        <v>295</v>
      </c>
      <c r="M33" s="92">
        <v>219</v>
      </c>
    </row>
    <row r="34" spans="2:14" x14ac:dyDescent="0.15">
      <c r="B34" s="262"/>
      <c r="C34" s="256"/>
      <c r="D34" s="39" t="s">
        <v>13</v>
      </c>
      <c r="E34" s="90">
        <f t="shared" si="0"/>
        <v>21146</v>
      </c>
      <c r="F34" s="91">
        <f t="shared" si="1"/>
        <v>11546</v>
      </c>
      <c r="G34" s="92">
        <f t="shared" si="2"/>
        <v>9600</v>
      </c>
      <c r="H34" s="93">
        <f>SUM(H25:H33)</f>
        <v>3892</v>
      </c>
      <c r="I34" s="93">
        <f t="shared" ref="I34:M34" si="4">SUM(I25:I33)</f>
        <v>3160</v>
      </c>
      <c r="J34" s="93">
        <f t="shared" si="4"/>
        <v>4835</v>
      </c>
      <c r="K34" s="93">
        <f t="shared" si="4"/>
        <v>4140</v>
      </c>
      <c r="L34" s="93">
        <f t="shared" si="4"/>
        <v>2819</v>
      </c>
      <c r="M34" s="166">
        <f t="shared" si="4"/>
        <v>2300</v>
      </c>
    </row>
    <row r="35" spans="2:14" ht="13.5" customHeight="1" x14ac:dyDescent="0.15">
      <c r="B35" s="262"/>
      <c r="C35" s="257" t="s">
        <v>64</v>
      </c>
      <c r="D35" s="40" t="s">
        <v>56</v>
      </c>
      <c r="E35" s="90">
        <f t="shared" si="0"/>
        <v>210</v>
      </c>
      <c r="F35" s="91">
        <f t="shared" si="1"/>
        <v>141</v>
      </c>
      <c r="G35" s="92">
        <f t="shared" si="2"/>
        <v>69</v>
      </c>
      <c r="H35" s="93">
        <v>60</v>
      </c>
      <c r="I35" s="91">
        <v>23</v>
      </c>
      <c r="J35" s="91">
        <v>40</v>
      </c>
      <c r="K35" s="91">
        <v>28</v>
      </c>
      <c r="L35" s="91">
        <v>41</v>
      </c>
      <c r="M35" s="92">
        <v>18</v>
      </c>
    </row>
    <row r="36" spans="2:14" x14ac:dyDescent="0.15">
      <c r="B36" s="262"/>
      <c r="C36" s="257"/>
      <c r="D36" s="198" t="s">
        <v>57</v>
      </c>
      <c r="E36" s="90">
        <f t="shared" si="0"/>
        <v>2</v>
      </c>
      <c r="F36" s="91">
        <f t="shared" si="1"/>
        <v>2</v>
      </c>
      <c r="G36" s="92">
        <f t="shared" si="2"/>
        <v>0</v>
      </c>
      <c r="H36" s="93">
        <v>0</v>
      </c>
      <c r="I36" s="91">
        <v>0</v>
      </c>
      <c r="J36" s="91">
        <v>2</v>
      </c>
      <c r="K36" s="91">
        <v>0</v>
      </c>
      <c r="L36" s="91">
        <v>0</v>
      </c>
      <c r="M36" s="92">
        <v>0</v>
      </c>
    </row>
    <row r="37" spans="2:14" x14ac:dyDescent="0.15">
      <c r="B37" s="262"/>
      <c r="C37" s="257"/>
      <c r="D37" s="198" t="s">
        <v>58</v>
      </c>
      <c r="E37" s="90">
        <f t="shared" si="0"/>
        <v>36</v>
      </c>
      <c r="F37" s="91">
        <f t="shared" si="1"/>
        <v>30</v>
      </c>
      <c r="G37" s="92">
        <f t="shared" si="2"/>
        <v>6</v>
      </c>
      <c r="H37" s="93">
        <v>7</v>
      </c>
      <c r="I37" s="91">
        <v>3</v>
      </c>
      <c r="J37" s="91">
        <v>9</v>
      </c>
      <c r="K37" s="91">
        <v>2</v>
      </c>
      <c r="L37" s="91">
        <v>14</v>
      </c>
      <c r="M37" s="92">
        <v>1</v>
      </c>
    </row>
    <row r="38" spans="2:14" x14ac:dyDescent="0.15">
      <c r="B38" s="262"/>
      <c r="C38" s="257"/>
      <c r="D38" s="198" t="s">
        <v>59</v>
      </c>
      <c r="E38" s="90">
        <f t="shared" si="0"/>
        <v>911</v>
      </c>
      <c r="F38" s="91">
        <f t="shared" si="1"/>
        <v>537</v>
      </c>
      <c r="G38" s="92">
        <f t="shared" si="2"/>
        <v>374</v>
      </c>
      <c r="H38" s="93">
        <v>172</v>
      </c>
      <c r="I38" s="91">
        <v>129</v>
      </c>
      <c r="J38" s="91">
        <v>224</v>
      </c>
      <c r="K38" s="91">
        <v>154</v>
      </c>
      <c r="L38" s="91">
        <v>141</v>
      </c>
      <c r="M38" s="92">
        <v>91</v>
      </c>
    </row>
    <row r="39" spans="2:14" x14ac:dyDescent="0.15">
      <c r="B39" s="262"/>
      <c r="C39" s="257"/>
      <c r="D39" s="198" t="s">
        <v>60</v>
      </c>
      <c r="E39" s="90">
        <f t="shared" si="0"/>
        <v>1296</v>
      </c>
      <c r="F39" s="91">
        <f t="shared" si="1"/>
        <v>692</v>
      </c>
      <c r="G39" s="92">
        <f t="shared" si="2"/>
        <v>604</v>
      </c>
      <c r="H39" s="93">
        <v>239</v>
      </c>
      <c r="I39" s="91">
        <v>229</v>
      </c>
      <c r="J39" s="91">
        <v>272</v>
      </c>
      <c r="K39" s="91">
        <v>236</v>
      </c>
      <c r="L39" s="91">
        <v>181</v>
      </c>
      <c r="M39" s="92">
        <v>139</v>
      </c>
    </row>
    <row r="40" spans="2:14" x14ac:dyDescent="0.15">
      <c r="B40" s="262"/>
      <c r="C40" s="257"/>
      <c r="D40" s="198" t="s">
        <v>61</v>
      </c>
      <c r="E40" s="90">
        <f t="shared" si="0"/>
        <v>1344</v>
      </c>
      <c r="F40" s="91">
        <f t="shared" si="1"/>
        <v>673</v>
      </c>
      <c r="G40" s="92">
        <f t="shared" si="2"/>
        <v>671</v>
      </c>
      <c r="H40" s="93">
        <v>219</v>
      </c>
      <c r="I40" s="91">
        <v>236</v>
      </c>
      <c r="J40" s="91">
        <v>274</v>
      </c>
      <c r="K40" s="91">
        <v>282</v>
      </c>
      <c r="L40" s="91">
        <v>180</v>
      </c>
      <c r="M40" s="92">
        <v>153</v>
      </c>
    </row>
    <row r="41" spans="2:14" x14ac:dyDescent="0.15">
      <c r="B41" s="262"/>
      <c r="C41" s="257"/>
      <c r="D41" s="198" t="s">
        <v>62</v>
      </c>
      <c r="E41" s="90">
        <f t="shared" si="0"/>
        <v>367</v>
      </c>
      <c r="F41" s="91">
        <f t="shared" si="1"/>
        <v>201</v>
      </c>
      <c r="G41" s="92">
        <f t="shared" si="2"/>
        <v>166</v>
      </c>
      <c r="H41" s="93">
        <v>89</v>
      </c>
      <c r="I41" s="91">
        <v>76</v>
      </c>
      <c r="J41" s="91">
        <v>70</v>
      </c>
      <c r="K41" s="91">
        <v>50</v>
      </c>
      <c r="L41" s="91">
        <v>42</v>
      </c>
      <c r="M41" s="92">
        <v>40</v>
      </c>
    </row>
    <row r="42" spans="2:14" x14ac:dyDescent="0.15">
      <c r="B42" s="262"/>
      <c r="C42" s="257"/>
      <c r="D42" s="198" t="s">
        <v>63</v>
      </c>
      <c r="E42" s="90">
        <f t="shared" si="0"/>
        <v>7</v>
      </c>
      <c r="F42" s="91">
        <f t="shared" si="1"/>
        <v>4</v>
      </c>
      <c r="G42" s="92">
        <f t="shared" si="2"/>
        <v>3</v>
      </c>
      <c r="H42" s="93">
        <v>1</v>
      </c>
      <c r="I42" s="91">
        <v>1</v>
      </c>
      <c r="J42" s="91">
        <v>1</v>
      </c>
      <c r="K42" s="91">
        <v>2</v>
      </c>
      <c r="L42" s="91">
        <v>2</v>
      </c>
      <c r="M42" s="92">
        <v>0</v>
      </c>
    </row>
    <row r="43" spans="2:14" x14ac:dyDescent="0.15">
      <c r="B43" s="262"/>
      <c r="C43" s="257"/>
      <c r="D43" s="198" t="s">
        <v>30</v>
      </c>
      <c r="E43" s="90">
        <f t="shared" si="0"/>
        <v>990</v>
      </c>
      <c r="F43" s="91">
        <f t="shared" si="1"/>
        <v>579</v>
      </c>
      <c r="G43" s="92">
        <f t="shared" si="2"/>
        <v>411</v>
      </c>
      <c r="H43" s="93">
        <v>226</v>
      </c>
      <c r="I43" s="91">
        <v>162</v>
      </c>
      <c r="J43" s="91">
        <v>210</v>
      </c>
      <c r="K43" s="91">
        <v>166</v>
      </c>
      <c r="L43" s="91">
        <v>143</v>
      </c>
      <c r="M43" s="92">
        <v>83</v>
      </c>
    </row>
    <row r="44" spans="2:14" x14ac:dyDescent="0.15">
      <c r="B44" s="262"/>
      <c r="C44" s="257"/>
      <c r="D44" s="41" t="s">
        <v>13</v>
      </c>
      <c r="E44" s="90">
        <f t="shared" si="0"/>
        <v>5163</v>
      </c>
      <c r="F44" s="91">
        <f t="shared" si="1"/>
        <v>2859</v>
      </c>
      <c r="G44" s="92">
        <f t="shared" si="2"/>
        <v>2304</v>
      </c>
      <c r="H44" s="101">
        <f>SUM(H35:H43)</f>
        <v>1013</v>
      </c>
      <c r="I44" s="101">
        <f t="shared" ref="I44:M44" si="5">SUM(I35:I43)</f>
        <v>859</v>
      </c>
      <c r="J44" s="101">
        <f t="shared" si="5"/>
        <v>1102</v>
      </c>
      <c r="K44" s="101">
        <f t="shared" si="5"/>
        <v>920</v>
      </c>
      <c r="L44" s="101">
        <f t="shared" si="5"/>
        <v>744</v>
      </c>
      <c r="M44" s="167">
        <f t="shared" si="5"/>
        <v>525</v>
      </c>
    </row>
    <row r="45" spans="2:14" ht="14.25" thickBot="1" x14ac:dyDescent="0.2">
      <c r="B45" s="263"/>
      <c r="C45" s="266" t="s">
        <v>65</v>
      </c>
      <c r="D45" s="267"/>
      <c r="E45" s="94">
        <f t="shared" si="0"/>
        <v>30646</v>
      </c>
      <c r="F45" s="95">
        <f t="shared" si="1"/>
        <v>16796</v>
      </c>
      <c r="G45" s="96">
        <f t="shared" si="2"/>
        <v>13850</v>
      </c>
      <c r="H45" s="97">
        <f>H19+H20+H21+H22+H23+H24+H34+H44</f>
        <v>5745</v>
      </c>
      <c r="I45" s="97">
        <f t="shared" ref="I45:M45" si="6">I19+I20+I21+I22+I23+I24+I34+I44</f>
        <v>4664</v>
      </c>
      <c r="J45" s="97">
        <f t="shared" si="6"/>
        <v>6816</v>
      </c>
      <c r="K45" s="97">
        <f t="shared" si="6"/>
        <v>5826</v>
      </c>
      <c r="L45" s="97">
        <f t="shared" si="6"/>
        <v>4235</v>
      </c>
      <c r="M45" s="168">
        <f t="shared" si="6"/>
        <v>3360</v>
      </c>
    </row>
    <row r="46" spans="2:14" ht="14.25" thickBot="1" x14ac:dyDescent="0.2">
      <c r="B46" s="258" t="s">
        <v>66</v>
      </c>
      <c r="C46" s="259"/>
      <c r="D46" s="260"/>
      <c r="E46" s="102">
        <f t="shared" si="0"/>
        <v>359703</v>
      </c>
      <c r="F46" s="103">
        <f>H46+J46+L46</f>
        <v>209282</v>
      </c>
      <c r="G46" s="103">
        <f>I46+K46+M46</f>
        <v>150421</v>
      </c>
      <c r="H46" s="105">
        <f>H18+H45</f>
        <v>73147</v>
      </c>
      <c r="I46" s="105">
        <f t="shared" ref="I46:M46" si="7">I18+I45</f>
        <v>53487</v>
      </c>
      <c r="J46" s="105">
        <f t="shared" si="7"/>
        <v>83246</v>
      </c>
      <c r="K46" s="105">
        <f t="shared" si="7"/>
        <v>60029</v>
      </c>
      <c r="L46" s="105">
        <f t="shared" si="7"/>
        <v>52889</v>
      </c>
      <c r="M46" s="184">
        <f t="shared" si="7"/>
        <v>36905</v>
      </c>
      <c r="N46" s="194"/>
    </row>
  </sheetData>
  <mergeCells count="32">
    <mergeCell ref="L2:M2"/>
    <mergeCell ref="B4:B18"/>
    <mergeCell ref="C4:D4"/>
    <mergeCell ref="C5:D5"/>
    <mergeCell ref="C6:D6"/>
    <mergeCell ref="C7:D7"/>
    <mergeCell ref="C13:D13"/>
    <mergeCell ref="B2:D3"/>
    <mergeCell ref="E2:G2"/>
    <mergeCell ref="H2:I2"/>
    <mergeCell ref="J2:K2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23:D23"/>
    <mergeCell ref="C24:D24"/>
    <mergeCell ref="C25:C34"/>
    <mergeCell ref="C35:C44"/>
    <mergeCell ref="B46:D46"/>
    <mergeCell ref="B19:B45"/>
    <mergeCell ref="C19:D19"/>
    <mergeCell ref="C20:D20"/>
    <mergeCell ref="C21:D21"/>
    <mergeCell ref="C22:D22"/>
    <mergeCell ref="C45:D45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view="pageBreakPreview" zoomScaleNormal="100" zoomScaleSheetLayoutView="100" workbookViewId="0">
      <selection activeCell="B2" sqref="B2:C3"/>
    </sheetView>
  </sheetViews>
  <sheetFormatPr defaultRowHeight="13.5" x14ac:dyDescent="0.15"/>
  <cols>
    <col min="1" max="1" width="2.875" style="58" customWidth="1"/>
    <col min="2" max="2" width="2.875" style="58" bestFit="1" customWidth="1"/>
    <col min="3" max="3" width="15.5" style="58" bestFit="1" customWidth="1"/>
    <col min="4" max="16384" width="9" style="58"/>
  </cols>
  <sheetData>
    <row r="1" spans="2:15" ht="14.25" thickBot="1" x14ac:dyDescent="0.2">
      <c r="B1" s="58" t="s">
        <v>81</v>
      </c>
    </row>
    <row r="2" spans="2:15" ht="13.5" customHeight="1" x14ac:dyDescent="0.15">
      <c r="B2" s="211" t="s">
        <v>87</v>
      </c>
      <c r="C2" s="212"/>
      <c r="D2" s="215" t="s">
        <v>88</v>
      </c>
      <c r="E2" s="216"/>
      <c r="F2" s="207"/>
      <c r="G2" s="216" t="s">
        <v>106</v>
      </c>
      <c r="H2" s="206"/>
      <c r="I2" s="205" t="s">
        <v>107</v>
      </c>
      <c r="J2" s="206"/>
      <c r="K2" s="205" t="s">
        <v>108</v>
      </c>
      <c r="L2" s="206"/>
      <c r="M2" s="205" t="s">
        <v>109</v>
      </c>
      <c r="N2" s="207"/>
    </row>
    <row r="3" spans="2:15" ht="14.25" thickBot="1" x14ac:dyDescent="0.2">
      <c r="B3" s="271"/>
      <c r="C3" s="272"/>
      <c r="D3" s="191" t="s">
        <v>0</v>
      </c>
      <c r="E3" s="159" t="s">
        <v>1</v>
      </c>
      <c r="F3" s="160" t="s">
        <v>2</v>
      </c>
      <c r="G3" s="192" t="s">
        <v>1</v>
      </c>
      <c r="H3" s="159" t="s">
        <v>2</v>
      </c>
      <c r="I3" s="192" t="s">
        <v>1</v>
      </c>
      <c r="J3" s="159" t="s">
        <v>2</v>
      </c>
      <c r="K3" s="192" t="s">
        <v>1</v>
      </c>
      <c r="L3" s="159" t="s">
        <v>2</v>
      </c>
      <c r="M3" s="170" t="s">
        <v>1</v>
      </c>
      <c r="N3" s="173" t="s">
        <v>2</v>
      </c>
    </row>
    <row r="4" spans="2:15" ht="14.25" thickBot="1" x14ac:dyDescent="0.2">
      <c r="B4" s="208" t="s">
        <v>112</v>
      </c>
      <c r="C4" s="202"/>
      <c r="D4" s="66">
        <f>SUM(E4:F4)</f>
        <v>11628</v>
      </c>
      <c r="E4" s="5">
        <f>G4+I4+K4+M4</f>
        <v>8463</v>
      </c>
      <c r="F4" s="6">
        <f>H4+J4+L4+N4</f>
        <v>3165</v>
      </c>
      <c r="G4" s="7">
        <v>3227</v>
      </c>
      <c r="H4" s="5">
        <v>1221</v>
      </c>
      <c r="I4" s="5">
        <v>3429</v>
      </c>
      <c r="J4" s="5">
        <v>1231</v>
      </c>
      <c r="K4" s="5">
        <v>1804</v>
      </c>
      <c r="L4" s="5">
        <v>710</v>
      </c>
      <c r="M4" s="5">
        <v>3</v>
      </c>
      <c r="N4" s="6">
        <v>3</v>
      </c>
    </row>
    <row r="5" spans="2:15" ht="13.5" customHeight="1" x14ac:dyDescent="0.15">
      <c r="B5" s="200" t="s">
        <v>4</v>
      </c>
      <c r="C5" s="17" t="s">
        <v>113</v>
      </c>
      <c r="D5" s="67">
        <f t="shared" ref="D5:D35" si="0">SUM(E5:F5)</f>
        <v>1954</v>
      </c>
      <c r="E5" s="9">
        <f t="shared" ref="E5:E35" si="1">G5+I5+K5+M5</f>
        <v>1459</v>
      </c>
      <c r="F5" s="10">
        <f t="shared" ref="F5:F35" si="2">H5+J5+L5+N5</f>
        <v>495</v>
      </c>
      <c r="G5" s="11">
        <v>510</v>
      </c>
      <c r="H5" s="9">
        <v>198</v>
      </c>
      <c r="I5" s="9">
        <v>574</v>
      </c>
      <c r="J5" s="9">
        <v>187</v>
      </c>
      <c r="K5" s="9">
        <v>373</v>
      </c>
      <c r="L5" s="9">
        <v>110</v>
      </c>
      <c r="M5" s="9">
        <v>2</v>
      </c>
      <c r="N5" s="10">
        <v>0</v>
      </c>
    </row>
    <row r="6" spans="2:15" x14ac:dyDescent="0.15">
      <c r="B6" s="200"/>
      <c r="C6" s="190" t="s">
        <v>114</v>
      </c>
      <c r="D6" s="68">
        <f t="shared" si="0"/>
        <v>10908</v>
      </c>
      <c r="E6" s="13">
        <f t="shared" si="1"/>
        <v>7685</v>
      </c>
      <c r="F6" s="14">
        <f t="shared" si="2"/>
        <v>3223</v>
      </c>
      <c r="G6" s="15">
        <v>2870</v>
      </c>
      <c r="H6" s="13">
        <v>1358</v>
      </c>
      <c r="I6" s="13">
        <v>3050</v>
      </c>
      <c r="J6" s="13">
        <v>1227</v>
      </c>
      <c r="K6" s="13">
        <v>1757</v>
      </c>
      <c r="L6" s="13">
        <v>638</v>
      </c>
      <c r="M6" s="13">
        <v>8</v>
      </c>
      <c r="N6" s="14">
        <v>0</v>
      </c>
    </row>
    <row r="7" spans="2:15" x14ac:dyDescent="0.15">
      <c r="B7" s="200"/>
      <c r="C7" s="190" t="s">
        <v>115</v>
      </c>
      <c r="D7" s="68">
        <f t="shared" si="0"/>
        <v>1542</v>
      </c>
      <c r="E7" s="13">
        <f t="shared" si="1"/>
        <v>1083</v>
      </c>
      <c r="F7" s="14">
        <f t="shared" si="2"/>
        <v>459</v>
      </c>
      <c r="G7" s="15">
        <v>413</v>
      </c>
      <c r="H7" s="13">
        <v>191</v>
      </c>
      <c r="I7" s="13">
        <v>440</v>
      </c>
      <c r="J7" s="13">
        <v>163</v>
      </c>
      <c r="K7" s="13">
        <v>230</v>
      </c>
      <c r="L7" s="13">
        <v>105</v>
      </c>
      <c r="M7" s="13">
        <v>0</v>
      </c>
      <c r="N7" s="14">
        <v>0</v>
      </c>
    </row>
    <row r="8" spans="2:15" x14ac:dyDescent="0.15">
      <c r="B8" s="200"/>
      <c r="C8" s="190" t="s">
        <v>116</v>
      </c>
      <c r="D8" s="68">
        <f t="shared" si="0"/>
        <v>1078</v>
      </c>
      <c r="E8" s="13">
        <f t="shared" si="1"/>
        <v>799</v>
      </c>
      <c r="F8" s="14">
        <f t="shared" si="2"/>
        <v>279</v>
      </c>
      <c r="G8" s="15">
        <v>292</v>
      </c>
      <c r="H8" s="13">
        <v>103</v>
      </c>
      <c r="I8" s="13">
        <v>338</v>
      </c>
      <c r="J8" s="13">
        <v>125</v>
      </c>
      <c r="K8" s="13">
        <v>167</v>
      </c>
      <c r="L8" s="13">
        <v>51</v>
      </c>
      <c r="M8" s="13">
        <v>2</v>
      </c>
      <c r="N8" s="14">
        <v>0</v>
      </c>
    </row>
    <row r="9" spans="2:15" x14ac:dyDescent="0.15">
      <c r="B9" s="200"/>
      <c r="C9" s="190" t="s">
        <v>117</v>
      </c>
      <c r="D9" s="68">
        <f t="shared" si="0"/>
        <v>4797</v>
      </c>
      <c r="E9" s="13">
        <f t="shared" si="1"/>
        <v>3681</v>
      </c>
      <c r="F9" s="14">
        <f t="shared" si="2"/>
        <v>1116</v>
      </c>
      <c r="G9" s="15">
        <v>1362</v>
      </c>
      <c r="H9" s="13">
        <v>454</v>
      </c>
      <c r="I9" s="13">
        <v>1597</v>
      </c>
      <c r="J9" s="13">
        <v>441</v>
      </c>
      <c r="K9" s="13">
        <v>722</v>
      </c>
      <c r="L9" s="13">
        <v>220</v>
      </c>
      <c r="M9" s="13">
        <v>0</v>
      </c>
      <c r="N9" s="14">
        <v>1</v>
      </c>
    </row>
    <row r="10" spans="2:15" x14ac:dyDescent="0.15">
      <c r="B10" s="200"/>
      <c r="C10" s="190" t="s">
        <v>118</v>
      </c>
      <c r="D10" s="68">
        <f t="shared" si="0"/>
        <v>1791</v>
      </c>
      <c r="E10" s="13">
        <f t="shared" si="1"/>
        <v>1412</v>
      </c>
      <c r="F10" s="14">
        <f t="shared" si="2"/>
        <v>379</v>
      </c>
      <c r="G10" s="15">
        <v>531</v>
      </c>
      <c r="H10" s="13">
        <v>149</v>
      </c>
      <c r="I10" s="13">
        <v>599</v>
      </c>
      <c r="J10" s="13">
        <v>160</v>
      </c>
      <c r="K10" s="13">
        <v>281</v>
      </c>
      <c r="L10" s="13">
        <v>69</v>
      </c>
      <c r="M10" s="13">
        <v>1</v>
      </c>
      <c r="N10" s="14">
        <v>1</v>
      </c>
    </row>
    <row r="11" spans="2:15" x14ac:dyDescent="0.15">
      <c r="B11" s="200"/>
      <c r="C11" s="190" t="s">
        <v>119</v>
      </c>
      <c r="D11" s="68">
        <f t="shared" si="0"/>
        <v>3732</v>
      </c>
      <c r="E11" s="13">
        <f t="shared" si="1"/>
        <v>2747</v>
      </c>
      <c r="F11" s="14">
        <f t="shared" si="2"/>
        <v>985</v>
      </c>
      <c r="G11" s="15">
        <v>1059</v>
      </c>
      <c r="H11" s="13">
        <v>377</v>
      </c>
      <c r="I11" s="13">
        <v>1120</v>
      </c>
      <c r="J11" s="13">
        <v>394</v>
      </c>
      <c r="K11" s="13">
        <v>568</v>
      </c>
      <c r="L11" s="13">
        <v>214</v>
      </c>
      <c r="M11" s="13">
        <v>0</v>
      </c>
      <c r="N11" s="14">
        <v>0</v>
      </c>
    </row>
    <row r="12" spans="2:15" x14ac:dyDescent="0.15">
      <c r="B12" s="200"/>
      <c r="C12" s="190" t="s">
        <v>120</v>
      </c>
      <c r="D12" s="68">
        <f t="shared" si="0"/>
        <v>2487</v>
      </c>
      <c r="E12" s="13">
        <f t="shared" si="1"/>
        <v>1810</v>
      </c>
      <c r="F12" s="14">
        <f t="shared" si="2"/>
        <v>677</v>
      </c>
      <c r="G12" s="15">
        <v>748</v>
      </c>
      <c r="H12" s="13">
        <v>278</v>
      </c>
      <c r="I12" s="13">
        <v>686</v>
      </c>
      <c r="J12" s="13">
        <v>241</v>
      </c>
      <c r="K12" s="13">
        <v>376</v>
      </c>
      <c r="L12" s="13">
        <v>158</v>
      </c>
      <c r="M12" s="13">
        <v>0</v>
      </c>
      <c r="N12" s="14">
        <v>0</v>
      </c>
    </row>
    <row r="13" spans="2:15" ht="14.25" thickBot="1" x14ac:dyDescent="0.2">
      <c r="B13" s="209"/>
      <c r="C13" s="16" t="s">
        <v>13</v>
      </c>
      <c r="D13" s="69">
        <f t="shared" si="0"/>
        <v>28289</v>
      </c>
      <c r="E13" s="70">
        <f t="shared" si="1"/>
        <v>20676</v>
      </c>
      <c r="F13" s="71">
        <f t="shared" si="2"/>
        <v>7613</v>
      </c>
      <c r="G13" s="72">
        <f>SUM(G5:G12)</f>
        <v>7785</v>
      </c>
      <c r="H13" s="72">
        <f t="shared" ref="H13:N13" si="3">SUM(H5:H12)</f>
        <v>3108</v>
      </c>
      <c r="I13" s="72">
        <f t="shared" si="3"/>
        <v>8404</v>
      </c>
      <c r="J13" s="72">
        <f t="shared" si="3"/>
        <v>2938</v>
      </c>
      <c r="K13" s="72">
        <f t="shared" si="3"/>
        <v>4474</v>
      </c>
      <c r="L13" s="72">
        <f t="shared" si="3"/>
        <v>1565</v>
      </c>
      <c r="M13" s="72">
        <f t="shared" si="3"/>
        <v>13</v>
      </c>
      <c r="N13" s="146">
        <f t="shared" si="3"/>
        <v>2</v>
      </c>
    </row>
    <row r="14" spans="2:15" ht="13.5" customHeight="1" x14ac:dyDescent="0.15">
      <c r="B14" s="200" t="s">
        <v>121</v>
      </c>
      <c r="C14" s="17" t="s">
        <v>122</v>
      </c>
      <c r="D14" s="141">
        <f t="shared" si="0"/>
        <v>3802</v>
      </c>
      <c r="E14" s="140">
        <f t="shared" si="1"/>
        <v>2292</v>
      </c>
      <c r="F14" s="142">
        <f t="shared" si="2"/>
        <v>1510</v>
      </c>
      <c r="G14" s="11">
        <v>888</v>
      </c>
      <c r="H14" s="9">
        <v>588</v>
      </c>
      <c r="I14" s="9">
        <v>940</v>
      </c>
      <c r="J14" s="9">
        <v>630</v>
      </c>
      <c r="K14" s="9">
        <v>460</v>
      </c>
      <c r="L14" s="9">
        <v>289</v>
      </c>
      <c r="M14" s="9">
        <v>4</v>
      </c>
      <c r="N14" s="10">
        <v>3</v>
      </c>
    </row>
    <row r="15" spans="2:15" x14ac:dyDescent="0.15">
      <c r="B15" s="200"/>
      <c r="C15" s="190" t="s">
        <v>123</v>
      </c>
      <c r="D15" s="68">
        <f t="shared" si="0"/>
        <v>9899</v>
      </c>
      <c r="E15" s="13">
        <f t="shared" si="1"/>
        <v>7363</v>
      </c>
      <c r="F15" s="14">
        <f t="shared" si="2"/>
        <v>2536</v>
      </c>
      <c r="G15" s="15">
        <v>2643</v>
      </c>
      <c r="H15" s="13">
        <v>973</v>
      </c>
      <c r="I15" s="13">
        <v>3066</v>
      </c>
      <c r="J15" s="13">
        <v>1042</v>
      </c>
      <c r="K15" s="13">
        <v>1650</v>
      </c>
      <c r="L15" s="13">
        <v>518</v>
      </c>
      <c r="M15" s="13">
        <v>4</v>
      </c>
      <c r="N15" s="14">
        <v>3</v>
      </c>
    </row>
    <row r="16" spans="2:15" x14ac:dyDescent="0.15">
      <c r="B16" s="200"/>
      <c r="C16" s="190" t="s">
        <v>67</v>
      </c>
      <c r="D16" s="68">
        <f t="shared" si="0"/>
        <v>6347</v>
      </c>
      <c r="E16" s="13">
        <f t="shared" si="1"/>
        <v>4121</v>
      </c>
      <c r="F16" s="14">
        <f t="shared" si="2"/>
        <v>2226</v>
      </c>
      <c r="G16" s="15">
        <v>1193</v>
      </c>
      <c r="H16" s="13">
        <v>513</v>
      </c>
      <c r="I16" s="13">
        <v>2430</v>
      </c>
      <c r="J16" s="13">
        <v>1520</v>
      </c>
      <c r="K16" s="13">
        <v>490</v>
      </c>
      <c r="L16" s="13">
        <v>193</v>
      </c>
      <c r="M16" s="13">
        <v>8</v>
      </c>
      <c r="N16" s="14">
        <v>0</v>
      </c>
      <c r="O16" s="59"/>
    </row>
    <row r="17" spans="2:17" x14ac:dyDescent="0.15">
      <c r="B17" s="200"/>
      <c r="C17" s="190" t="s">
        <v>68</v>
      </c>
      <c r="D17" s="68">
        <f t="shared" si="0"/>
        <v>1422</v>
      </c>
      <c r="E17" s="13">
        <f t="shared" si="1"/>
        <v>939</v>
      </c>
      <c r="F17" s="14">
        <f t="shared" si="2"/>
        <v>483</v>
      </c>
      <c r="G17" s="15">
        <v>302</v>
      </c>
      <c r="H17" s="13">
        <v>102</v>
      </c>
      <c r="I17" s="13">
        <v>476</v>
      </c>
      <c r="J17" s="13">
        <v>322</v>
      </c>
      <c r="K17" s="13">
        <v>161</v>
      </c>
      <c r="L17" s="13">
        <v>59</v>
      </c>
      <c r="M17" s="13">
        <v>0</v>
      </c>
      <c r="N17" s="14">
        <v>0</v>
      </c>
    </row>
    <row r="18" spans="2:17" x14ac:dyDescent="0.15">
      <c r="B18" s="200"/>
      <c r="C18" s="190" t="s">
        <v>124</v>
      </c>
      <c r="D18" s="68">
        <f t="shared" si="0"/>
        <v>878</v>
      </c>
      <c r="E18" s="13">
        <f t="shared" si="1"/>
        <v>590</v>
      </c>
      <c r="F18" s="14">
        <f t="shared" si="2"/>
        <v>288</v>
      </c>
      <c r="G18" s="15">
        <v>240</v>
      </c>
      <c r="H18" s="13">
        <v>127</v>
      </c>
      <c r="I18" s="13">
        <v>238</v>
      </c>
      <c r="J18" s="13">
        <v>115</v>
      </c>
      <c r="K18" s="13">
        <v>112</v>
      </c>
      <c r="L18" s="13">
        <v>45</v>
      </c>
      <c r="M18" s="13">
        <v>0</v>
      </c>
      <c r="N18" s="14">
        <v>1</v>
      </c>
    </row>
    <row r="19" spans="2:17" x14ac:dyDescent="0.15">
      <c r="B19" s="200"/>
      <c r="C19" s="190" t="s">
        <v>125</v>
      </c>
      <c r="D19" s="68">
        <f t="shared" si="0"/>
        <v>11396</v>
      </c>
      <c r="E19" s="13">
        <f t="shared" si="1"/>
        <v>7484</v>
      </c>
      <c r="F19" s="14">
        <f t="shared" si="2"/>
        <v>3912</v>
      </c>
      <c r="G19" s="15">
        <v>3045</v>
      </c>
      <c r="H19" s="13">
        <v>1630</v>
      </c>
      <c r="I19" s="13">
        <v>3217</v>
      </c>
      <c r="J19" s="13">
        <v>1671</v>
      </c>
      <c r="K19" s="13">
        <v>1217</v>
      </c>
      <c r="L19" s="13">
        <v>610</v>
      </c>
      <c r="M19" s="13">
        <v>5</v>
      </c>
      <c r="N19" s="14">
        <v>1</v>
      </c>
    </row>
    <row r="20" spans="2:17" x14ac:dyDescent="0.15">
      <c r="B20" s="200"/>
      <c r="C20" s="190" t="s">
        <v>126</v>
      </c>
      <c r="D20" s="68">
        <f t="shared" si="0"/>
        <v>1086</v>
      </c>
      <c r="E20" s="13">
        <f t="shared" si="1"/>
        <v>656</v>
      </c>
      <c r="F20" s="14">
        <f t="shared" si="2"/>
        <v>430</v>
      </c>
      <c r="G20" s="15">
        <v>304</v>
      </c>
      <c r="H20" s="13">
        <v>195</v>
      </c>
      <c r="I20" s="13">
        <v>233</v>
      </c>
      <c r="J20" s="13">
        <v>151</v>
      </c>
      <c r="K20" s="13">
        <v>119</v>
      </c>
      <c r="L20" s="13">
        <v>83</v>
      </c>
      <c r="M20" s="13">
        <v>0</v>
      </c>
      <c r="N20" s="14">
        <v>1</v>
      </c>
    </row>
    <row r="21" spans="2:17" ht="14.25" thickBot="1" x14ac:dyDescent="0.2">
      <c r="B21" s="200"/>
      <c r="C21" s="18" t="s">
        <v>13</v>
      </c>
      <c r="D21" s="69">
        <f t="shared" si="0"/>
        <v>34830</v>
      </c>
      <c r="E21" s="70">
        <f t="shared" si="1"/>
        <v>23445</v>
      </c>
      <c r="F21" s="71">
        <f t="shared" si="2"/>
        <v>11385</v>
      </c>
      <c r="G21" s="72">
        <f>SUM(G14:G20)</f>
        <v>8615</v>
      </c>
      <c r="H21" s="72">
        <f t="shared" ref="H21:N21" si="4">SUM(H14:H20)</f>
        <v>4128</v>
      </c>
      <c r="I21" s="72">
        <f t="shared" si="4"/>
        <v>10600</v>
      </c>
      <c r="J21" s="72">
        <f t="shared" si="4"/>
        <v>5451</v>
      </c>
      <c r="K21" s="72">
        <f t="shared" si="4"/>
        <v>4209</v>
      </c>
      <c r="L21" s="72">
        <f t="shared" si="4"/>
        <v>1797</v>
      </c>
      <c r="M21" s="72">
        <f t="shared" si="4"/>
        <v>21</v>
      </c>
      <c r="N21" s="146">
        <f t="shared" si="4"/>
        <v>9</v>
      </c>
    </row>
    <row r="22" spans="2:17" ht="13.5" customHeight="1" x14ac:dyDescent="0.15">
      <c r="B22" s="210" t="s">
        <v>127</v>
      </c>
      <c r="C22" s="189" t="s">
        <v>128</v>
      </c>
      <c r="D22" s="141">
        <f t="shared" si="0"/>
        <v>1779</v>
      </c>
      <c r="E22" s="140">
        <f t="shared" si="1"/>
        <v>1254</v>
      </c>
      <c r="F22" s="142">
        <f t="shared" si="2"/>
        <v>525</v>
      </c>
      <c r="G22" s="11">
        <v>546</v>
      </c>
      <c r="H22" s="9">
        <v>216</v>
      </c>
      <c r="I22" s="9">
        <v>483</v>
      </c>
      <c r="J22" s="9">
        <v>221</v>
      </c>
      <c r="K22" s="9">
        <v>223</v>
      </c>
      <c r="L22" s="9">
        <v>88</v>
      </c>
      <c r="M22" s="9">
        <v>2</v>
      </c>
      <c r="N22" s="10">
        <v>0</v>
      </c>
    </row>
    <row r="23" spans="2:17" x14ac:dyDescent="0.15">
      <c r="B23" s="200"/>
      <c r="C23" s="190" t="s">
        <v>129</v>
      </c>
      <c r="D23" s="68">
        <f t="shared" si="0"/>
        <v>6011</v>
      </c>
      <c r="E23" s="13">
        <f t="shared" si="1"/>
        <v>4339</v>
      </c>
      <c r="F23" s="14">
        <f t="shared" si="2"/>
        <v>1672</v>
      </c>
      <c r="G23" s="15">
        <v>1832</v>
      </c>
      <c r="H23" s="13">
        <v>679</v>
      </c>
      <c r="I23" s="13">
        <v>1689</v>
      </c>
      <c r="J23" s="13">
        <v>674</v>
      </c>
      <c r="K23" s="13">
        <v>816</v>
      </c>
      <c r="L23" s="13">
        <v>318</v>
      </c>
      <c r="M23" s="13">
        <v>2</v>
      </c>
      <c r="N23" s="14">
        <v>1</v>
      </c>
    </row>
    <row r="24" spans="2:17" x14ac:dyDescent="0.15">
      <c r="B24" s="200"/>
      <c r="C24" s="190" t="s">
        <v>130</v>
      </c>
      <c r="D24" s="68">
        <f t="shared" si="0"/>
        <v>4896</v>
      </c>
      <c r="E24" s="13">
        <f t="shared" si="1"/>
        <v>3993</v>
      </c>
      <c r="F24" s="14">
        <f t="shared" si="2"/>
        <v>903</v>
      </c>
      <c r="G24" s="15">
        <v>1888</v>
      </c>
      <c r="H24" s="13">
        <v>383</v>
      </c>
      <c r="I24" s="13">
        <v>1383</v>
      </c>
      <c r="J24" s="13">
        <v>352</v>
      </c>
      <c r="K24" s="13">
        <v>722</v>
      </c>
      <c r="L24" s="13">
        <v>168</v>
      </c>
      <c r="M24" s="13">
        <v>0</v>
      </c>
      <c r="N24" s="14">
        <v>0</v>
      </c>
    </row>
    <row r="25" spans="2:17" x14ac:dyDescent="0.15">
      <c r="B25" s="200"/>
      <c r="C25" s="190" t="s">
        <v>24</v>
      </c>
      <c r="D25" s="68">
        <f t="shared" si="0"/>
        <v>9881</v>
      </c>
      <c r="E25" s="13">
        <f t="shared" si="1"/>
        <v>7362</v>
      </c>
      <c r="F25" s="14">
        <f t="shared" si="2"/>
        <v>2519</v>
      </c>
      <c r="G25" s="15">
        <v>3300</v>
      </c>
      <c r="H25" s="13">
        <v>1150</v>
      </c>
      <c r="I25" s="13">
        <v>2729</v>
      </c>
      <c r="J25" s="13">
        <v>956</v>
      </c>
      <c r="K25" s="13">
        <v>1332</v>
      </c>
      <c r="L25" s="13">
        <v>412</v>
      </c>
      <c r="M25" s="13">
        <v>1</v>
      </c>
      <c r="N25" s="14">
        <v>1</v>
      </c>
    </row>
    <row r="26" spans="2:17" x14ac:dyDescent="0.15">
      <c r="B26" s="200"/>
      <c r="C26" s="190" t="s">
        <v>131</v>
      </c>
      <c r="D26" s="68">
        <f t="shared" si="0"/>
        <v>47998</v>
      </c>
      <c r="E26" s="13">
        <f t="shared" si="1"/>
        <v>26551</v>
      </c>
      <c r="F26" s="14">
        <f t="shared" si="2"/>
        <v>21447</v>
      </c>
      <c r="G26" s="15">
        <v>10905</v>
      </c>
      <c r="H26" s="13">
        <v>8460</v>
      </c>
      <c r="I26" s="13">
        <v>9967</v>
      </c>
      <c r="J26" s="13">
        <v>7766</v>
      </c>
      <c r="K26" s="13">
        <v>5640</v>
      </c>
      <c r="L26" s="13">
        <v>5193</v>
      </c>
      <c r="M26" s="13">
        <v>39</v>
      </c>
      <c r="N26" s="14">
        <v>28</v>
      </c>
    </row>
    <row r="27" spans="2:17" ht="14.25" thickBot="1" x14ac:dyDescent="0.2">
      <c r="B27" s="209"/>
      <c r="C27" s="16" t="s">
        <v>13</v>
      </c>
      <c r="D27" s="69">
        <f t="shared" si="0"/>
        <v>70565</v>
      </c>
      <c r="E27" s="70">
        <f t="shared" si="1"/>
        <v>43499</v>
      </c>
      <c r="F27" s="71">
        <f t="shared" si="2"/>
        <v>27066</v>
      </c>
      <c r="G27" s="72">
        <f>SUM(G22:G26)</f>
        <v>18471</v>
      </c>
      <c r="H27" s="72">
        <f t="shared" ref="H27:N27" si="5">SUM(H22:H26)</f>
        <v>10888</v>
      </c>
      <c r="I27" s="72">
        <f t="shared" si="5"/>
        <v>16251</v>
      </c>
      <c r="J27" s="72">
        <f t="shared" si="5"/>
        <v>9969</v>
      </c>
      <c r="K27" s="72">
        <f t="shared" si="5"/>
        <v>8733</v>
      </c>
      <c r="L27" s="72">
        <f t="shared" si="5"/>
        <v>6179</v>
      </c>
      <c r="M27" s="72">
        <f t="shared" si="5"/>
        <v>44</v>
      </c>
      <c r="N27" s="146">
        <f t="shared" si="5"/>
        <v>30</v>
      </c>
    </row>
    <row r="28" spans="2:17" ht="13.5" customHeight="1" x14ac:dyDescent="0.15">
      <c r="B28" s="200" t="s">
        <v>26</v>
      </c>
      <c r="C28" s="17" t="s">
        <v>132</v>
      </c>
      <c r="D28" s="141">
        <f t="shared" si="0"/>
        <v>10245</v>
      </c>
      <c r="E28" s="140">
        <f t="shared" si="1"/>
        <v>6607</v>
      </c>
      <c r="F28" s="142">
        <f t="shared" si="2"/>
        <v>3638</v>
      </c>
      <c r="G28" s="11">
        <v>2664</v>
      </c>
      <c r="H28" s="9">
        <v>1607</v>
      </c>
      <c r="I28" s="9">
        <v>2596</v>
      </c>
      <c r="J28" s="9">
        <v>1383</v>
      </c>
      <c r="K28" s="9">
        <v>1340</v>
      </c>
      <c r="L28" s="9">
        <v>646</v>
      </c>
      <c r="M28" s="9">
        <v>7</v>
      </c>
      <c r="N28" s="10">
        <v>2</v>
      </c>
    </row>
    <row r="29" spans="2:17" x14ac:dyDescent="0.15">
      <c r="B29" s="200"/>
      <c r="C29" s="190" t="s">
        <v>133</v>
      </c>
      <c r="D29" s="68">
        <f t="shared" si="0"/>
        <v>26012</v>
      </c>
      <c r="E29" s="13">
        <f t="shared" si="1"/>
        <v>13816</v>
      </c>
      <c r="F29" s="14">
        <f t="shared" si="2"/>
        <v>12196</v>
      </c>
      <c r="G29" s="15">
        <v>5126</v>
      </c>
      <c r="H29" s="13">
        <v>4785</v>
      </c>
      <c r="I29" s="13">
        <v>5668</v>
      </c>
      <c r="J29" s="13">
        <v>4925</v>
      </c>
      <c r="K29" s="13">
        <v>3003</v>
      </c>
      <c r="L29" s="13">
        <v>2472</v>
      </c>
      <c r="M29" s="13">
        <v>19</v>
      </c>
      <c r="N29" s="14">
        <v>14</v>
      </c>
      <c r="Q29" s="57"/>
    </row>
    <row r="30" spans="2:17" x14ac:dyDescent="0.15">
      <c r="B30" s="200"/>
      <c r="C30" s="190" t="s">
        <v>134</v>
      </c>
      <c r="D30" s="68">
        <f t="shared" si="0"/>
        <v>12543</v>
      </c>
      <c r="E30" s="13">
        <f t="shared" si="1"/>
        <v>7443</v>
      </c>
      <c r="F30" s="14">
        <f t="shared" si="2"/>
        <v>5100</v>
      </c>
      <c r="G30" s="15">
        <v>3198</v>
      </c>
      <c r="H30" s="13">
        <v>2487</v>
      </c>
      <c r="I30" s="13">
        <v>2846</v>
      </c>
      <c r="J30" s="13">
        <v>1812</v>
      </c>
      <c r="K30" s="13">
        <v>1395</v>
      </c>
      <c r="L30" s="13">
        <v>800</v>
      </c>
      <c r="M30" s="13">
        <v>4</v>
      </c>
      <c r="N30" s="14">
        <v>1</v>
      </c>
    </row>
    <row r="31" spans="2:17" x14ac:dyDescent="0.15">
      <c r="B31" s="200"/>
      <c r="C31" s="190" t="s">
        <v>28</v>
      </c>
      <c r="D31" s="68">
        <f t="shared" si="0"/>
        <v>54202</v>
      </c>
      <c r="E31" s="13">
        <f t="shared" si="1"/>
        <v>30194</v>
      </c>
      <c r="F31" s="14">
        <f t="shared" si="2"/>
        <v>24008</v>
      </c>
      <c r="G31" s="15">
        <v>11095</v>
      </c>
      <c r="H31" s="13">
        <v>10144</v>
      </c>
      <c r="I31" s="13">
        <v>12463</v>
      </c>
      <c r="J31" s="13">
        <v>9242</v>
      </c>
      <c r="K31" s="13">
        <v>6599</v>
      </c>
      <c r="L31" s="13">
        <v>4600</v>
      </c>
      <c r="M31" s="13">
        <v>37</v>
      </c>
      <c r="N31" s="14">
        <v>22</v>
      </c>
    </row>
    <row r="32" spans="2:17" x14ac:dyDescent="0.15">
      <c r="B32" s="200"/>
      <c r="C32" s="190" t="s">
        <v>135</v>
      </c>
      <c r="D32" s="68">
        <f t="shared" si="0"/>
        <v>15017</v>
      </c>
      <c r="E32" s="13">
        <f t="shared" si="1"/>
        <v>9379</v>
      </c>
      <c r="F32" s="14">
        <f t="shared" si="2"/>
        <v>5638</v>
      </c>
      <c r="G32" s="15">
        <v>3857</v>
      </c>
      <c r="H32" s="13">
        <v>2376</v>
      </c>
      <c r="I32" s="13">
        <v>3587</v>
      </c>
      <c r="J32" s="13">
        <v>2109</v>
      </c>
      <c r="K32" s="13">
        <v>1926</v>
      </c>
      <c r="L32" s="13">
        <v>1151</v>
      </c>
      <c r="M32" s="13">
        <v>9</v>
      </c>
      <c r="N32" s="14">
        <v>2</v>
      </c>
      <c r="Q32" s="57"/>
    </row>
    <row r="33" spans="2:16" ht="14.25" thickBot="1" x14ac:dyDescent="0.2">
      <c r="B33" s="200"/>
      <c r="C33" s="18" t="s">
        <v>13</v>
      </c>
      <c r="D33" s="69">
        <f t="shared" si="0"/>
        <v>118019</v>
      </c>
      <c r="E33" s="70">
        <f t="shared" si="1"/>
        <v>67439</v>
      </c>
      <c r="F33" s="71">
        <f t="shared" si="2"/>
        <v>50580</v>
      </c>
      <c r="G33" s="76">
        <f>SUM(G28:G32)</f>
        <v>25940</v>
      </c>
      <c r="H33" s="76">
        <f t="shared" ref="H33:N33" si="6">SUM(H28:H32)</f>
        <v>21399</v>
      </c>
      <c r="I33" s="76">
        <f t="shared" si="6"/>
        <v>27160</v>
      </c>
      <c r="J33" s="76">
        <f>SUM(J28:J32)</f>
        <v>19471</v>
      </c>
      <c r="K33" s="76">
        <f t="shared" si="6"/>
        <v>14263</v>
      </c>
      <c r="L33" s="76">
        <f t="shared" si="6"/>
        <v>9669</v>
      </c>
      <c r="M33" s="76">
        <f t="shared" si="6"/>
        <v>76</v>
      </c>
      <c r="N33" s="147">
        <f t="shared" si="6"/>
        <v>41</v>
      </c>
    </row>
    <row r="34" spans="2:16" ht="14.25" thickBot="1" x14ac:dyDescent="0.2">
      <c r="B34" s="201" t="s">
        <v>30</v>
      </c>
      <c r="C34" s="202"/>
      <c r="D34" s="66">
        <f t="shared" si="0"/>
        <v>3257</v>
      </c>
      <c r="E34" s="5">
        <f t="shared" si="1"/>
        <v>1937</v>
      </c>
      <c r="F34" s="6">
        <f t="shared" si="2"/>
        <v>1320</v>
      </c>
      <c r="G34" s="7">
        <v>717</v>
      </c>
      <c r="H34" s="5">
        <v>498</v>
      </c>
      <c r="I34" s="5">
        <v>828</v>
      </c>
      <c r="J34" s="5">
        <v>569</v>
      </c>
      <c r="K34" s="5">
        <v>390</v>
      </c>
      <c r="L34" s="5">
        <v>250</v>
      </c>
      <c r="M34" s="5">
        <v>2</v>
      </c>
      <c r="N34" s="6">
        <v>3</v>
      </c>
    </row>
    <row r="35" spans="2:16" ht="14.25" thickBot="1" x14ac:dyDescent="0.2">
      <c r="B35" s="249" t="s">
        <v>31</v>
      </c>
      <c r="C35" s="276"/>
      <c r="D35" s="162">
        <f t="shared" si="0"/>
        <v>266588</v>
      </c>
      <c r="E35" s="144">
        <f t="shared" si="1"/>
        <v>165459</v>
      </c>
      <c r="F35" s="145">
        <f t="shared" si="2"/>
        <v>101129</v>
      </c>
      <c r="G35" s="143">
        <f>G13+G21+G27+G33+G34+G4</f>
        <v>64755</v>
      </c>
      <c r="H35" s="143">
        <f t="shared" ref="H35:N35" si="7">H13+H21+H27+H33+H34+H4</f>
        <v>41242</v>
      </c>
      <c r="I35" s="143">
        <f t="shared" si="7"/>
        <v>66672</v>
      </c>
      <c r="J35" s="143">
        <f t="shared" si="7"/>
        <v>39629</v>
      </c>
      <c r="K35" s="143">
        <f t="shared" si="7"/>
        <v>33873</v>
      </c>
      <c r="L35" s="143">
        <f t="shared" si="7"/>
        <v>20170</v>
      </c>
      <c r="M35" s="143">
        <f t="shared" si="7"/>
        <v>159</v>
      </c>
      <c r="N35" s="193">
        <f t="shared" si="7"/>
        <v>88</v>
      </c>
      <c r="P35" s="59"/>
    </row>
    <row r="36" spans="2:16" x14ac:dyDescent="0.15">
      <c r="D36" s="59"/>
    </row>
    <row r="37" spans="2:16" x14ac:dyDescent="0.15">
      <c r="D37" s="59"/>
      <c r="E37" s="59"/>
      <c r="F37" s="59"/>
      <c r="G37" s="59"/>
    </row>
    <row r="38" spans="2:16" x14ac:dyDescent="0.15">
      <c r="E38" s="59"/>
      <c r="G38" s="59"/>
      <c r="H38" s="59"/>
    </row>
  </sheetData>
  <mergeCells count="13">
    <mergeCell ref="M2:N2"/>
    <mergeCell ref="B2:C3"/>
    <mergeCell ref="D2:F2"/>
    <mergeCell ref="G2:H2"/>
    <mergeCell ref="I2:J2"/>
    <mergeCell ref="K2:L2"/>
    <mergeCell ref="B35:C35"/>
    <mergeCell ref="B4:C4"/>
    <mergeCell ref="B5:B13"/>
    <mergeCell ref="B14:B21"/>
    <mergeCell ref="B22:B27"/>
    <mergeCell ref="B28:B33"/>
    <mergeCell ref="B34:C34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view="pageBreakPreview" zoomScale="75" zoomScaleNormal="100" zoomScaleSheetLayoutView="75" workbookViewId="0">
      <selection activeCell="I31" sqref="I31"/>
    </sheetView>
  </sheetViews>
  <sheetFormatPr defaultRowHeight="13.5" x14ac:dyDescent="0.15"/>
  <cols>
    <col min="1" max="1" width="2.875" style="58" customWidth="1"/>
    <col min="2" max="2" width="2.875" style="58" bestFit="1" customWidth="1"/>
    <col min="3" max="3" width="11.25" style="58" customWidth="1"/>
    <col min="4" max="4" width="21" style="58" bestFit="1" customWidth="1"/>
    <col min="5" max="16384" width="9" style="58"/>
  </cols>
  <sheetData>
    <row r="1" spans="2:15" ht="14.25" thickBot="1" x14ac:dyDescent="0.2">
      <c r="B1" s="58" t="s">
        <v>82</v>
      </c>
    </row>
    <row r="2" spans="2:15" ht="13.5" customHeight="1" x14ac:dyDescent="0.15">
      <c r="B2" s="211" t="s">
        <v>32</v>
      </c>
      <c r="C2" s="212"/>
      <c r="D2" s="212"/>
      <c r="E2" s="273" t="s">
        <v>88</v>
      </c>
      <c r="F2" s="274"/>
      <c r="G2" s="275"/>
      <c r="H2" s="216" t="s">
        <v>106</v>
      </c>
      <c r="I2" s="206"/>
      <c r="J2" s="205" t="s">
        <v>107</v>
      </c>
      <c r="K2" s="206"/>
      <c r="L2" s="205" t="s">
        <v>108</v>
      </c>
      <c r="M2" s="206"/>
      <c r="N2" s="205" t="s">
        <v>109</v>
      </c>
      <c r="O2" s="207"/>
    </row>
    <row r="3" spans="2:15" ht="14.25" thickBot="1" x14ac:dyDescent="0.2">
      <c r="B3" s="271"/>
      <c r="C3" s="272"/>
      <c r="D3" s="272"/>
      <c r="E3" s="165" t="s">
        <v>0</v>
      </c>
      <c r="F3" s="163" t="s">
        <v>1</v>
      </c>
      <c r="G3" s="169" t="s">
        <v>2</v>
      </c>
      <c r="H3" s="180" t="s">
        <v>1</v>
      </c>
      <c r="I3" s="37" t="s">
        <v>2</v>
      </c>
      <c r="J3" s="180" t="s">
        <v>1</v>
      </c>
      <c r="K3" s="37" t="s">
        <v>2</v>
      </c>
      <c r="L3" s="180" t="s">
        <v>1</v>
      </c>
      <c r="M3" s="37" t="s">
        <v>2</v>
      </c>
      <c r="N3" s="35" t="s">
        <v>1</v>
      </c>
      <c r="O3" s="38" t="s">
        <v>2</v>
      </c>
    </row>
    <row r="4" spans="2:15" ht="13.5" customHeight="1" x14ac:dyDescent="0.15">
      <c r="B4" s="268" t="s">
        <v>33</v>
      </c>
      <c r="C4" s="264" t="s">
        <v>34</v>
      </c>
      <c r="D4" s="265"/>
      <c r="E4" s="86">
        <f>SUM(F4:G4)</f>
        <v>66112</v>
      </c>
      <c r="F4" s="87">
        <f>SUM(H4+J4+L4+N4)</f>
        <v>44929</v>
      </c>
      <c r="G4" s="88">
        <f>SUM(I4+K4+M4+O4)</f>
        <v>21183</v>
      </c>
      <c r="H4" s="89">
        <v>19502</v>
      </c>
      <c r="I4" s="87">
        <v>8844</v>
      </c>
      <c r="J4" s="87">
        <v>16846</v>
      </c>
      <c r="K4" s="87">
        <v>7663</v>
      </c>
      <c r="L4" s="87">
        <v>8549</v>
      </c>
      <c r="M4" s="87">
        <v>4650</v>
      </c>
      <c r="N4" s="87">
        <v>32</v>
      </c>
      <c r="O4" s="88">
        <v>26</v>
      </c>
    </row>
    <row r="5" spans="2:15" x14ac:dyDescent="0.15">
      <c r="B5" s="269"/>
      <c r="C5" s="252" t="s">
        <v>35</v>
      </c>
      <c r="D5" s="253"/>
      <c r="E5" s="90">
        <f t="shared" ref="E5:E46" si="0">SUM(F5:G5)</f>
        <v>61374</v>
      </c>
      <c r="F5" s="91">
        <f t="shared" ref="F5:F45" si="1">SUM(H5+J5+L5+N5)</f>
        <v>33035</v>
      </c>
      <c r="G5" s="92">
        <f t="shared" ref="G5:G45" si="2">SUM(I5+K5+M5+O5)</f>
        <v>28339</v>
      </c>
      <c r="H5" s="93">
        <v>12438</v>
      </c>
      <c r="I5" s="91">
        <v>11727</v>
      </c>
      <c r="J5" s="91">
        <v>13524</v>
      </c>
      <c r="K5" s="91">
        <v>11044</v>
      </c>
      <c r="L5" s="91">
        <v>7034</v>
      </c>
      <c r="M5" s="91">
        <v>5545</v>
      </c>
      <c r="N5" s="91">
        <v>39</v>
      </c>
      <c r="O5" s="92">
        <v>23</v>
      </c>
    </row>
    <row r="6" spans="2:15" x14ac:dyDescent="0.15">
      <c r="B6" s="269"/>
      <c r="C6" s="252" t="s">
        <v>36</v>
      </c>
      <c r="D6" s="253"/>
      <c r="E6" s="90">
        <f t="shared" si="0"/>
        <v>9273</v>
      </c>
      <c r="F6" s="91">
        <f t="shared" si="1"/>
        <v>6209</v>
      </c>
      <c r="G6" s="92">
        <f t="shared" si="2"/>
        <v>3064</v>
      </c>
      <c r="H6" s="93">
        <v>2119</v>
      </c>
      <c r="I6" s="91">
        <v>1130</v>
      </c>
      <c r="J6" s="91">
        <v>2530</v>
      </c>
      <c r="K6" s="91">
        <v>1217</v>
      </c>
      <c r="L6" s="91">
        <v>1558</v>
      </c>
      <c r="M6" s="91">
        <v>713</v>
      </c>
      <c r="N6" s="91">
        <v>2</v>
      </c>
      <c r="O6" s="92">
        <v>4</v>
      </c>
    </row>
    <row r="7" spans="2:15" x14ac:dyDescent="0.15">
      <c r="B7" s="269"/>
      <c r="C7" s="252" t="s">
        <v>37</v>
      </c>
      <c r="D7" s="253"/>
      <c r="E7" s="90">
        <f t="shared" si="0"/>
        <v>65028</v>
      </c>
      <c r="F7" s="91">
        <f t="shared" si="1"/>
        <v>41856</v>
      </c>
      <c r="G7" s="92">
        <f t="shared" si="2"/>
        <v>23172</v>
      </c>
      <c r="H7" s="93">
        <v>16306</v>
      </c>
      <c r="I7" s="91">
        <v>9596</v>
      </c>
      <c r="J7" s="91">
        <v>16696</v>
      </c>
      <c r="K7" s="91">
        <v>8841</v>
      </c>
      <c r="L7" s="91">
        <v>8809</v>
      </c>
      <c r="M7" s="91">
        <v>4714</v>
      </c>
      <c r="N7" s="91">
        <v>45</v>
      </c>
      <c r="O7" s="92">
        <v>21</v>
      </c>
    </row>
    <row r="8" spans="2:15" x14ac:dyDescent="0.15">
      <c r="B8" s="269"/>
      <c r="C8" s="252" t="s">
        <v>38</v>
      </c>
      <c r="D8" s="253"/>
      <c r="E8" s="90">
        <f t="shared" si="0"/>
        <v>19962</v>
      </c>
      <c r="F8" s="91">
        <f t="shared" si="1"/>
        <v>11252</v>
      </c>
      <c r="G8" s="92">
        <f t="shared" si="2"/>
        <v>8710</v>
      </c>
      <c r="H8" s="93">
        <v>3869</v>
      </c>
      <c r="I8" s="91">
        <v>3407</v>
      </c>
      <c r="J8" s="91">
        <v>4779</v>
      </c>
      <c r="K8" s="91">
        <v>3552</v>
      </c>
      <c r="L8" s="91">
        <v>2587</v>
      </c>
      <c r="M8" s="91">
        <v>1746</v>
      </c>
      <c r="N8" s="91">
        <v>17</v>
      </c>
      <c r="O8" s="92">
        <v>5</v>
      </c>
    </row>
    <row r="9" spans="2:15" x14ac:dyDescent="0.15">
      <c r="B9" s="269"/>
      <c r="C9" s="252" t="s">
        <v>39</v>
      </c>
      <c r="D9" s="253"/>
      <c r="E9" s="90">
        <f t="shared" si="0"/>
        <v>7680</v>
      </c>
      <c r="F9" s="91">
        <f t="shared" si="1"/>
        <v>5241</v>
      </c>
      <c r="G9" s="92">
        <f t="shared" si="2"/>
        <v>2439</v>
      </c>
      <c r="H9" s="93">
        <v>2005</v>
      </c>
      <c r="I9" s="91">
        <v>1057</v>
      </c>
      <c r="J9" s="91">
        <v>2000</v>
      </c>
      <c r="K9" s="91">
        <v>847</v>
      </c>
      <c r="L9" s="91">
        <v>1231</v>
      </c>
      <c r="M9" s="91">
        <v>533</v>
      </c>
      <c r="N9" s="91">
        <v>5</v>
      </c>
      <c r="O9" s="92">
        <v>2</v>
      </c>
    </row>
    <row r="10" spans="2:15" x14ac:dyDescent="0.15">
      <c r="B10" s="269"/>
      <c r="C10" s="252" t="s">
        <v>40</v>
      </c>
      <c r="D10" s="253"/>
      <c r="E10" s="90">
        <f t="shared" si="0"/>
        <v>2152</v>
      </c>
      <c r="F10" s="91">
        <f t="shared" si="1"/>
        <v>1610</v>
      </c>
      <c r="G10" s="92">
        <f t="shared" si="2"/>
        <v>542</v>
      </c>
      <c r="H10" s="93">
        <v>576</v>
      </c>
      <c r="I10" s="91">
        <v>189</v>
      </c>
      <c r="J10" s="91">
        <v>619</v>
      </c>
      <c r="K10" s="91">
        <v>209</v>
      </c>
      <c r="L10" s="91">
        <v>411</v>
      </c>
      <c r="M10" s="91">
        <v>144</v>
      </c>
      <c r="N10" s="91">
        <v>4</v>
      </c>
      <c r="O10" s="92">
        <v>0</v>
      </c>
    </row>
    <row r="11" spans="2:15" x14ac:dyDescent="0.15">
      <c r="B11" s="269"/>
      <c r="C11" s="252" t="s">
        <v>41</v>
      </c>
      <c r="D11" s="253"/>
      <c r="E11" s="90">
        <f t="shared" si="0"/>
        <v>852</v>
      </c>
      <c r="F11" s="91">
        <f t="shared" si="1"/>
        <v>399</v>
      </c>
      <c r="G11" s="92">
        <f t="shared" si="2"/>
        <v>453</v>
      </c>
      <c r="H11" s="93">
        <v>171</v>
      </c>
      <c r="I11" s="91">
        <v>168</v>
      </c>
      <c r="J11" s="91">
        <v>152</v>
      </c>
      <c r="K11" s="91">
        <v>160</v>
      </c>
      <c r="L11" s="91">
        <v>76</v>
      </c>
      <c r="M11" s="91">
        <v>125</v>
      </c>
      <c r="N11" s="91">
        <v>0</v>
      </c>
      <c r="O11" s="92">
        <v>0</v>
      </c>
    </row>
    <row r="12" spans="2:15" x14ac:dyDescent="0.15">
      <c r="B12" s="269"/>
      <c r="C12" s="252" t="s">
        <v>42</v>
      </c>
      <c r="D12" s="253"/>
      <c r="E12" s="90">
        <f t="shared" si="0"/>
        <v>143</v>
      </c>
      <c r="F12" s="91">
        <f t="shared" si="1"/>
        <v>113</v>
      </c>
      <c r="G12" s="92">
        <f t="shared" si="2"/>
        <v>30</v>
      </c>
      <c r="H12" s="93">
        <v>35</v>
      </c>
      <c r="I12" s="91">
        <v>9</v>
      </c>
      <c r="J12" s="91">
        <v>52</v>
      </c>
      <c r="K12" s="91">
        <v>12</v>
      </c>
      <c r="L12" s="91">
        <v>26</v>
      </c>
      <c r="M12" s="91">
        <v>9</v>
      </c>
      <c r="N12" s="91">
        <v>0</v>
      </c>
      <c r="O12" s="92">
        <v>0</v>
      </c>
    </row>
    <row r="13" spans="2:15" x14ac:dyDescent="0.15">
      <c r="B13" s="269"/>
      <c r="C13" s="252" t="s">
        <v>43</v>
      </c>
      <c r="D13" s="253"/>
      <c r="E13" s="90">
        <f t="shared" si="0"/>
        <v>1977</v>
      </c>
      <c r="F13" s="91">
        <f t="shared" si="1"/>
        <v>1599</v>
      </c>
      <c r="G13" s="92">
        <f t="shared" si="2"/>
        <v>378</v>
      </c>
      <c r="H13" s="93">
        <v>552</v>
      </c>
      <c r="I13" s="91">
        <v>154</v>
      </c>
      <c r="J13" s="91">
        <v>660</v>
      </c>
      <c r="K13" s="91">
        <v>146</v>
      </c>
      <c r="L13" s="91">
        <v>386</v>
      </c>
      <c r="M13" s="91">
        <v>78</v>
      </c>
      <c r="N13" s="91">
        <v>1</v>
      </c>
      <c r="O13" s="92">
        <v>0</v>
      </c>
    </row>
    <row r="14" spans="2:15" x14ac:dyDescent="0.15">
      <c r="B14" s="269"/>
      <c r="C14" s="252" t="s">
        <v>44</v>
      </c>
      <c r="D14" s="253"/>
      <c r="E14" s="90">
        <f t="shared" si="0"/>
        <v>964</v>
      </c>
      <c r="F14" s="91">
        <f t="shared" si="1"/>
        <v>510</v>
      </c>
      <c r="G14" s="92">
        <f t="shared" si="2"/>
        <v>454</v>
      </c>
      <c r="H14" s="93">
        <v>213</v>
      </c>
      <c r="I14" s="91">
        <v>202</v>
      </c>
      <c r="J14" s="91">
        <v>172</v>
      </c>
      <c r="K14" s="91">
        <v>147</v>
      </c>
      <c r="L14" s="91">
        <v>125</v>
      </c>
      <c r="M14" s="91">
        <v>105</v>
      </c>
      <c r="N14" s="91">
        <v>0</v>
      </c>
      <c r="O14" s="92">
        <v>0</v>
      </c>
    </row>
    <row r="15" spans="2:15" x14ac:dyDescent="0.15">
      <c r="B15" s="269"/>
      <c r="C15" s="252" t="s">
        <v>45</v>
      </c>
      <c r="D15" s="253"/>
      <c r="E15" s="90">
        <f t="shared" si="0"/>
        <v>666</v>
      </c>
      <c r="F15" s="91">
        <f t="shared" si="1"/>
        <v>290</v>
      </c>
      <c r="G15" s="92">
        <f t="shared" si="2"/>
        <v>376</v>
      </c>
      <c r="H15" s="93">
        <v>99</v>
      </c>
      <c r="I15" s="91">
        <v>128</v>
      </c>
      <c r="J15" s="91">
        <v>96</v>
      </c>
      <c r="K15" s="91">
        <v>145</v>
      </c>
      <c r="L15" s="91">
        <v>95</v>
      </c>
      <c r="M15" s="91">
        <v>102</v>
      </c>
      <c r="N15" s="91">
        <v>0</v>
      </c>
      <c r="O15" s="92">
        <v>1</v>
      </c>
    </row>
    <row r="16" spans="2:15" x14ac:dyDescent="0.15">
      <c r="B16" s="269"/>
      <c r="C16" s="252" t="s">
        <v>46</v>
      </c>
      <c r="D16" s="253"/>
      <c r="E16" s="90">
        <f t="shared" si="0"/>
        <v>1577</v>
      </c>
      <c r="F16" s="91">
        <f t="shared" si="1"/>
        <v>1132</v>
      </c>
      <c r="G16" s="92">
        <f t="shared" si="2"/>
        <v>445</v>
      </c>
      <c r="H16" s="93">
        <v>422</v>
      </c>
      <c r="I16" s="91">
        <v>175</v>
      </c>
      <c r="J16" s="91">
        <v>457</v>
      </c>
      <c r="K16" s="91">
        <v>170</v>
      </c>
      <c r="L16" s="91">
        <v>253</v>
      </c>
      <c r="M16" s="91">
        <v>100</v>
      </c>
      <c r="N16" s="91">
        <v>0</v>
      </c>
      <c r="O16" s="92">
        <v>0</v>
      </c>
    </row>
    <row r="17" spans="2:15" x14ac:dyDescent="0.15">
      <c r="B17" s="269"/>
      <c r="C17" s="252" t="s">
        <v>30</v>
      </c>
      <c r="D17" s="253"/>
      <c r="E17" s="90">
        <f t="shared" si="0"/>
        <v>79</v>
      </c>
      <c r="F17" s="91">
        <f t="shared" si="1"/>
        <v>50</v>
      </c>
      <c r="G17" s="92">
        <f t="shared" si="2"/>
        <v>29</v>
      </c>
      <c r="H17" s="93">
        <v>23</v>
      </c>
      <c r="I17" s="91">
        <v>10</v>
      </c>
      <c r="J17" s="91">
        <v>19</v>
      </c>
      <c r="K17" s="91">
        <v>11</v>
      </c>
      <c r="L17" s="91">
        <v>8</v>
      </c>
      <c r="M17" s="91">
        <v>8</v>
      </c>
      <c r="N17" s="91">
        <v>0</v>
      </c>
      <c r="O17" s="92">
        <v>0</v>
      </c>
    </row>
    <row r="18" spans="2:15" ht="14.25" thickBot="1" x14ac:dyDescent="0.2">
      <c r="B18" s="270"/>
      <c r="C18" s="266" t="s">
        <v>47</v>
      </c>
      <c r="D18" s="267"/>
      <c r="E18" s="94">
        <f t="shared" si="0"/>
        <v>237839</v>
      </c>
      <c r="F18" s="95">
        <f t="shared" si="1"/>
        <v>148225</v>
      </c>
      <c r="G18" s="96">
        <f t="shared" si="2"/>
        <v>89614</v>
      </c>
      <c r="H18" s="97">
        <f>SUM(H4:H17)</f>
        <v>58330</v>
      </c>
      <c r="I18" s="97">
        <f t="shared" ref="I18:O18" si="3">SUM(I4:I17)</f>
        <v>36796</v>
      </c>
      <c r="J18" s="97">
        <f t="shared" si="3"/>
        <v>58602</v>
      </c>
      <c r="K18" s="97">
        <f t="shared" si="3"/>
        <v>34164</v>
      </c>
      <c r="L18" s="97">
        <f t="shared" si="3"/>
        <v>31148</v>
      </c>
      <c r="M18" s="97">
        <f t="shared" si="3"/>
        <v>18572</v>
      </c>
      <c r="N18" s="97">
        <f t="shared" si="3"/>
        <v>145</v>
      </c>
      <c r="O18" s="168">
        <f t="shared" si="3"/>
        <v>82</v>
      </c>
    </row>
    <row r="19" spans="2:15" ht="13.5" customHeight="1" x14ac:dyDescent="0.15">
      <c r="B19" s="261" t="s">
        <v>48</v>
      </c>
      <c r="C19" s="264" t="s">
        <v>49</v>
      </c>
      <c r="D19" s="265"/>
      <c r="E19" s="86">
        <f t="shared" si="0"/>
        <v>340</v>
      </c>
      <c r="F19" s="87">
        <f t="shared" si="1"/>
        <v>220</v>
      </c>
      <c r="G19" s="88">
        <f t="shared" si="2"/>
        <v>120</v>
      </c>
      <c r="H19" s="89">
        <v>46</v>
      </c>
      <c r="I19" s="87">
        <v>18</v>
      </c>
      <c r="J19" s="87">
        <v>154</v>
      </c>
      <c r="K19" s="87">
        <v>88</v>
      </c>
      <c r="L19" s="87">
        <v>20</v>
      </c>
      <c r="M19" s="87">
        <v>14</v>
      </c>
      <c r="N19" s="87">
        <v>0</v>
      </c>
      <c r="O19" s="88">
        <v>0</v>
      </c>
    </row>
    <row r="20" spans="2:15" x14ac:dyDescent="0.15">
      <c r="B20" s="262"/>
      <c r="C20" s="252" t="s">
        <v>50</v>
      </c>
      <c r="D20" s="253"/>
      <c r="E20" s="90">
        <f t="shared" si="0"/>
        <v>67</v>
      </c>
      <c r="F20" s="91">
        <f t="shared" si="1"/>
        <v>28</v>
      </c>
      <c r="G20" s="92">
        <f t="shared" si="2"/>
        <v>39</v>
      </c>
      <c r="H20" s="93">
        <v>3</v>
      </c>
      <c r="I20" s="91">
        <v>7</v>
      </c>
      <c r="J20" s="91">
        <v>14</v>
      </c>
      <c r="K20" s="91">
        <v>22</v>
      </c>
      <c r="L20" s="91">
        <v>11</v>
      </c>
      <c r="M20" s="91">
        <v>10</v>
      </c>
      <c r="N20" s="91">
        <v>0</v>
      </c>
      <c r="O20" s="92">
        <v>0</v>
      </c>
    </row>
    <row r="21" spans="2:15" x14ac:dyDescent="0.15">
      <c r="B21" s="262"/>
      <c r="C21" s="252" t="s">
        <v>51</v>
      </c>
      <c r="D21" s="253"/>
      <c r="E21" s="90">
        <f t="shared" si="0"/>
        <v>2216</v>
      </c>
      <c r="F21" s="91">
        <f t="shared" si="1"/>
        <v>1332</v>
      </c>
      <c r="G21" s="92">
        <f t="shared" si="2"/>
        <v>884</v>
      </c>
      <c r="H21" s="93">
        <v>548</v>
      </c>
      <c r="I21" s="91">
        <v>377</v>
      </c>
      <c r="J21" s="91">
        <v>504</v>
      </c>
      <c r="K21" s="91">
        <v>329</v>
      </c>
      <c r="L21" s="91">
        <v>278</v>
      </c>
      <c r="M21" s="91">
        <v>176</v>
      </c>
      <c r="N21" s="91">
        <v>2</v>
      </c>
      <c r="O21" s="92">
        <v>2</v>
      </c>
    </row>
    <row r="22" spans="2:15" x14ac:dyDescent="0.15">
      <c r="B22" s="262"/>
      <c r="C22" s="252" t="s">
        <v>52</v>
      </c>
      <c r="D22" s="253"/>
      <c r="E22" s="90">
        <f t="shared" si="0"/>
        <v>5</v>
      </c>
      <c r="F22" s="91">
        <f t="shared" si="1"/>
        <v>3</v>
      </c>
      <c r="G22" s="92">
        <f t="shared" si="2"/>
        <v>2</v>
      </c>
      <c r="H22" s="93">
        <v>1</v>
      </c>
      <c r="I22" s="91">
        <v>1</v>
      </c>
      <c r="J22" s="91">
        <v>2</v>
      </c>
      <c r="K22" s="91">
        <v>1</v>
      </c>
      <c r="L22" s="91">
        <v>0</v>
      </c>
      <c r="M22" s="91">
        <v>0</v>
      </c>
      <c r="N22" s="91">
        <v>0</v>
      </c>
      <c r="O22" s="92">
        <v>0</v>
      </c>
    </row>
    <row r="23" spans="2:15" x14ac:dyDescent="0.15">
      <c r="B23" s="262"/>
      <c r="C23" s="252" t="s">
        <v>53</v>
      </c>
      <c r="D23" s="253"/>
      <c r="E23" s="90">
        <f t="shared" si="0"/>
        <v>505</v>
      </c>
      <c r="F23" s="91">
        <f t="shared" si="1"/>
        <v>306</v>
      </c>
      <c r="G23" s="92">
        <f t="shared" si="2"/>
        <v>199</v>
      </c>
      <c r="H23" s="93">
        <v>104</v>
      </c>
      <c r="I23" s="91">
        <v>66</v>
      </c>
      <c r="J23" s="91">
        <v>126</v>
      </c>
      <c r="K23" s="91">
        <v>96</v>
      </c>
      <c r="L23" s="91">
        <v>76</v>
      </c>
      <c r="M23" s="91">
        <v>37</v>
      </c>
      <c r="N23" s="91">
        <v>0</v>
      </c>
      <c r="O23" s="92">
        <v>0</v>
      </c>
    </row>
    <row r="24" spans="2:15" x14ac:dyDescent="0.15">
      <c r="B24" s="262"/>
      <c r="C24" s="252" t="s">
        <v>54</v>
      </c>
      <c r="D24" s="253"/>
      <c r="E24" s="90">
        <f t="shared" si="0"/>
        <v>572</v>
      </c>
      <c r="F24" s="91">
        <f t="shared" si="1"/>
        <v>279</v>
      </c>
      <c r="G24" s="92">
        <f t="shared" si="2"/>
        <v>293</v>
      </c>
      <c r="H24" s="93">
        <v>117</v>
      </c>
      <c r="I24" s="91">
        <v>123</v>
      </c>
      <c r="J24" s="91">
        <v>98</v>
      </c>
      <c r="K24" s="91">
        <v>113</v>
      </c>
      <c r="L24" s="91">
        <v>64</v>
      </c>
      <c r="M24" s="91">
        <v>57</v>
      </c>
      <c r="N24" s="91">
        <v>0</v>
      </c>
      <c r="O24" s="92">
        <v>0</v>
      </c>
    </row>
    <row r="25" spans="2:15" ht="13.5" customHeight="1" x14ac:dyDescent="0.15">
      <c r="B25" s="262"/>
      <c r="C25" s="254" t="s">
        <v>55</v>
      </c>
      <c r="D25" s="183" t="s">
        <v>56</v>
      </c>
      <c r="E25" s="90">
        <f t="shared" si="0"/>
        <v>1054</v>
      </c>
      <c r="F25" s="91">
        <f t="shared" si="1"/>
        <v>783</v>
      </c>
      <c r="G25" s="92">
        <f t="shared" si="2"/>
        <v>271</v>
      </c>
      <c r="H25" s="93">
        <v>312</v>
      </c>
      <c r="I25" s="91">
        <v>95</v>
      </c>
      <c r="J25" s="91">
        <v>314</v>
      </c>
      <c r="K25" s="91">
        <v>130</v>
      </c>
      <c r="L25" s="91">
        <v>157</v>
      </c>
      <c r="M25" s="91">
        <v>46</v>
      </c>
      <c r="N25" s="91">
        <v>0</v>
      </c>
      <c r="O25" s="92">
        <v>0</v>
      </c>
    </row>
    <row r="26" spans="2:15" x14ac:dyDescent="0.15">
      <c r="B26" s="262"/>
      <c r="C26" s="255"/>
      <c r="D26" s="183" t="s">
        <v>57</v>
      </c>
      <c r="E26" s="90">
        <f t="shared" si="0"/>
        <v>81</v>
      </c>
      <c r="F26" s="91">
        <f t="shared" si="1"/>
        <v>58</v>
      </c>
      <c r="G26" s="92">
        <f t="shared" si="2"/>
        <v>23</v>
      </c>
      <c r="H26" s="93">
        <v>19</v>
      </c>
      <c r="I26" s="91">
        <v>9</v>
      </c>
      <c r="J26" s="91">
        <v>30</v>
      </c>
      <c r="K26" s="91">
        <v>11</v>
      </c>
      <c r="L26" s="91">
        <v>9</v>
      </c>
      <c r="M26" s="91">
        <v>3</v>
      </c>
      <c r="N26" s="91">
        <v>0</v>
      </c>
      <c r="O26" s="92">
        <v>0</v>
      </c>
    </row>
    <row r="27" spans="2:15" x14ac:dyDescent="0.15">
      <c r="B27" s="262"/>
      <c r="C27" s="255"/>
      <c r="D27" s="183" t="s">
        <v>58</v>
      </c>
      <c r="E27" s="90">
        <f t="shared" si="0"/>
        <v>4052</v>
      </c>
      <c r="F27" s="91">
        <f t="shared" si="1"/>
        <v>2247</v>
      </c>
      <c r="G27" s="92">
        <f t="shared" si="2"/>
        <v>1805</v>
      </c>
      <c r="H27" s="93">
        <v>321</v>
      </c>
      <c r="I27" s="91">
        <v>237</v>
      </c>
      <c r="J27" s="91">
        <v>1777</v>
      </c>
      <c r="K27" s="91">
        <v>1488</v>
      </c>
      <c r="L27" s="91">
        <v>144</v>
      </c>
      <c r="M27" s="91">
        <v>80</v>
      </c>
      <c r="N27" s="91">
        <v>5</v>
      </c>
      <c r="O27" s="92">
        <v>0</v>
      </c>
    </row>
    <row r="28" spans="2:15" x14ac:dyDescent="0.15">
      <c r="B28" s="262"/>
      <c r="C28" s="255"/>
      <c r="D28" s="183" t="s">
        <v>59</v>
      </c>
      <c r="E28" s="90">
        <f t="shared" si="0"/>
        <v>4450</v>
      </c>
      <c r="F28" s="91">
        <f t="shared" si="1"/>
        <v>2882</v>
      </c>
      <c r="G28" s="92">
        <f t="shared" si="2"/>
        <v>1568</v>
      </c>
      <c r="H28" s="93">
        <v>1257</v>
      </c>
      <c r="I28" s="91">
        <v>748</v>
      </c>
      <c r="J28" s="91">
        <v>1218</v>
      </c>
      <c r="K28" s="91">
        <v>612</v>
      </c>
      <c r="L28" s="91">
        <v>407</v>
      </c>
      <c r="M28" s="91">
        <v>207</v>
      </c>
      <c r="N28" s="91">
        <v>0</v>
      </c>
      <c r="O28" s="92">
        <v>1</v>
      </c>
    </row>
    <row r="29" spans="2:15" x14ac:dyDescent="0.15">
      <c r="B29" s="262"/>
      <c r="C29" s="255"/>
      <c r="D29" s="183" t="s">
        <v>60</v>
      </c>
      <c r="E29" s="90">
        <f t="shared" si="0"/>
        <v>3790</v>
      </c>
      <c r="F29" s="91">
        <f t="shared" si="1"/>
        <v>2333</v>
      </c>
      <c r="G29" s="92">
        <f t="shared" si="2"/>
        <v>1457</v>
      </c>
      <c r="H29" s="93">
        <v>942</v>
      </c>
      <c r="I29" s="91">
        <v>654</v>
      </c>
      <c r="J29" s="91">
        <v>1000</v>
      </c>
      <c r="K29" s="91">
        <v>579</v>
      </c>
      <c r="L29" s="91">
        <v>389</v>
      </c>
      <c r="M29" s="91">
        <v>224</v>
      </c>
      <c r="N29" s="91">
        <v>2</v>
      </c>
      <c r="O29" s="92">
        <v>0</v>
      </c>
    </row>
    <row r="30" spans="2:15" x14ac:dyDescent="0.15">
      <c r="B30" s="262"/>
      <c r="C30" s="255"/>
      <c r="D30" s="183" t="s">
        <v>61</v>
      </c>
      <c r="E30" s="90">
        <f t="shared" si="0"/>
        <v>5906</v>
      </c>
      <c r="F30" s="91">
        <f t="shared" si="1"/>
        <v>3338</v>
      </c>
      <c r="G30" s="92">
        <f t="shared" si="2"/>
        <v>2568</v>
      </c>
      <c r="H30" s="93">
        <v>1474</v>
      </c>
      <c r="I30" s="91">
        <v>1230</v>
      </c>
      <c r="J30" s="91">
        <v>1381</v>
      </c>
      <c r="K30" s="91">
        <v>993</v>
      </c>
      <c r="L30" s="91">
        <v>481</v>
      </c>
      <c r="M30" s="91">
        <v>344</v>
      </c>
      <c r="N30" s="91">
        <v>2</v>
      </c>
      <c r="O30" s="92">
        <v>1</v>
      </c>
    </row>
    <row r="31" spans="2:15" x14ac:dyDescent="0.15">
      <c r="B31" s="262"/>
      <c r="C31" s="255"/>
      <c r="D31" s="183" t="s">
        <v>62</v>
      </c>
      <c r="E31" s="90">
        <f t="shared" si="0"/>
        <v>388</v>
      </c>
      <c r="F31" s="91">
        <f t="shared" si="1"/>
        <v>210</v>
      </c>
      <c r="G31" s="92">
        <f t="shared" si="2"/>
        <v>178</v>
      </c>
      <c r="H31" s="93">
        <v>80</v>
      </c>
      <c r="I31" s="91">
        <v>72</v>
      </c>
      <c r="J31" s="91">
        <v>81</v>
      </c>
      <c r="K31" s="91">
        <v>69</v>
      </c>
      <c r="L31" s="91">
        <v>49</v>
      </c>
      <c r="M31" s="91">
        <v>37</v>
      </c>
      <c r="N31" s="91">
        <v>0</v>
      </c>
      <c r="O31" s="92">
        <v>0</v>
      </c>
    </row>
    <row r="32" spans="2:15" x14ac:dyDescent="0.15">
      <c r="B32" s="262"/>
      <c r="C32" s="255"/>
      <c r="D32" s="183" t="s">
        <v>63</v>
      </c>
      <c r="E32" s="90">
        <f t="shared" si="0"/>
        <v>123</v>
      </c>
      <c r="F32" s="91">
        <f t="shared" si="1"/>
        <v>48</v>
      </c>
      <c r="G32" s="92">
        <f t="shared" si="2"/>
        <v>75</v>
      </c>
      <c r="H32" s="93">
        <v>15</v>
      </c>
      <c r="I32" s="91">
        <v>29</v>
      </c>
      <c r="J32" s="91">
        <v>28</v>
      </c>
      <c r="K32" s="91">
        <v>33</v>
      </c>
      <c r="L32" s="91">
        <v>5</v>
      </c>
      <c r="M32" s="91">
        <v>12</v>
      </c>
      <c r="N32" s="91">
        <v>0</v>
      </c>
      <c r="O32" s="92">
        <v>1</v>
      </c>
    </row>
    <row r="33" spans="2:15" x14ac:dyDescent="0.15">
      <c r="B33" s="262"/>
      <c r="C33" s="255"/>
      <c r="D33" s="183" t="s">
        <v>30</v>
      </c>
      <c r="E33" s="90">
        <f t="shared" si="0"/>
        <v>1181</v>
      </c>
      <c r="F33" s="91">
        <f t="shared" si="1"/>
        <v>700</v>
      </c>
      <c r="G33" s="92">
        <f t="shared" si="2"/>
        <v>481</v>
      </c>
      <c r="H33" s="93">
        <v>224</v>
      </c>
      <c r="I33" s="91">
        <v>161</v>
      </c>
      <c r="J33" s="91">
        <v>353</v>
      </c>
      <c r="K33" s="91">
        <v>257</v>
      </c>
      <c r="L33" s="91">
        <v>123</v>
      </c>
      <c r="M33" s="91">
        <v>63</v>
      </c>
      <c r="N33" s="91">
        <v>0</v>
      </c>
      <c r="O33" s="92">
        <v>0</v>
      </c>
    </row>
    <row r="34" spans="2:15" x14ac:dyDescent="0.15">
      <c r="B34" s="262"/>
      <c r="C34" s="256"/>
      <c r="D34" s="39" t="s">
        <v>13</v>
      </c>
      <c r="E34" s="90">
        <f t="shared" si="0"/>
        <v>21025</v>
      </c>
      <c r="F34" s="91">
        <f t="shared" si="1"/>
        <v>12599</v>
      </c>
      <c r="G34" s="92">
        <f t="shared" si="2"/>
        <v>8426</v>
      </c>
      <c r="H34" s="93">
        <f>SUM(H25:H33)</f>
        <v>4644</v>
      </c>
      <c r="I34" s="93">
        <f t="shared" ref="I34:O34" si="4">SUM(I25:I33)</f>
        <v>3235</v>
      </c>
      <c r="J34" s="93">
        <f t="shared" si="4"/>
        <v>6182</v>
      </c>
      <c r="K34" s="93">
        <f t="shared" si="4"/>
        <v>4172</v>
      </c>
      <c r="L34" s="93">
        <f t="shared" si="4"/>
        <v>1764</v>
      </c>
      <c r="M34" s="93">
        <f t="shared" si="4"/>
        <v>1016</v>
      </c>
      <c r="N34" s="93">
        <f t="shared" si="4"/>
        <v>9</v>
      </c>
      <c r="O34" s="166">
        <f t="shared" si="4"/>
        <v>3</v>
      </c>
    </row>
    <row r="35" spans="2:15" ht="13.5" customHeight="1" x14ac:dyDescent="0.15">
      <c r="B35" s="262"/>
      <c r="C35" s="257" t="s">
        <v>64</v>
      </c>
      <c r="D35" s="40" t="s">
        <v>56</v>
      </c>
      <c r="E35" s="90">
        <f t="shared" si="0"/>
        <v>169</v>
      </c>
      <c r="F35" s="91">
        <f t="shared" si="1"/>
        <v>131</v>
      </c>
      <c r="G35" s="92">
        <f t="shared" si="2"/>
        <v>38</v>
      </c>
      <c r="H35" s="93">
        <v>50</v>
      </c>
      <c r="I35" s="91">
        <v>13</v>
      </c>
      <c r="J35" s="91">
        <v>53</v>
      </c>
      <c r="K35" s="91">
        <v>20</v>
      </c>
      <c r="L35" s="91">
        <v>28</v>
      </c>
      <c r="M35" s="91">
        <v>5</v>
      </c>
      <c r="N35" s="91">
        <v>0</v>
      </c>
      <c r="O35" s="92">
        <v>0</v>
      </c>
    </row>
    <row r="36" spans="2:15" x14ac:dyDescent="0.15">
      <c r="B36" s="262"/>
      <c r="C36" s="257"/>
      <c r="D36" s="183" t="s">
        <v>57</v>
      </c>
      <c r="E36" s="90">
        <f t="shared" si="0"/>
        <v>3</v>
      </c>
      <c r="F36" s="91">
        <f t="shared" si="1"/>
        <v>3</v>
      </c>
      <c r="G36" s="92">
        <f t="shared" si="2"/>
        <v>0</v>
      </c>
      <c r="H36" s="93">
        <v>3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2">
        <v>0</v>
      </c>
    </row>
    <row r="37" spans="2:15" x14ac:dyDescent="0.15">
      <c r="B37" s="262"/>
      <c r="C37" s="257"/>
      <c r="D37" s="183" t="s">
        <v>58</v>
      </c>
      <c r="E37" s="90">
        <f t="shared" si="0"/>
        <v>59</v>
      </c>
      <c r="F37" s="91">
        <f t="shared" si="1"/>
        <v>45</v>
      </c>
      <c r="G37" s="92">
        <f t="shared" si="2"/>
        <v>14</v>
      </c>
      <c r="H37" s="93">
        <v>11</v>
      </c>
      <c r="I37" s="91">
        <v>2</v>
      </c>
      <c r="J37" s="91">
        <v>25</v>
      </c>
      <c r="K37" s="91">
        <v>9</v>
      </c>
      <c r="L37" s="91">
        <v>9</v>
      </c>
      <c r="M37" s="91">
        <v>3</v>
      </c>
      <c r="N37" s="91">
        <v>0</v>
      </c>
      <c r="O37" s="92">
        <v>0</v>
      </c>
    </row>
    <row r="38" spans="2:15" x14ac:dyDescent="0.15">
      <c r="B38" s="262"/>
      <c r="C38" s="257"/>
      <c r="D38" s="183" t="s">
        <v>59</v>
      </c>
      <c r="E38" s="90">
        <f t="shared" si="0"/>
        <v>665</v>
      </c>
      <c r="F38" s="91">
        <f t="shared" si="1"/>
        <v>417</v>
      </c>
      <c r="G38" s="92">
        <f t="shared" si="2"/>
        <v>248</v>
      </c>
      <c r="H38" s="93">
        <v>172</v>
      </c>
      <c r="I38" s="91">
        <v>112</v>
      </c>
      <c r="J38" s="91">
        <v>173</v>
      </c>
      <c r="K38" s="91">
        <v>103</v>
      </c>
      <c r="L38" s="91">
        <v>72</v>
      </c>
      <c r="M38" s="91">
        <v>33</v>
      </c>
      <c r="N38" s="91">
        <v>0</v>
      </c>
      <c r="O38" s="92">
        <v>0</v>
      </c>
    </row>
    <row r="39" spans="2:15" x14ac:dyDescent="0.15">
      <c r="B39" s="262"/>
      <c r="C39" s="257"/>
      <c r="D39" s="183" t="s">
        <v>60</v>
      </c>
      <c r="E39" s="90">
        <f t="shared" si="0"/>
        <v>1064</v>
      </c>
      <c r="F39" s="91">
        <f t="shared" si="1"/>
        <v>608</v>
      </c>
      <c r="G39" s="92">
        <f t="shared" si="2"/>
        <v>456</v>
      </c>
      <c r="H39" s="93">
        <v>238</v>
      </c>
      <c r="I39" s="91">
        <v>181</v>
      </c>
      <c r="J39" s="91">
        <v>246</v>
      </c>
      <c r="K39" s="91">
        <v>188</v>
      </c>
      <c r="L39" s="91">
        <v>124</v>
      </c>
      <c r="M39" s="91">
        <v>86</v>
      </c>
      <c r="N39" s="91">
        <v>0</v>
      </c>
      <c r="O39" s="92">
        <v>1</v>
      </c>
    </row>
    <row r="40" spans="2:15" x14ac:dyDescent="0.15">
      <c r="B40" s="262"/>
      <c r="C40" s="257"/>
      <c r="D40" s="183" t="s">
        <v>61</v>
      </c>
      <c r="E40" s="90">
        <f t="shared" si="0"/>
        <v>1130</v>
      </c>
      <c r="F40" s="91">
        <f t="shared" si="1"/>
        <v>649</v>
      </c>
      <c r="G40" s="92">
        <f t="shared" si="2"/>
        <v>481</v>
      </c>
      <c r="H40" s="93">
        <v>253</v>
      </c>
      <c r="I40" s="91">
        <v>182</v>
      </c>
      <c r="J40" s="91">
        <v>260</v>
      </c>
      <c r="K40" s="91">
        <v>206</v>
      </c>
      <c r="L40" s="91">
        <v>134</v>
      </c>
      <c r="M40" s="91">
        <v>93</v>
      </c>
      <c r="N40" s="91">
        <v>2</v>
      </c>
      <c r="O40" s="92">
        <v>0</v>
      </c>
    </row>
    <row r="41" spans="2:15" x14ac:dyDescent="0.15">
      <c r="B41" s="262"/>
      <c r="C41" s="257"/>
      <c r="D41" s="183" t="s">
        <v>62</v>
      </c>
      <c r="E41" s="90">
        <f t="shared" si="0"/>
        <v>480</v>
      </c>
      <c r="F41" s="91">
        <f t="shared" si="1"/>
        <v>319</v>
      </c>
      <c r="G41" s="92">
        <f t="shared" si="2"/>
        <v>161</v>
      </c>
      <c r="H41" s="93">
        <v>111</v>
      </c>
      <c r="I41" s="91">
        <v>60</v>
      </c>
      <c r="J41" s="91">
        <v>123</v>
      </c>
      <c r="K41" s="91">
        <v>61</v>
      </c>
      <c r="L41" s="91">
        <v>85</v>
      </c>
      <c r="M41" s="91">
        <v>40</v>
      </c>
      <c r="N41" s="91">
        <v>0</v>
      </c>
      <c r="O41" s="92">
        <v>0</v>
      </c>
    </row>
    <row r="42" spans="2:15" x14ac:dyDescent="0.15">
      <c r="B42" s="262"/>
      <c r="C42" s="257"/>
      <c r="D42" s="183" t="s">
        <v>63</v>
      </c>
      <c r="E42" s="90">
        <f t="shared" si="0"/>
        <v>1</v>
      </c>
      <c r="F42" s="91">
        <f t="shared" si="1"/>
        <v>0</v>
      </c>
      <c r="G42" s="92">
        <f t="shared" si="2"/>
        <v>1</v>
      </c>
      <c r="H42" s="93">
        <v>0</v>
      </c>
      <c r="I42" s="91">
        <v>0</v>
      </c>
      <c r="J42" s="91">
        <v>0</v>
      </c>
      <c r="K42" s="91">
        <v>0</v>
      </c>
      <c r="L42" s="91">
        <v>0</v>
      </c>
      <c r="M42" s="91">
        <v>1</v>
      </c>
      <c r="N42" s="91">
        <v>0</v>
      </c>
      <c r="O42" s="92">
        <v>0</v>
      </c>
    </row>
    <row r="43" spans="2:15" x14ac:dyDescent="0.15">
      <c r="B43" s="262"/>
      <c r="C43" s="257"/>
      <c r="D43" s="183" t="s">
        <v>30</v>
      </c>
      <c r="E43" s="90">
        <f t="shared" si="0"/>
        <v>448</v>
      </c>
      <c r="F43" s="91">
        <f t="shared" si="1"/>
        <v>295</v>
      </c>
      <c r="G43" s="92">
        <f t="shared" si="2"/>
        <v>153</v>
      </c>
      <c r="H43" s="93">
        <v>124</v>
      </c>
      <c r="I43" s="91">
        <v>69</v>
      </c>
      <c r="J43" s="91">
        <v>110</v>
      </c>
      <c r="K43" s="91">
        <v>57</v>
      </c>
      <c r="L43" s="91">
        <v>60</v>
      </c>
      <c r="M43" s="91">
        <v>27</v>
      </c>
      <c r="N43" s="91">
        <v>1</v>
      </c>
      <c r="O43" s="92">
        <v>0</v>
      </c>
    </row>
    <row r="44" spans="2:15" x14ac:dyDescent="0.15">
      <c r="B44" s="262"/>
      <c r="C44" s="257"/>
      <c r="D44" s="41" t="s">
        <v>13</v>
      </c>
      <c r="E44" s="90">
        <f t="shared" si="0"/>
        <v>4019</v>
      </c>
      <c r="F44" s="91">
        <f t="shared" si="1"/>
        <v>2467</v>
      </c>
      <c r="G44" s="92">
        <f t="shared" si="2"/>
        <v>1552</v>
      </c>
      <c r="H44" s="101">
        <f>SUM(H35:H43)</f>
        <v>962</v>
      </c>
      <c r="I44" s="101">
        <f t="shared" ref="I44:O44" si="5">SUM(I35:I43)</f>
        <v>619</v>
      </c>
      <c r="J44" s="101">
        <f t="shared" si="5"/>
        <v>990</v>
      </c>
      <c r="K44" s="101">
        <f t="shared" si="5"/>
        <v>644</v>
      </c>
      <c r="L44" s="101">
        <f t="shared" si="5"/>
        <v>512</v>
      </c>
      <c r="M44" s="101">
        <f t="shared" si="5"/>
        <v>288</v>
      </c>
      <c r="N44" s="101">
        <f t="shared" si="5"/>
        <v>3</v>
      </c>
      <c r="O44" s="167">
        <f t="shared" si="5"/>
        <v>1</v>
      </c>
    </row>
    <row r="45" spans="2:15" ht="14.25" thickBot="1" x14ac:dyDescent="0.2">
      <c r="B45" s="263"/>
      <c r="C45" s="266" t="s">
        <v>65</v>
      </c>
      <c r="D45" s="267"/>
      <c r="E45" s="94">
        <f t="shared" si="0"/>
        <v>28749</v>
      </c>
      <c r="F45" s="95">
        <f t="shared" si="1"/>
        <v>17234</v>
      </c>
      <c r="G45" s="96">
        <f t="shared" si="2"/>
        <v>11515</v>
      </c>
      <c r="H45" s="97">
        <f>SUM(H19+H20+H21+H22+H23+H24+H34+H44)</f>
        <v>6425</v>
      </c>
      <c r="I45" s="97">
        <f t="shared" ref="I45:O45" si="6">SUM(I19+I20+I21+I22+I23+I24+I34+I44)</f>
        <v>4446</v>
      </c>
      <c r="J45" s="97">
        <f t="shared" si="6"/>
        <v>8070</v>
      </c>
      <c r="K45" s="97">
        <f t="shared" si="6"/>
        <v>5465</v>
      </c>
      <c r="L45" s="97">
        <f t="shared" si="6"/>
        <v>2725</v>
      </c>
      <c r="M45" s="97">
        <f t="shared" si="6"/>
        <v>1598</v>
      </c>
      <c r="N45" s="97">
        <f t="shared" si="6"/>
        <v>14</v>
      </c>
      <c r="O45" s="168">
        <f t="shared" si="6"/>
        <v>6</v>
      </c>
    </row>
    <row r="46" spans="2:15" ht="14.25" thickBot="1" x14ac:dyDescent="0.2">
      <c r="B46" s="258" t="s">
        <v>66</v>
      </c>
      <c r="C46" s="259"/>
      <c r="D46" s="260"/>
      <c r="E46" s="171">
        <f t="shared" si="0"/>
        <v>266588</v>
      </c>
      <c r="F46" s="164">
        <f>SUM(H46+J46+L46+N46)</f>
        <v>165459</v>
      </c>
      <c r="G46" s="172">
        <f>SUM(I46+K46+M46+O46)</f>
        <v>101129</v>
      </c>
      <c r="H46" s="105">
        <f>H18+H45</f>
        <v>64755</v>
      </c>
      <c r="I46" s="105">
        <f t="shared" ref="I46:O46" si="7">I18+I45</f>
        <v>41242</v>
      </c>
      <c r="J46" s="105">
        <f t="shared" si="7"/>
        <v>66672</v>
      </c>
      <c r="K46" s="105">
        <f t="shared" si="7"/>
        <v>39629</v>
      </c>
      <c r="L46" s="105">
        <f t="shared" si="7"/>
        <v>33873</v>
      </c>
      <c r="M46" s="105">
        <f t="shared" si="7"/>
        <v>20170</v>
      </c>
      <c r="N46" s="105">
        <f t="shared" si="7"/>
        <v>159</v>
      </c>
      <c r="O46" s="184">
        <f t="shared" si="7"/>
        <v>88</v>
      </c>
    </row>
    <row r="48" spans="2:15" x14ac:dyDescent="0.15">
      <c r="E48" s="59"/>
    </row>
  </sheetData>
  <mergeCells count="33">
    <mergeCell ref="N2:O2"/>
    <mergeCell ref="B2:D3"/>
    <mergeCell ref="E2:G2"/>
    <mergeCell ref="H2:I2"/>
    <mergeCell ref="J2:K2"/>
    <mergeCell ref="L2:M2"/>
    <mergeCell ref="C18:D18"/>
    <mergeCell ref="B4:B18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46:D46"/>
    <mergeCell ref="B19:B45"/>
    <mergeCell ref="C19:D19"/>
    <mergeCell ref="C20:D20"/>
    <mergeCell ref="C21:D21"/>
    <mergeCell ref="C22:D22"/>
    <mergeCell ref="C23:D23"/>
    <mergeCell ref="C24:D24"/>
    <mergeCell ref="C25:C34"/>
    <mergeCell ref="C35:C44"/>
    <mergeCell ref="C45:D45"/>
  </mergeCells>
  <phoneticPr fontId="1"/>
  <pageMargins left="0" right="0" top="0.15748031496062992" bottom="0.15748031496062992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view="pageBreakPreview" zoomScale="75" zoomScaleNormal="100" zoomScaleSheetLayoutView="75" workbookViewId="0">
      <selection activeCell="F36" sqref="F36"/>
    </sheetView>
  </sheetViews>
  <sheetFormatPr defaultRowHeight="13.5" x14ac:dyDescent="0.15"/>
  <cols>
    <col min="1" max="1" width="2.625" style="58" customWidth="1"/>
    <col min="2" max="2" width="2.875" style="58" bestFit="1" customWidth="1"/>
    <col min="3" max="3" width="15.5" style="58" bestFit="1" customWidth="1"/>
    <col min="4" max="16384" width="9" style="58"/>
  </cols>
  <sheetData>
    <row r="1" spans="2:16" ht="14.25" thickBot="1" x14ac:dyDescent="0.2">
      <c r="B1" s="58" t="s">
        <v>83</v>
      </c>
    </row>
    <row r="2" spans="2:16" ht="13.5" customHeight="1" x14ac:dyDescent="0.15">
      <c r="B2" s="211" t="s">
        <v>87</v>
      </c>
      <c r="C2" s="212"/>
      <c r="D2" s="215" t="s">
        <v>138</v>
      </c>
      <c r="E2" s="216"/>
      <c r="F2" s="207"/>
      <c r="G2" s="215" t="s">
        <v>106</v>
      </c>
      <c r="H2" s="206"/>
      <c r="I2" s="205" t="s">
        <v>107</v>
      </c>
      <c r="J2" s="206"/>
      <c r="K2" s="205" t="s">
        <v>108</v>
      </c>
      <c r="L2" s="206"/>
      <c r="M2" s="205" t="s">
        <v>109</v>
      </c>
      <c r="N2" s="206"/>
      <c r="O2" s="205" t="s">
        <v>110</v>
      </c>
      <c r="P2" s="207"/>
    </row>
    <row r="3" spans="2:16" ht="14.25" thickBot="1" x14ac:dyDescent="0.2">
      <c r="B3" s="213"/>
      <c r="C3" s="214"/>
      <c r="D3" s="61" t="s">
        <v>0</v>
      </c>
      <c r="E3" s="1" t="s">
        <v>1</v>
      </c>
      <c r="F3" s="2" t="s">
        <v>2</v>
      </c>
      <c r="G3" s="61" t="s">
        <v>1</v>
      </c>
      <c r="H3" s="1" t="s">
        <v>2</v>
      </c>
      <c r="I3" s="62" t="s">
        <v>1</v>
      </c>
      <c r="J3" s="1" t="s">
        <v>2</v>
      </c>
      <c r="K3" s="62" t="s">
        <v>1</v>
      </c>
      <c r="L3" s="1" t="s">
        <v>2</v>
      </c>
      <c r="M3" s="62" t="s">
        <v>1</v>
      </c>
      <c r="N3" s="1" t="s">
        <v>2</v>
      </c>
      <c r="O3" s="35" t="s">
        <v>1</v>
      </c>
      <c r="P3" s="4" t="s">
        <v>2</v>
      </c>
    </row>
    <row r="4" spans="2:16" ht="14.25" thickBot="1" x14ac:dyDescent="0.2">
      <c r="B4" s="277" t="s">
        <v>112</v>
      </c>
      <c r="C4" s="278"/>
      <c r="D4" s="66">
        <v>126</v>
      </c>
      <c r="E4" s="5">
        <v>117</v>
      </c>
      <c r="F4" s="6">
        <v>9</v>
      </c>
      <c r="G4" s="7">
        <v>41</v>
      </c>
      <c r="H4" s="5">
        <v>1</v>
      </c>
      <c r="I4" s="5">
        <v>29</v>
      </c>
      <c r="J4" s="5">
        <v>1</v>
      </c>
      <c r="K4" s="5">
        <v>26</v>
      </c>
      <c r="L4" s="5">
        <v>3</v>
      </c>
      <c r="M4" s="5">
        <v>15</v>
      </c>
      <c r="N4" s="5">
        <v>1</v>
      </c>
      <c r="O4" s="5">
        <v>6</v>
      </c>
      <c r="P4" s="6">
        <v>3</v>
      </c>
    </row>
    <row r="5" spans="2:16" ht="13.5" customHeight="1" x14ac:dyDescent="0.15">
      <c r="B5" s="210" t="s">
        <v>4</v>
      </c>
      <c r="C5" s="8" t="s">
        <v>113</v>
      </c>
      <c r="D5" s="67">
        <v>15</v>
      </c>
      <c r="E5" s="9">
        <v>14</v>
      </c>
      <c r="F5" s="10">
        <v>1</v>
      </c>
      <c r="G5" s="11">
        <v>6</v>
      </c>
      <c r="H5" s="9">
        <v>0</v>
      </c>
      <c r="I5" s="9">
        <v>2</v>
      </c>
      <c r="J5" s="9">
        <v>1</v>
      </c>
      <c r="K5" s="9">
        <v>3</v>
      </c>
      <c r="L5" s="9">
        <v>0</v>
      </c>
      <c r="M5" s="9">
        <v>2</v>
      </c>
      <c r="N5" s="9">
        <v>0</v>
      </c>
      <c r="O5" s="9">
        <v>1</v>
      </c>
      <c r="P5" s="10">
        <v>0</v>
      </c>
    </row>
    <row r="6" spans="2:16" x14ac:dyDescent="0.15">
      <c r="B6" s="200"/>
      <c r="C6" s="12" t="s">
        <v>114</v>
      </c>
      <c r="D6" s="68">
        <v>122</v>
      </c>
      <c r="E6" s="13">
        <v>106</v>
      </c>
      <c r="F6" s="14">
        <v>16</v>
      </c>
      <c r="G6" s="15">
        <v>27</v>
      </c>
      <c r="H6" s="13">
        <v>7</v>
      </c>
      <c r="I6" s="13">
        <v>29</v>
      </c>
      <c r="J6" s="13">
        <v>5</v>
      </c>
      <c r="K6" s="13">
        <v>25</v>
      </c>
      <c r="L6" s="13">
        <v>1</v>
      </c>
      <c r="M6" s="13">
        <v>14</v>
      </c>
      <c r="N6" s="13">
        <v>2</v>
      </c>
      <c r="O6" s="13">
        <v>11</v>
      </c>
      <c r="P6" s="14">
        <v>1</v>
      </c>
    </row>
    <row r="7" spans="2:16" x14ac:dyDescent="0.15">
      <c r="B7" s="200"/>
      <c r="C7" s="12" t="s">
        <v>115</v>
      </c>
      <c r="D7" s="68">
        <v>17</v>
      </c>
      <c r="E7" s="13">
        <v>14</v>
      </c>
      <c r="F7" s="14">
        <v>3</v>
      </c>
      <c r="G7" s="15">
        <v>3</v>
      </c>
      <c r="H7" s="13">
        <v>1</v>
      </c>
      <c r="I7" s="13">
        <v>6</v>
      </c>
      <c r="J7" s="13">
        <v>0</v>
      </c>
      <c r="K7" s="13">
        <v>4</v>
      </c>
      <c r="L7" s="13">
        <v>0</v>
      </c>
      <c r="M7" s="13">
        <v>0</v>
      </c>
      <c r="N7" s="13">
        <v>1</v>
      </c>
      <c r="O7" s="13">
        <v>1</v>
      </c>
      <c r="P7" s="14">
        <v>1</v>
      </c>
    </row>
    <row r="8" spans="2:16" x14ac:dyDescent="0.15">
      <c r="B8" s="200"/>
      <c r="C8" s="12" t="s">
        <v>116</v>
      </c>
      <c r="D8" s="68">
        <v>8</v>
      </c>
      <c r="E8" s="13">
        <v>8</v>
      </c>
      <c r="F8" s="14">
        <v>0</v>
      </c>
      <c r="G8" s="15">
        <v>3</v>
      </c>
      <c r="H8" s="13">
        <v>0</v>
      </c>
      <c r="I8" s="13">
        <v>1</v>
      </c>
      <c r="J8" s="13">
        <v>0</v>
      </c>
      <c r="K8" s="13">
        <v>3</v>
      </c>
      <c r="L8" s="13">
        <v>0</v>
      </c>
      <c r="M8" s="13">
        <v>1</v>
      </c>
      <c r="N8" s="13">
        <v>0</v>
      </c>
      <c r="O8" s="13">
        <v>0</v>
      </c>
      <c r="P8" s="14">
        <v>0</v>
      </c>
    </row>
    <row r="9" spans="2:16" x14ac:dyDescent="0.15">
      <c r="B9" s="200"/>
      <c r="C9" s="12" t="s">
        <v>117</v>
      </c>
      <c r="D9" s="68">
        <v>52</v>
      </c>
      <c r="E9" s="13">
        <v>47</v>
      </c>
      <c r="F9" s="14">
        <v>5</v>
      </c>
      <c r="G9" s="15">
        <v>7</v>
      </c>
      <c r="H9" s="13">
        <v>1</v>
      </c>
      <c r="I9" s="13">
        <v>11</v>
      </c>
      <c r="J9" s="13">
        <v>3</v>
      </c>
      <c r="K9" s="13">
        <v>20</v>
      </c>
      <c r="L9" s="13">
        <v>0</v>
      </c>
      <c r="M9" s="13">
        <v>5</v>
      </c>
      <c r="N9" s="13">
        <v>1</v>
      </c>
      <c r="O9" s="13">
        <v>4</v>
      </c>
      <c r="P9" s="14">
        <v>0</v>
      </c>
    </row>
    <row r="10" spans="2:16" x14ac:dyDescent="0.15">
      <c r="B10" s="200"/>
      <c r="C10" s="12" t="s">
        <v>118</v>
      </c>
      <c r="D10" s="68">
        <v>20</v>
      </c>
      <c r="E10" s="13">
        <v>18</v>
      </c>
      <c r="F10" s="14">
        <v>2</v>
      </c>
      <c r="G10" s="15">
        <v>4</v>
      </c>
      <c r="H10" s="13">
        <v>0</v>
      </c>
      <c r="I10" s="13">
        <v>7</v>
      </c>
      <c r="J10" s="13">
        <v>2</v>
      </c>
      <c r="K10" s="13">
        <v>2</v>
      </c>
      <c r="L10" s="13">
        <v>0</v>
      </c>
      <c r="M10" s="13">
        <v>1</v>
      </c>
      <c r="N10" s="13">
        <v>0</v>
      </c>
      <c r="O10" s="13">
        <v>4</v>
      </c>
      <c r="P10" s="14">
        <v>0</v>
      </c>
    </row>
    <row r="11" spans="2:16" x14ac:dyDescent="0.15">
      <c r="B11" s="200"/>
      <c r="C11" s="12" t="s">
        <v>119</v>
      </c>
      <c r="D11" s="68">
        <v>49</v>
      </c>
      <c r="E11" s="13">
        <v>44</v>
      </c>
      <c r="F11" s="14">
        <v>5</v>
      </c>
      <c r="G11" s="15">
        <v>13</v>
      </c>
      <c r="H11" s="13">
        <v>0</v>
      </c>
      <c r="I11" s="13">
        <v>11</v>
      </c>
      <c r="J11" s="13">
        <v>4</v>
      </c>
      <c r="K11" s="13">
        <v>11</v>
      </c>
      <c r="L11" s="13">
        <v>0</v>
      </c>
      <c r="M11" s="13">
        <v>6</v>
      </c>
      <c r="N11" s="13">
        <v>0</v>
      </c>
      <c r="O11" s="13">
        <v>3</v>
      </c>
      <c r="P11" s="14">
        <v>1</v>
      </c>
    </row>
    <row r="12" spans="2:16" x14ac:dyDescent="0.15">
      <c r="B12" s="200"/>
      <c r="C12" s="12" t="s">
        <v>120</v>
      </c>
      <c r="D12" s="68">
        <v>27</v>
      </c>
      <c r="E12" s="13">
        <v>24</v>
      </c>
      <c r="F12" s="14">
        <v>3</v>
      </c>
      <c r="G12" s="15">
        <v>8</v>
      </c>
      <c r="H12" s="13">
        <v>0</v>
      </c>
      <c r="I12" s="13">
        <v>7</v>
      </c>
      <c r="J12" s="13">
        <v>1</v>
      </c>
      <c r="K12" s="13">
        <v>3</v>
      </c>
      <c r="L12" s="13">
        <v>1</v>
      </c>
      <c r="M12" s="13">
        <v>3</v>
      </c>
      <c r="N12" s="13">
        <v>1</v>
      </c>
      <c r="O12" s="13">
        <v>3</v>
      </c>
      <c r="P12" s="14">
        <v>0</v>
      </c>
    </row>
    <row r="13" spans="2:16" ht="14.25" thickBot="1" x14ac:dyDescent="0.2">
      <c r="B13" s="209"/>
      <c r="C13" s="16" t="s">
        <v>13</v>
      </c>
      <c r="D13" s="69">
        <v>310</v>
      </c>
      <c r="E13" s="70">
        <v>275</v>
      </c>
      <c r="F13" s="71">
        <v>35</v>
      </c>
      <c r="G13" s="72">
        <v>71</v>
      </c>
      <c r="H13" s="70">
        <v>9</v>
      </c>
      <c r="I13" s="70">
        <v>74</v>
      </c>
      <c r="J13" s="70">
        <v>16</v>
      </c>
      <c r="K13" s="70">
        <v>71</v>
      </c>
      <c r="L13" s="70">
        <v>2</v>
      </c>
      <c r="M13" s="70">
        <v>32</v>
      </c>
      <c r="N13" s="70">
        <v>5</v>
      </c>
      <c r="O13" s="70">
        <v>27</v>
      </c>
      <c r="P13" s="71">
        <v>3</v>
      </c>
    </row>
    <row r="14" spans="2:16" ht="13.5" customHeight="1" x14ac:dyDescent="0.15">
      <c r="B14" s="200" t="s">
        <v>121</v>
      </c>
      <c r="C14" s="17" t="s">
        <v>122</v>
      </c>
      <c r="D14" s="67">
        <v>24</v>
      </c>
      <c r="E14" s="9">
        <v>18</v>
      </c>
      <c r="F14" s="10">
        <v>6</v>
      </c>
      <c r="G14" s="11">
        <v>2</v>
      </c>
      <c r="H14" s="9">
        <v>2</v>
      </c>
      <c r="I14" s="9">
        <v>6</v>
      </c>
      <c r="J14" s="9">
        <v>2</v>
      </c>
      <c r="K14" s="9">
        <v>4</v>
      </c>
      <c r="L14" s="9">
        <v>1</v>
      </c>
      <c r="M14" s="9">
        <v>3</v>
      </c>
      <c r="N14" s="9">
        <v>1</v>
      </c>
      <c r="O14" s="9">
        <v>3</v>
      </c>
      <c r="P14" s="10">
        <v>0</v>
      </c>
    </row>
    <row r="15" spans="2:16" x14ac:dyDescent="0.15">
      <c r="B15" s="200"/>
      <c r="C15" s="12" t="s">
        <v>123</v>
      </c>
      <c r="D15" s="68">
        <v>99</v>
      </c>
      <c r="E15" s="13">
        <v>90</v>
      </c>
      <c r="F15" s="14">
        <v>9</v>
      </c>
      <c r="G15" s="15">
        <v>24</v>
      </c>
      <c r="H15" s="13">
        <v>2</v>
      </c>
      <c r="I15" s="13">
        <v>25</v>
      </c>
      <c r="J15" s="13">
        <v>3</v>
      </c>
      <c r="K15" s="13">
        <v>26</v>
      </c>
      <c r="L15" s="13">
        <v>2</v>
      </c>
      <c r="M15" s="13">
        <v>9</v>
      </c>
      <c r="N15" s="13">
        <v>1</v>
      </c>
      <c r="O15" s="13">
        <v>6</v>
      </c>
      <c r="P15" s="14">
        <v>1</v>
      </c>
    </row>
    <row r="16" spans="2:16" x14ac:dyDescent="0.15">
      <c r="B16" s="200"/>
      <c r="C16" s="12" t="s">
        <v>67</v>
      </c>
      <c r="D16" s="68">
        <v>40</v>
      </c>
      <c r="E16" s="13">
        <v>33</v>
      </c>
      <c r="F16" s="14">
        <v>7</v>
      </c>
      <c r="G16" s="15">
        <v>9</v>
      </c>
      <c r="H16" s="13">
        <v>1</v>
      </c>
      <c r="I16" s="13">
        <v>7</v>
      </c>
      <c r="J16" s="13">
        <v>3</v>
      </c>
      <c r="K16" s="13">
        <v>9</v>
      </c>
      <c r="L16" s="13">
        <v>1</v>
      </c>
      <c r="M16" s="13">
        <v>3</v>
      </c>
      <c r="N16" s="13">
        <v>1</v>
      </c>
      <c r="O16" s="13">
        <v>5</v>
      </c>
      <c r="P16" s="14">
        <v>1</v>
      </c>
    </row>
    <row r="17" spans="2:16" x14ac:dyDescent="0.15">
      <c r="B17" s="200"/>
      <c r="C17" s="12" t="s">
        <v>68</v>
      </c>
      <c r="D17" s="68">
        <v>6</v>
      </c>
      <c r="E17" s="13">
        <v>5</v>
      </c>
      <c r="F17" s="14">
        <v>1</v>
      </c>
      <c r="G17" s="15">
        <v>3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1</v>
      </c>
      <c r="P17" s="14">
        <v>1</v>
      </c>
    </row>
    <row r="18" spans="2:16" x14ac:dyDescent="0.15">
      <c r="B18" s="200"/>
      <c r="C18" s="12" t="s">
        <v>124</v>
      </c>
      <c r="D18" s="68">
        <v>9</v>
      </c>
      <c r="E18" s="13">
        <v>8</v>
      </c>
      <c r="F18" s="14">
        <v>1</v>
      </c>
      <c r="G18" s="15">
        <v>2</v>
      </c>
      <c r="H18" s="13">
        <v>0</v>
      </c>
      <c r="I18" s="13">
        <v>1</v>
      </c>
      <c r="J18" s="13">
        <v>0</v>
      </c>
      <c r="K18" s="13">
        <v>3</v>
      </c>
      <c r="L18" s="13">
        <v>1</v>
      </c>
      <c r="M18" s="13">
        <v>2</v>
      </c>
      <c r="N18" s="13">
        <v>0</v>
      </c>
      <c r="O18" s="13">
        <v>0</v>
      </c>
      <c r="P18" s="14">
        <v>0</v>
      </c>
    </row>
    <row r="19" spans="2:16" x14ac:dyDescent="0.15">
      <c r="B19" s="200"/>
      <c r="C19" s="12" t="s">
        <v>125</v>
      </c>
      <c r="D19" s="68">
        <v>90</v>
      </c>
      <c r="E19" s="13">
        <v>78</v>
      </c>
      <c r="F19" s="14">
        <v>12</v>
      </c>
      <c r="G19" s="15">
        <v>20</v>
      </c>
      <c r="H19" s="13">
        <v>5</v>
      </c>
      <c r="I19" s="13">
        <v>24</v>
      </c>
      <c r="J19" s="13">
        <v>4</v>
      </c>
      <c r="K19" s="13">
        <v>13</v>
      </c>
      <c r="L19" s="13">
        <v>2</v>
      </c>
      <c r="M19" s="13">
        <v>13</v>
      </c>
      <c r="N19" s="13">
        <v>1</v>
      </c>
      <c r="O19" s="13">
        <v>8</v>
      </c>
      <c r="P19" s="14">
        <v>0</v>
      </c>
    </row>
    <row r="20" spans="2:16" x14ac:dyDescent="0.15">
      <c r="B20" s="200"/>
      <c r="C20" s="12" t="s">
        <v>126</v>
      </c>
      <c r="D20" s="68">
        <v>10</v>
      </c>
      <c r="E20" s="13">
        <v>9</v>
      </c>
      <c r="F20" s="14">
        <v>1</v>
      </c>
      <c r="G20" s="15">
        <v>2</v>
      </c>
      <c r="H20" s="13">
        <v>0</v>
      </c>
      <c r="I20" s="13">
        <v>3</v>
      </c>
      <c r="J20" s="13">
        <v>0</v>
      </c>
      <c r="K20" s="13">
        <v>1</v>
      </c>
      <c r="L20" s="13">
        <v>0</v>
      </c>
      <c r="M20" s="13">
        <v>1</v>
      </c>
      <c r="N20" s="13">
        <v>0</v>
      </c>
      <c r="O20" s="13">
        <v>2</v>
      </c>
      <c r="P20" s="14">
        <v>1</v>
      </c>
    </row>
    <row r="21" spans="2:16" ht="14.25" thickBot="1" x14ac:dyDescent="0.2">
      <c r="B21" s="200"/>
      <c r="C21" s="18" t="s">
        <v>13</v>
      </c>
      <c r="D21" s="69">
        <v>278</v>
      </c>
      <c r="E21" s="70">
        <v>241</v>
      </c>
      <c r="F21" s="71">
        <v>37</v>
      </c>
      <c r="G21" s="72">
        <v>62</v>
      </c>
      <c r="H21" s="70">
        <v>10</v>
      </c>
      <c r="I21" s="70">
        <v>67</v>
      </c>
      <c r="J21" s="70">
        <v>12</v>
      </c>
      <c r="K21" s="70">
        <v>56</v>
      </c>
      <c r="L21" s="70">
        <v>7</v>
      </c>
      <c r="M21" s="70">
        <v>31</v>
      </c>
      <c r="N21" s="70">
        <v>4</v>
      </c>
      <c r="O21" s="70">
        <v>25</v>
      </c>
      <c r="P21" s="71">
        <v>4</v>
      </c>
    </row>
    <row r="22" spans="2:16" ht="13.5" customHeight="1" x14ac:dyDescent="0.15">
      <c r="B22" s="210" t="s">
        <v>127</v>
      </c>
      <c r="C22" s="8" t="s">
        <v>128</v>
      </c>
      <c r="D22" s="67">
        <v>15</v>
      </c>
      <c r="E22" s="9">
        <v>13</v>
      </c>
      <c r="F22" s="10">
        <v>2</v>
      </c>
      <c r="G22" s="11">
        <v>4</v>
      </c>
      <c r="H22" s="9">
        <v>0</v>
      </c>
      <c r="I22" s="9">
        <v>3</v>
      </c>
      <c r="J22" s="9">
        <v>1</v>
      </c>
      <c r="K22" s="9">
        <v>3</v>
      </c>
      <c r="L22" s="9">
        <v>0</v>
      </c>
      <c r="M22" s="9">
        <v>1</v>
      </c>
      <c r="N22" s="9">
        <v>0</v>
      </c>
      <c r="O22" s="9">
        <v>2</v>
      </c>
      <c r="P22" s="10">
        <v>1</v>
      </c>
    </row>
    <row r="23" spans="2:16" x14ac:dyDescent="0.15">
      <c r="B23" s="200"/>
      <c r="C23" s="12" t="s">
        <v>129</v>
      </c>
      <c r="D23" s="68">
        <v>71</v>
      </c>
      <c r="E23" s="13">
        <v>66</v>
      </c>
      <c r="F23" s="14">
        <v>5</v>
      </c>
      <c r="G23" s="15">
        <v>21</v>
      </c>
      <c r="H23" s="13">
        <v>2</v>
      </c>
      <c r="I23" s="13">
        <v>15</v>
      </c>
      <c r="J23" s="13">
        <v>1</v>
      </c>
      <c r="K23" s="13">
        <v>13</v>
      </c>
      <c r="L23" s="13">
        <v>0</v>
      </c>
      <c r="M23" s="13">
        <v>6</v>
      </c>
      <c r="N23" s="13">
        <v>1</v>
      </c>
      <c r="O23" s="13">
        <v>11</v>
      </c>
      <c r="P23" s="14">
        <v>1</v>
      </c>
    </row>
    <row r="24" spans="2:16" x14ac:dyDescent="0.15">
      <c r="B24" s="200"/>
      <c r="C24" s="12" t="s">
        <v>130</v>
      </c>
      <c r="D24" s="68">
        <v>52</v>
      </c>
      <c r="E24" s="13">
        <v>48</v>
      </c>
      <c r="F24" s="14">
        <v>4</v>
      </c>
      <c r="G24" s="15">
        <v>19</v>
      </c>
      <c r="H24" s="13">
        <v>0</v>
      </c>
      <c r="I24" s="13">
        <v>14</v>
      </c>
      <c r="J24" s="13">
        <v>2</v>
      </c>
      <c r="K24" s="13">
        <v>10</v>
      </c>
      <c r="L24" s="13">
        <v>2</v>
      </c>
      <c r="M24" s="13">
        <v>1</v>
      </c>
      <c r="N24" s="13">
        <v>0</v>
      </c>
      <c r="O24" s="13">
        <v>4</v>
      </c>
      <c r="P24" s="14">
        <v>0</v>
      </c>
    </row>
    <row r="25" spans="2:16" x14ac:dyDescent="0.15">
      <c r="B25" s="200"/>
      <c r="C25" s="12" t="s">
        <v>24</v>
      </c>
      <c r="D25" s="68">
        <v>110</v>
      </c>
      <c r="E25" s="13">
        <v>98</v>
      </c>
      <c r="F25" s="14">
        <v>12</v>
      </c>
      <c r="G25" s="15">
        <v>28</v>
      </c>
      <c r="H25" s="13">
        <v>4</v>
      </c>
      <c r="I25" s="13">
        <v>32</v>
      </c>
      <c r="J25" s="13">
        <v>3</v>
      </c>
      <c r="K25" s="13">
        <v>28</v>
      </c>
      <c r="L25" s="13">
        <v>1</v>
      </c>
      <c r="M25" s="13">
        <v>6</v>
      </c>
      <c r="N25" s="13">
        <v>3</v>
      </c>
      <c r="O25" s="13">
        <v>4</v>
      </c>
      <c r="P25" s="14">
        <v>1</v>
      </c>
    </row>
    <row r="26" spans="2:16" x14ac:dyDescent="0.15">
      <c r="B26" s="200"/>
      <c r="C26" s="12" t="s">
        <v>131</v>
      </c>
      <c r="D26" s="68">
        <v>540</v>
      </c>
      <c r="E26" s="13">
        <v>449</v>
      </c>
      <c r="F26" s="14">
        <v>91</v>
      </c>
      <c r="G26" s="15">
        <v>125</v>
      </c>
      <c r="H26" s="13">
        <v>26</v>
      </c>
      <c r="I26" s="13">
        <v>127</v>
      </c>
      <c r="J26" s="13">
        <v>30</v>
      </c>
      <c r="K26" s="13">
        <v>93</v>
      </c>
      <c r="L26" s="13">
        <v>17</v>
      </c>
      <c r="M26" s="13">
        <v>50</v>
      </c>
      <c r="N26" s="13">
        <v>11</v>
      </c>
      <c r="O26" s="13">
        <v>54</v>
      </c>
      <c r="P26" s="14">
        <v>7</v>
      </c>
    </row>
    <row r="27" spans="2:16" ht="14.25" thickBot="1" x14ac:dyDescent="0.2">
      <c r="B27" s="209"/>
      <c r="C27" s="16" t="s">
        <v>13</v>
      </c>
      <c r="D27" s="69">
        <v>788</v>
      </c>
      <c r="E27" s="70">
        <v>674</v>
      </c>
      <c r="F27" s="71">
        <v>114</v>
      </c>
      <c r="G27" s="72">
        <v>197</v>
      </c>
      <c r="H27" s="70">
        <v>32</v>
      </c>
      <c r="I27" s="70">
        <v>191</v>
      </c>
      <c r="J27" s="70">
        <v>37</v>
      </c>
      <c r="K27" s="70">
        <v>147</v>
      </c>
      <c r="L27" s="70">
        <v>20</v>
      </c>
      <c r="M27" s="70">
        <v>64</v>
      </c>
      <c r="N27" s="70">
        <v>15</v>
      </c>
      <c r="O27" s="70">
        <v>75</v>
      </c>
      <c r="P27" s="71">
        <v>10</v>
      </c>
    </row>
    <row r="28" spans="2:16" ht="13.5" customHeight="1" x14ac:dyDescent="0.15">
      <c r="B28" s="200" t="s">
        <v>26</v>
      </c>
      <c r="C28" s="17" t="s">
        <v>132</v>
      </c>
      <c r="D28" s="67">
        <v>59</v>
      </c>
      <c r="E28" s="9">
        <v>51</v>
      </c>
      <c r="F28" s="10">
        <v>8</v>
      </c>
      <c r="G28" s="11">
        <v>19</v>
      </c>
      <c r="H28" s="9">
        <v>2</v>
      </c>
      <c r="I28" s="9">
        <v>14</v>
      </c>
      <c r="J28" s="9">
        <v>2</v>
      </c>
      <c r="K28" s="9">
        <v>10</v>
      </c>
      <c r="L28" s="9">
        <v>4</v>
      </c>
      <c r="M28" s="9">
        <v>5</v>
      </c>
      <c r="N28" s="9">
        <v>0</v>
      </c>
      <c r="O28" s="9">
        <v>3</v>
      </c>
      <c r="P28" s="10">
        <v>0</v>
      </c>
    </row>
    <row r="29" spans="2:16" x14ac:dyDescent="0.15">
      <c r="B29" s="200"/>
      <c r="C29" s="12" t="s">
        <v>133</v>
      </c>
      <c r="D29" s="68">
        <v>210</v>
      </c>
      <c r="E29" s="13">
        <v>170</v>
      </c>
      <c r="F29" s="14">
        <v>40</v>
      </c>
      <c r="G29" s="15">
        <v>39</v>
      </c>
      <c r="H29" s="13">
        <v>10</v>
      </c>
      <c r="I29" s="13">
        <v>53</v>
      </c>
      <c r="J29" s="13">
        <v>9</v>
      </c>
      <c r="K29" s="13">
        <v>44</v>
      </c>
      <c r="L29" s="13">
        <v>11</v>
      </c>
      <c r="M29" s="13">
        <v>22</v>
      </c>
      <c r="N29" s="13">
        <v>6</v>
      </c>
      <c r="O29" s="13">
        <v>12</v>
      </c>
      <c r="P29" s="14">
        <v>4</v>
      </c>
    </row>
    <row r="30" spans="2:16" x14ac:dyDescent="0.15">
      <c r="B30" s="200"/>
      <c r="C30" s="12" t="s">
        <v>134</v>
      </c>
      <c r="D30" s="68">
        <v>102</v>
      </c>
      <c r="E30" s="13">
        <v>78</v>
      </c>
      <c r="F30" s="14">
        <v>24</v>
      </c>
      <c r="G30" s="15">
        <v>14</v>
      </c>
      <c r="H30" s="13">
        <v>1</v>
      </c>
      <c r="I30" s="13">
        <v>24</v>
      </c>
      <c r="J30" s="13">
        <v>12</v>
      </c>
      <c r="K30" s="13">
        <v>24</v>
      </c>
      <c r="L30" s="13">
        <v>9</v>
      </c>
      <c r="M30" s="13">
        <v>8</v>
      </c>
      <c r="N30" s="13">
        <v>2</v>
      </c>
      <c r="O30" s="13">
        <v>8</v>
      </c>
      <c r="P30" s="14">
        <v>0</v>
      </c>
    </row>
    <row r="31" spans="2:16" x14ac:dyDescent="0.15">
      <c r="B31" s="200"/>
      <c r="C31" s="12" t="s">
        <v>28</v>
      </c>
      <c r="D31" s="68">
        <v>484</v>
      </c>
      <c r="E31" s="13">
        <v>401</v>
      </c>
      <c r="F31" s="14">
        <v>83</v>
      </c>
      <c r="G31" s="15">
        <v>94</v>
      </c>
      <c r="H31" s="13">
        <v>23</v>
      </c>
      <c r="I31" s="13">
        <v>120</v>
      </c>
      <c r="J31" s="13">
        <v>24</v>
      </c>
      <c r="K31" s="13">
        <v>101</v>
      </c>
      <c r="L31" s="13">
        <v>16</v>
      </c>
      <c r="M31" s="13">
        <v>53</v>
      </c>
      <c r="N31" s="13">
        <v>13</v>
      </c>
      <c r="O31" s="13">
        <v>33</v>
      </c>
      <c r="P31" s="14">
        <v>7</v>
      </c>
    </row>
    <row r="32" spans="2:16" x14ac:dyDescent="0.15">
      <c r="B32" s="200"/>
      <c r="C32" s="12" t="s">
        <v>135</v>
      </c>
      <c r="D32" s="68">
        <v>141</v>
      </c>
      <c r="E32" s="13">
        <v>119</v>
      </c>
      <c r="F32" s="14">
        <v>22</v>
      </c>
      <c r="G32" s="15">
        <v>31</v>
      </c>
      <c r="H32" s="13">
        <v>5</v>
      </c>
      <c r="I32" s="13">
        <v>35</v>
      </c>
      <c r="J32" s="13">
        <v>9</v>
      </c>
      <c r="K32" s="13">
        <v>21</v>
      </c>
      <c r="L32" s="13">
        <v>6</v>
      </c>
      <c r="M32" s="13">
        <v>17</v>
      </c>
      <c r="N32" s="13">
        <v>2</v>
      </c>
      <c r="O32" s="13">
        <v>15</v>
      </c>
      <c r="P32" s="14">
        <v>0</v>
      </c>
    </row>
    <row r="33" spans="2:16" ht="14.25" thickBot="1" x14ac:dyDescent="0.2">
      <c r="B33" s="200"/>
      <c r="C33" s="18" t="s">
        <v>13</v>
      </c>
      <c r="D33" s="73">
        <v>996</v>
      </c>
      <c r="E33" s="74">
        <v>819</v>
      </c>
      <c r="F33" s="75">
        <v>177</v>
      </c>
      <c r="G33" s="76">
        <v>197</v>
      </c>
      <c r="H33" s="74">
        <v>41</v>
      </c>
      <c r="I33" s="74">
        <v>246</v>
      </c>
      <c r="J33" s="74">
        <v>56</v>
      </c>
      <c r="K33" s="74">
        <v>200</v>
      </c>
      <c r="L33" s="74">
        <v>46</v>
      </c>
      <c r="M33" s="74">
        <v>105</v>
      </c>
      <c r="N33" s="74">
        <v>23</v>
      </c>
      <c r="O33" s="74">
        <v>71</v>
      </c>
      <c r="P33" s="75">
        <v>11</v>
      </c>
    </row>
    <row r="34" spans="2:16" ht="14.25" thickBot="1" x14ac:dyDescent="0.2">
      <c r="B34" s="201" t="s">
        <v>30</v>
      </c>
      <c r="C34" s="202"/>
      <c r="D34" s="66">
        <v>25</v>
      </c>
      <c r="E34" s="5">
        <v>21</v>
      </c>
      <c r="F34" s="6">
        <v>4</v>
      </c>
      <c r="G34" s="7">
        <v>7</v>
      </c>
      <c r="H34" s="5">
        <v>0</v>
      </c>
      <c r="I34" s="5">
        <v>5</v>
      </c>
      <c r="J34" s="5">
        <v>1</v>
      </c>
      <c r="K34" s="5">
        <v>1</v>
      </c>
      <c r="L34" s="5">
        <v>1</v>
      </c>
      <c r="M34" s="5">
        <v>7</v>
      </c>
      <c r="N34" s="5">
        <v>1</v>
      </c>
      <c r="O34" s="5">
        <v>1</v>
      </c>
      <c r="P34" s="6">
        <v>1</v>
      </c>
    </row>
    <row r="35" spans="2:16" ht="14.25" thickBot="1" x14ac:dyDescent="0.2">
      <c r="B35" s="249" t="s">
        <v>31</v>
      </c>
      <c r="C35" s="276"/>
      <c r="D35" s="66">
        <v>2523</v>
      </c>
      <c r="E35" s="5">
        <v>2147</v>
      </c>
      <c r="F35" s="6">
        <v>376</v>
      </c>
      <c r="G35" s="7">
        <v>575</v>
      </c>
      <c r="H35" s="5">
        <v>93</v>
      </c>
      <c r="I35" s="5">
        <v>612</v>
      </c>
      <c r="J35" s="5">
        <v>123</v>
      </c>
      <c r="K35" s="5">
        <v>501</v>
      </c>
      <c r="L35" s="5">
        <v>79</v>
      </c>
      <c r="M35" s="5">
        <v>254</v>
      </c>
      <c r="N35" s="5">
        <v>49</v>
      </c>
      <c r="O35" s="5">
        <v>205</v>
      </c>
      <c r="P35" s="6">
        <v>32</v>
      </c>
    </row>
  </sheetData>
  <mergeCells count="14">
    <mergeCell ref="B34:C34"/>
    <mergeCell ref="B35:C35"/>
    <mergeCell ref="O2:P2"/>
    <mergeCell ref="B4:C4"/>
    <mergeCell ref="B5:B13"/>
    <mergeCell ref="B14:B21"/>
    <mergeCell ref="B22:B27"/>
    <mergeCell ref="B28:B33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view="pageBreakPreview" zoomScale="75" zoomScaleNormal="100" zoomScaleSheetLayoutView="75" workbookViewId="0">
      <selection activeCell="I48" sqref="I48"/>
    </sheetView>
  </sheetViews>
  <sheetFormatPr defaultRowHeight="13.5" x14ac:dyDescent="0.15"/>
  <cols>
    <col min="1" max="1" width="2.375" style="58" customWidth="1"/>
    <col min="2" max="2" width="2.875" style="58" bestFit="1" customWidth="1"/>
    <col min="3" max="3" width="11.375" style="58" customWidth="1"/>
    <col min="4" max="4" width="21" style="58" bestFit="1" customWidth="1"/>
    <col min="5" max="7" width="9" style="58"/>
    <col min="8" max="17" width="7.5" style="58" customWidth="1"/>
    <col min="18" max="16384" width="9" style="58"/>
  </cols>
  <sheetData>
    <row r="1" spans="2:17" ht="14.25" thickBot="1" x14ac:dyDescent="0.2">
      <c r="B1" s="58" t="s">
        <v>84</v>
      </c>
    </row>
    <row r="2" spans="2:17" ht="13.5" customHeight="1" x14ac:dyDescent="0.15">
      <c r="B2" s="211" t="s">
        <v>32</v>
      </c>
      <c r="C2" s="212"/>
      <c r="D2" s="212"/>
      <c r="E2" s="273" t="s">
        <v>88</v>
      </c>
      <c r="F2" s="274"/>
      <c r="G2" s="275"/>
      <c r="H2" s="216" t="s">
        <v>106</v>
      </c>
      <c r="I2" s="206"/>
      <c r="J2" s="205" t="s">
        <v>107</v>
      </c>
      <c r="K2" s="206"/>
      <c r="L2" s="205" t="s">
        <v>108</v>
      </c>
      <c r="M2" s="206"/>
      <c r="N2" s="205" t="s">
        <v>109</v>
      </c>
      <c r="O2" s="206"/>
      <c r="P2" s="205" t="s">
        <v>110</v>
      </c>
      <c r="Q2" s="207"/>
    </row>
    <row r="3" spans="2:17" ht="14.25" thickBot="1" x14ac:dyDescent="0.2">
      <c r="B3" s="213"/>
      <c r="C3" s="214"/>
      <c r="D3" s="214"/>
      <c r="E3" s="36" t="s">
        <v>0</v>
      </c>
      <c r="F3" s="37" t="s">
        <v>1</v>
      </c>
      <c r="G3" s="38" t="s">
        <v>2</v>
      </c>
      <c r="H3" s="62" t="s">
        <v>1</v>
      </c>
      <c r="I3" s="37" t="s">
        <v>2</v>
      </c>
      <c r="J3" s="62" t="s">
        <v>1</v>
      </c>
      <c r="K3" s="37" t="s">
        <v>2</v>
      </c>
      <c r="L3" s="62" t="s">
        <v>1</v>
      </c>
      <c r="M3" s="37" t="s">
        <v>2</v>
      </c>
      <c r="N3" s="62" t="s">
        <v>1</v>
      </c>
      <c r="O3" s="37" t="s">
        <v>2</v>
      </c>
      <c r="P3" s="35" t="s">
        <v>1</v>
      </c>
      <c r="Q3" s="38" t="s">
        <v>2</v>
      </c>
    </row>
    <row r="4" spans="2:17" ht="13.5" customHeight="1" x14ac:dyDescent="0.15">
      <c r="B4" s="268" t="s">
        <v>33</v>
      </c>
      <c r="C4" s="264" t="s">
        <v>34</v>
      </c>
      <c r="D4" s="282"/>
      <c r="E4" s="86">
        <v>668</v>
      </c>
      <c r="F4" s="87">
        <v>595</v>
      </c>
      <c r="G4" s="88">
        <v>73</v>
      </c>
      <c r="H4" s="89">
        <v>175</v>
      </c>
      <c r="I4" s="87">
        <v>18</v>
      </c>
      <c r="J4" s="87">
        <v>182</v>
      </c>
      <c r="K4" s="87">
        <v>19</v>
      </c>
      <c r="L4" s="87">
        <v>132</v>
      </c>
      <c r="M4" s="87">
        <v>17</v>
      </c>
      <c r="N4" s="87">
        <v>51</v>
      </c>
      <c r="O4" s="87">
        <v>12</v>
      </c>
      <c r="P4" s="87">
        <v>55</v>
      </c>
      <c r="Q4" s="88">
        <v>7</v>
      </c>
    </row>
    <row r="5" spans="2:17" x14ac:dyDescent="0.15">
      <c r="B5" s="269"/>
      <c r="C5" s="252" t="s">
        <v>35</v>
      </c>
      <c r="D5" s="279"/>
      <c r="E5" s="90">
        <v>515</v>
      </c>
      <c r="F5" s="91">
        <v>414</v>
      </c>
      <c r="G5" s="92">
        <v>101</v>
      </c>
      <c r="H5" s="93">
        <v>94</v>
      </c>
      <c r="I5" s="91">
        <v>26</v>
      </c>
      <c r="J5" s="91">
        <v>125</v>
      </c>
      <c r="K5" s="91">
        <v>25</v>
      </c>
      <c r="L5" s="91">
        <v>111</v>
      </c>
      <c r="M5" s="91">
        <v>23</v>
      </c>
      <c r="N5" s="91">
        <v>55</v>
      </c>
      <c r="O5" s="91">
        <v>17</v>
      </c>
      <c r="P5" s="91">
        <v>29</v>
      </c>
      <c r="Q5" s="92">
        <v>10</v>
      </c>
    </row>
    <row r="6" spans="2:17" x14ac:dyDescent="0.15">
      <c r="B6" s="269"/>
      <c r="C6" s="252" t="s">
        <v>36</v>
      </c>
      <c r="D6" s="279"/>
      <c r="E6" s="90">
        <v>116</v>
      </c>
      <c r="F6" s="91">
        <v>96</v>
      </c>
      <c r="G6" s="92">
        <v>20</v>
      </c>
      <c r="H6" s="93">
        <v>20</v>
      </c>
      <c r="I6" s="91">
        <v>3</v>
      </c>
      <c r="J6" s="91">
        <v>26</v>
      </c>
      <c r="K6" s="91">
        <v>10</v>
      </c>
      <c r="L6" s="91">
        <v>23</v>
      </c>
      <c r="M6" s="91">
        <v>5</v>
      </c>
      <c r="N6" s="91">
        <v>12</v>
      </c>
      <c r="O6" s="91">
        <v>1</v>
      </c>
      <c r="P6" s="91">
        <v>15</v>
      </c>
      <c r="Q6" s="92">
        <v>1</v>
      </c>
    </row>
    <row r="7" spans="2:17" x14ac:dyDescent="0.15">
      <c r="B7" s="269"/>
      <c r="C7" s="252" t="s">
        <v>37</v>
      </c>
      <c r="D7" s="279"/>
      <c r="E7" s="90">
        <v>611</v>
      </c>
      <c r="F7" s="91">
        <v>517</v>
      </c>
      <c r="G7" s="92">
        <v>94</v>
      </c>
      <c r="H7" s="93">
        <v>154</v>
      </c>
      <c r="I7" s="91">
        <v>21</v>
      </c>
      <c r="J7" s="91">
        <v>148</v>
      </c>
      <c r="K7" s="91">
        <v>38</v>
      </c>
      <c r="L7" s="91">
        <v>124</v>
      </c>
      <c r="M7" s="91">
        <v>18</v>
      </c>
      <c r="N7" s="91">
        <v>54</v>
      </c>
      <c r="O7" s="91">
        <v>9</v>
      </c>
      <c r="P7" s="91">
        <v>37</v>
      </c>
      <c r="Q7" s="92">
        <v>8</v>
      </c>
    </row>
    <row r="8" spans="2:17" x14ac:dyDescent="0.15">
      <c r="B8" s="269"/>
      <c r="C8" s="252" t="s">
        <v>38</v>
      </c>
      <c r="D8" s="279"/>
      <c r="E8" s="90">
        <v>181</v>
      </c>
      <c r="F8" s="91">
        <v>161</v>
      </c>
      <c r="G8" s="92">
        <v>20</v>
      </c>
      <c r="H8" s="93">
        <v>40</v>
      </c>
      <c r="I8" s="91">
        <v>6</v>
      </c>
      <c r="J8" s="91">
        <v>47</v>
      </c>
      <c r="K8" s="91">
        <v>8</v>
      </c>
      <c r="L8" s="91">
        <v>36</v>
      </c>
      <c r="M8" s="91">
        <v>3</v>
      </c>
      <c r="N8" s="91">
        <v>23</v>
      </c>
      <c r="O8" s="91">
        <v>1</v>
      </c>
      <c r="P8" s="91">
        <v>15</v>
      </c>
      <c r="Q8" s="92">
        <v>2</v>
      </c>
    </row>
    <row r="9" spans="2:17" x14ac:dyDescent="0.15">
      <c r="B9" s="269"/>
      <c r="C9" s="252" t="s">
        <v>39</v>
      </c>
      <c r="D9" s="279"/>
      <c r="E9" s="90">
        <v>92</v>
      </c>
      <c r="F9" s="91">
        <v>81</v>
      </c>
      <c r="G9" s="92">
        <v>11</v>
      </c>
      <c r="H9" s="93">
        <v>27</v>
      </c>
      <c r="I9" s="91">
        <v>3</v>
      </c>
      <c r="J9" s="91">
        <v>21</v>
      </c>
      <c r="K9" s="91">
        <v>5</v>
      </c>
      <c r="L9" s="91">
        <v>16</v>
      </c>
      <c r="M9" s="91">
        <v>1</v>
      </c>
      <c r="N9" s="91">
        <v>7</v>
      </c>
      <c r="O9" s="91">
        <v>1</v>
      </c>
      <c r="P9" s="91">
        <v>10</v>
      </c>
      <c r="Q9" s="92">
        <v>1</v>
      </c>
    </row>
    <row r="10" spans="2:17" x14ac:dyDescent="0.15">
      <c r="B10" s="269"/>
      <c r="C10" s="252" t="s">
        <v>40</v>
      </c>
      <c r="D10" s="279"/>
      <c r="E10" s="90">
        <v>41</v>
      </c>
      <c r="F10" s="91">
        <v>34</v>
      </c>
      <c r="G10" s="92">
        <v>7</v>
      </c>
      <c r="H10" s="93">
        <v>5</v>
      </c>
      <c r="I10" s="91">
        <v>2</v>
      </c>
      <c r="J10" s="91">
        <v>8</v>
      </c>
      <c r="K10" s="91">
        <v>0</v>
      </c>
      <c r="L10" s="91">
        <v>6</v>
      </c>
      <c r="M10" s="91">
        <v>3</v>
      </c>
      <c r="N10" s="91">
        <v>9</v>
      </c>
      <c r="O10" s="91">
        <v>2</v>
      </c>
      <c r="P10" s="91">
        <v>6</v>
      </c>
      <c r="Q10" s="92">
        <v>0</v>
      </c>
    </row>
    <row r="11" spans="2:17" x14ac:dyDescent="0.15">
      <c r="B11" s="269"/>
      <c r="C11" s="252" t="s">
        <v>41</v>
      </c>
      <c r="D11" s="279"/>
      <c r="E11" s="90">
        <v>7</v>
      </c>
      <c r="F11" s="91">
        <v>5</v>
      </c>
      <c r="G11" s="92">
        <v>2</v>
      </c>
      <c r="H11" s="93">
        <v>1</v>
      </c>
      <c r="I11" s="91">
        <v>0</v>
      </c>
      <c r="J11" s="91">
        <v>0</v>
      </c>
      <c r="K11" s="91">
        <v>1</v>
      </c>
      <c r="L11" s="91">
        <v>2</v>
      </c>
      <c r="M11" s="91">
        <v>1</v>
      </c>
      <c r="N11" s="91">
        <v>2</v>
      </c>
      <c r="O11" s="91">
        <v>0</v>
      </c>
      <c r="P11" s="91">
        <v>0</v>
      </c>
      <c r="Q11" s="92">
        <v>0</v>
      </c>
    </row>
    <row r="12" spans="2:17" x14ac:dyDescent="0.15">
      <c r="B12" s="269"/>
      <c r="C12" s="252" t="s">
        <v>42</v>
      </c>
      <c r="D12" s="279"/>
      <c r="E12" s="90">
        <v>1</v>
      </c>
      <c r="F12" s="91">
        <v>1</v>
      </c>
      <c r="G12" s="92">
        <v>0</v>
      </c>
      <c r="H12" s="93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1</v>
      </c>
      <c r="O12" s="91">
        <v>0</v>
      </c>
      <c r="P12" s="91">
        <v>0</v>
      </c>
      <c r="Q12" s="92">
        <v>0</v>
      </c>
    </row>
    <row r="13" spans="2:17" x14ac:dyDescent="0.15">
      <c r="B13" s="269"/>
      <c r="C13" s="252" t="s">
        <v>43</v>
      </c>
      <c r="D13" s="279"/>
      <c r="E13" s="90">
        <v>25</v>
      </c>
      <c r="F13" s="91">
        <v>23</v>
      </c>
      <c r="G13" s="92">
        <v>2</v>
      </c>
      <c r="H13" s="93">
        <v>8</v>
      </c>
      <c r="I13" s="91">
        <v>0</v>
      </c>
      <c r="J13" s="91">
        <v>5</v>
      </c>
      <c r="K13" s="91">
        <v>2</v>
      </c>
      <c r="L13" s="91">
        <v>5</v>
      </c>
      <c r="M13" s="91">
        <v>0</v>
      </c>
      <c r="N13" s="91">
        <v>2</v>
      </c>
      <c r="O13" s="91">
        <v>0</v>
      </c>
      <c r="P13" s="91">
        <v>3</v>
      </c>
      <c r="Q13" s="92">
        <v>0</v>
      </c>
    </row>
    <row r="14" spans="2:17" x14ac:dyDescent="0.15">
      <c r="B14" s="269"/>
      <c r="C14" s="252" t="s">
        <v>44</v>
      </c>
      <c r="D14" s="279"/>
      <c r="E14" s="90">
        <v>12</v>
      </c>
      <c r="F14" s="91">
        <v>10</v>
      </c>
      <c r="G14" s="92">
        <v>2</v>
      </c>
      <c r="H14" s="93">
        <v>2</v>
      </c>
      <c r="I14" s="91">
        <v>2</v>
      </c>
      <c r="J14" s="91">
        <v>3</v>
      </c>
      <c r="K14" s="91">
        <v>0</v>
      </c>
      <c r="L14" s="91">
        <v>2</v>
      </c>
      <c r="M14" s="91">
        <v>0</v>
      </c>
      <c r="N14" s="91">
        <v>1</v>
      </c>
      <c r="O14" s="91">
        <v>0</v>
      </c>
      <c r="P14" s="91">
        <v>2</v>
      </c>
      <c r="Q14" s="92">
        <v>0</v>
      </c>
    </row>
    <row r="15" spans="2:17" x14ac:dyDescent="0.15">
      <c r="B15" s="269"/>
      <c r="C15" s="252" t="s">
        <v>45</v>
      </c>
      <c r="D15" s="279"/>
      <c r="E15" s="90">
        <v>21</v>
      </c>
      <c r="F15" s="91">
        <v>15</v>
      </c>
      <c r="G15" s="92">
        <v>6</v>
      </c>
      <c r="H15" s="93">
        <v>4</v>
      </c>
      <c r="I15" s="91">
        <v>3</v>
      </c>
      <c r="J15" s="91">
        <v>4</v>
      </c>
      <c r="K15" s="91">
        <v>0</v>
      </c>
      <c r="L15" s="91">
        <v>1</v>
      </c>
      <c r="M15" s="91">
        <v>1</v>
      </c>
      <c r="N15" s="91">
        <v>2</v>
      </c>
      <c r="O15" s="91">
        <v>1</v>
      </c>
      <c r="P15" s="91">
        <v>4</v>
      </c>
      <c r="Q15" s="92">
        <v>1</v>
      </c>
    </row>
    <row r="16" spans="2:17" x14ac:dyDescent="0.15">
      <c r="B16" s="269"/>
      <c r="C16" s="252" t="s">
        <v>46</v>
      </c>
      <c r="D16" s="279"/>
      <c r="E16" s="90">
        <v>18</v>
      </c>
      <c r="F16" s="91">
        <v>18</v>
      </c>
      <c r="G16" s="92">
        <v>0</v>
      </c>
      <c r="H16" s="93">
        <v>4</v>
      </c>
      <c r="I16" s="91">
        <v>0</v>
      </c>
      <c r="J16" s="91">
        <v>3</v>
      </c>
      <c r="K16" s="91">
        <v>0</v>
      </c>
      <c r="L16" s="91">
        <v>7</v>
      </c>
      <c r="M16" s="91">
        <v>0</v>
      </c>
      <c r="N16" s="91">
        <v>4</v>
      </c>
      <c r="O16" s="91">
        <v>0</v>
      </c>
      <c r="P16" s="91">
        <v>0</v>
      </c>
      <c r="Q16" s="92">
        <v>0</v>
      </c>
    </row>
    <row r="17" spans="2:17" x14ac:dyDescent="0.15">
      <c r="B17" s="269"/>
      <c r="C17" s="252" t="s">
        <v>30</v>
      </c>
      <c r="D17" s="279"/>
      <c r="E17" s="90">
        <v>1</v>
      </c>
      <c r="F17" s="91">
        <v>0</v>
      </c>
      <c r="G17" s="92">
        <v>1</v>
      </c>
      <c r="H17" s="93">
        <v>0</v>
      </c>
      <c r="I17" s="91">
        <v>0</v>
      </c>
      <c r="J17" s="91">
        <v>0</v>
      </c>
      <c r="K17" s="91">
        <v>1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2">
        <v>0</v>
      </c>
    </row>
    <row r="18" spans="2:17" ht="14.25" thickBot="1" x14ac:dyDescent="0.2">
      <c r="B18" s="270"/>
      <c r="C18" s="266" t="s">
        <v>47</v>
      </c>
      <c r="D18" s="267"/>
      <c r="E18" s="94">
        <v>2309</v>
      </c>
      <c r="F18" s="95">
        <v>1970</v>
      </c>
      <c r="G18" s="96">
        <v>399</v>
      </c>
      <c r="H18" s="97">
        <v>534</v>
      </c>
      <c r="I18" s="95">
        <v>84</v>
      </c>
      <c r="J18" s="95">
        <v>572</v>
      </c>
      <c r="K18" s="95">
        <v>109</v>
      </c>
      <c r="L18" s="95">
        <v>465</v>
      </c>
      <c r="M18" s="95">
        <v>72</v>
      </c>
      <c r="N18" s="95">
        <v>223</v>
      </c>
      <c r="O18" s="95">
        <v>44</v>
      </c>
      <c r="P18" s="95">
        <v>176</v>
      </c>
      <c r="Q18" s="96">
        <v>30</v>
      </c>
    </row>
    <row r="19" spans="2:17" ht="13.5" customHeight="1" x14ac:dyDescent="0.15">
      <c r="B19" s="280" t="s">
        <v>48</v>
      </c>
      <c r="C19" s="264" t="s">
        <v>49</v>
      </c>
      <c r="D19" s="282"/>
      <c r="E19" s="86">
        <v>1</v>
      </c>
      <c r="F19" s="87">
        <v>1</v>
      </c>
      <c r="G19" s="88">
        <v>0</v>
      </c>
      <c r="H19" s="89">
        <v>1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8">
        <v>0</v>
      </c>
    </row>
    <row r="20" spans="2:17" x14ac:dyDescent="0.15">
      <c r="B20" s="262"/>
      <c r="C20" s="252" t="s">
        <v>50</v>
      </c>
      <c r="D20" s="279"/>
      <c r="E20" s="90">
        <v>0</v>
      </c>
      <c r="F20" s="91">
        <v>0</v>
      </c>
      <c r="G20" s="92">
        <v>0</v>
      </c>
      <c r="H20" s="93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2">
        <v>0</v>
      </c>
    </row>
    <row r="21" spans="2:17" x14ac:dyDescent="0.15">
      <c r="B21" s="262"/>
      <c r="C21" s="252" t="s">
        <v>51</v>
      </c>
      <c r="D21" s="279"/>
      <c r="E21" s="90">
        <v>20</v>
      </c>
      <c r="F21" s="91">
        <v>16</v>
      </c>
      <c r="G21" s="92">
        <v>4</v>
      </c>
      <c r="H21" s="93">
        <v>5</v>
      </c>
      <c r="I21" s="91">
        <v>0</v>
      </c>
      <c r="J21" s="91">
        <v>5</v>
      </c>
      <c r="K21" s="91">
        <v>1</v>
      </c>
      <c r="L21" s="91">
        <v>1</v>
      </c>
      <c r="M21" s="91">
        <v>1</v>
      </c>
      <c r="N21" s="91">
        <v>4</v>
      </c>
      <c r="O21" s="91">
        <v>1</v>
      </c>
      <c r="P21" s="91">
        <v>1</v>
      </c>
      <c r="Q21" s="92">
        <v>1</v>
      </c>
    </row>
    <row r="22" spans="2:17" x14ac:dyDescent="0.15">
      <c r="B22" s="262"/>
      <c r="C22" s="252" t="s">
        <v>52</v>
      </c>
      <c r="D22" s="279"/>
      <c r="E22" s="90">
        <v>0</v>
      </c>
      <c r="F22" s="91">
        <v>0</v>
      </c>
      <c r="G22" s="92">
        <v>0</v>
      </c>
      <c r="H22" s="93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2">
        <v>0</v>
      </c>
    </row>
    <row r="23" spans="2:17" x14ac:dyDescent="0.15">
      <c r="B23" s="262"/>
      <c r="C23" s="252" t="s">
        <v>53</v>
      </c>
      <c r="D23" s="279"/>
      <c r="E23" s="90">
        <v>3</v>
      </c>
      <c r="F23" s="91">
        <v>3</v>
      </c>
      <c r="G23" s="92">
        <v>0</v>
      </c>
      <c r="H23" s="93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3</v>
      </c>
      <c r="O23" s="91">
        <v>0</v>
      </c>
      <c r="P23" s="91">
        <v>0</v>
      </c>
      <c r="Q23" s="92">
        <v>0</v>
      </c>
    </row>
    <row r="24" spans="2:17" x14ac:dyDescent="0.15">
      <c r="B24" s="262"/>
      <c r="C24" s="252" t="s">
        <v>54</v>
      </c>
      <c r="D24" s="279"/>
      <c r="E24" s="90">
        <v>8</v>
      </c>
      <c r="F24" s="91">
        <v>7</v>
      </c>
      <c r="G24" s="92">
        <v>1</v>
      </c>
      <c r="H24" s="93">
        <v>1</v>
      </c>
      <c r="I24" s="91">
        <v>0</v>
      </c>
      <c r="J24" s="91">
        <v>2</v>
      </c>
      <c r="K24" s="91">
        <v>0</v>
      </c>
      <c r="L24" s="91">
        <v>2</v>
      </c>
      <c r="M24" s="91">
        <v>1</v>
      </c>
      <c r="N24" s="91">
        <v>1</v>
      </c>
      <c r="O24" s="91">
        <v>0</v>
      </c>
      <c r="P24" s="91">
        <v>1</v>
      </c>
      <c r="Q24" s="92">
        <v>0</v>
      </c>
    </row>
    <row r="25" spans="2:17" ht="13.5" customHeight="1" x14ac:dyDescent="0.15">
      <c r="B25" s="262"/>
      <c r="C25" s="254" t="s">
        <v>55</v>
      </c>
      <c r="D25" s="65" t="s">
        <v>56</v>
      </c>
      <c r="E25" s="90">
        <v>15</v>
      </c>
      <c r="F25" s="91">
        <v>14</v>
      </c>
      <c r="G25" s="92">
        <v>1</v>
      </c>
      <c r="H25" s="93">
        <v>5</v>
      </c>
      <c r="I25" s="91">
        <v>1</v>
      </c>
      <c r="J25" s="91">
        <v>1</v>
      </c>
      <c r="K25" s="91">
        <v>0</v>
      </c>
      <c r="L25" s="91">
        <v>4</v>
      </c>
      <c r="M25" s="91">
        <v>0</v>
      </c>
      <c r="N25" s="91">
        <v>2</v>
      </c>
      <c r="O25" s="91">
        <v>0</v>
      </c>
      <c r="P25" s="91">
        <v>2</v>
      </c>
      <c r="Q25" s="92">
        <v>0</v>
      </c>
    </row>
    <row r="26" spans="2:17" x14ac:dyDescent="0.15">
      <c r="B26" s="262"/>
      <c r="C26" s="255"/>
      <c r="D26" s="65" t="s">
        <v>57</v>
      </c>
      <c r="E26" s="90">
        <v>0</v>
      </c>
      <c r="F26" s="91">
        <v>0</v>
      </c>
      <c r="G26" s="92">
        <v>0</v>
      </c>
      <c r="H26" s="93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2">
        <v>0</v>
      </c>
    </row>
    <row r="27" spans="2:17" x14ac:dyDescent="0.15">
      <c r="B27" s="262"/>
      <c r="C27" s="255"/>
      <c r="D27" s="65" t="s">
        <v>58</v>
      </c>
      <c r="E27" s="90">
        <v>10</v>
      </c>
      <c r="F27" s="91">
        <v>9</v>
      </c>
      <c r="G27" s="92">
        <v>1</v>
      </c>
      <c r="H27" s="93">
        <v>0</v>
      </c>
      <c r="I27" s="91">
        <v>0</v>
      </c>
      <c r="J27" s="91">
        <v>2</v>
      </c>
      <c r="K27" s="91">
        <v>0</v>
      </c>
      <c r="L27" s="91">
        <v>4</v>
      </c>
      <c r="M27" s="91">
        <v>0</v>
      </c>
      <c r="N27" s="91">
        <v>0</v>
      </c>
      <c r="O27" s="91">
        <v>0</v>
      </c>
      <c r="P27" s="91">
        <v>3</v>
      </c>
      <c r="Q27" s="92">
        <v>1</v>
      </c>
    </row>
    <row r="28" spans="2:17" x14ac:dyDescent="0.15">
      <c r="B28" s="262"/>
      <c r="C28" s="255"/>
      <c r="D28" s="65" t="s">
        <v>59</v>
      </c>
      <c r="E28" s="90">
        <v>32</v>
      </c>
      <c r="F28" s="91">
        <v>27</v>
      </c>
      <c r="G28" s="92">
        <v>5</v>
      </c>
      <c r="H28" s="93">
        <v>7</v>
      </c>
      <c r="I28" s="91">
        <v>1</v>
      </c>
      <c r="J28" s="91">
        <v>4</v>
      </c>
      <c r="K28" s="91">
        <v>2</v>
      </c>
      <c r="L28" s="91">
        <v>7</v>
      </c>
      <c r="M28" s="91">
        <v>1</v>
      </c>
      <c r="N28" s="91">
        <v>3</v>
      </c>
      <c r="O28" s="91">
        <v>1</v>
      </c>
      <c r="P28" s="91">
        <v>6</v>
      </c>
      <c r="Q28" s="92">
        <v>0</v>
      </c>
    </row>
    <row r="29" spans="2:17" x14ac:dyDescent="0.15">
      <c r="B29" s="262"/>
      <c r="C29" s="255"/>
      <c r="D29" s="65" t="s">
        <v>60</v>
      </c>
      <c r="E29" s="90">
        <v>32</v>
      </c>
      <c r="F29" s="91">
        <v>27</v>
      </c>
      <c r="G29" s="92">
        <v>5</v>
      </c>
      <c r="H29" s="93">
        <v>6</v>
      </c>
      <c r="I29" s="91">
        <v>2</v>
      </c>
      <c r="J29" s="91">
        <v>6</v>
      </c>
      <c r="K29" s="91">
        <v>2</v>
      </c>
      <c r="L29" s="91">
        <v>7</v>
      </c>
      <c r="M29" s="91">
        <v>0</v>
      </c>
      <c r="N29" s="91">
        <v>5</v>
      </c>
      <c r="O29" s="91">
        <v>1</v>
      </c>
      <c r="P29" s="91">
        <v>3</v>
      </c>
      <c r="Q29" s="92">
        <v>0</v>
      </c>
    </row>
    <row r="30" spans="2:17" x14ac:dyDescent="0.15">
      <c r="B30" s="262"/>
      <c r="C30" s="255"/>
      <c r="D30" s="65" t="s">
        <v>61</v>
      </c>
      <c r="E30" s="90">
        <v>49</v>
      </c>
      <c r="F30" s="91">
        <v>40</v>
      </c>
      <c r="G30" s="92">
        <v>9</v>
      </c>
      <c r="H30" s="93">
        <v>9</v>
      </c>
      <c r="I30" s="91">
        <v>2</v>
      </c>
      <c r="J30" s="91">
        <v>9</v>
      </c>
      <c r="K30" s="91">
        <v>5</v>
      </c>
      <c r="L30" s="91">
        <v>6</v>
      </c>
      <c r="M30" s="91">
        <v>1</v>
      </c>
      <c r="N30" s="91">
        <v>8</v>
      </c>
      <c r="O30" s="91">
        <v>1</v>
      </c>
      <c r="P30" s="91">
        <v>8</v>
      </c>
      <c r="Q30" s="92">
        <v>0</v>
      </c>
    </row>
    <row r="31" spans="2:17" x14ac:dyDescent="0.15">
      <c r="B31" s="262"/>
      <c r="C31" s="255"/>
      <c r="D31" s="65" t="s">
        <v>62</v>
      </c>
      <c r="E31" s="90">
        <v>5</v>
      </c>
      <c r="F31" s="91">
        <v>5</v>
      </c>
      <c r="G31" s="92">
        <v>0</v>
      </c>
      <c r="H31" s="93">
        <v>1</v>
      </c>
      <c r="I31" s="91">
        <v>0</v>
      </c>
      <c r="J31" s="91">
        <v>1</v>
      </c>
      <c r="K31" s="91">
        <v>0</v>
      </c>
      <c r="L31" s="91">
        <v>0</v>
      </c>
      <c r="M31" s="91">
        <v>0</v>
      </c>
      <c r="N31" s="91">
        <v>2</v>
      </c>
      <c r="O31" s="91">
        <v>0</v>
      </c>
      <c r="P31" s="91">
        <v>1</v>
      </c>
      <c r="Q31" s="92">
        <v>0</v>
      </c>
    </row>
    <row r="32" spans="2:17" x14ac:dyDescent="0.15">
      <c r="B32" s="262"/>
      <c r="C32" s="255"/>
      <c r="D32" s="65" t="s">
        <v>63</v>
      </c>
      <c r="E32" s="90">
        <v>1</v>
      </c>
      <c r="F32" s="91">
        <v>1</v>
      </c>
      <c r="G32" s="92">
        <v>0</v>
      </c>
      <c r="H32" s="93">
        <v>1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2">
        <v>0</v>
      </c>
    </row>
    <row r="33" spans="2:17" x14ac:dyDescent="0.15">
      <c r="B33" s="262"/>
      <c r="C33" s="255"/>
      <c r="D33" s="65" t="s">
        <v>30</v>
      </c>
      <c r="E33" s="90">
        <v>15</v>
      </c>
      <c r="F33" s="91">
        <v>9</v>
      </c>
      <c r="G33" s="92">
        <v>6</v>
      </c>
      <c r="H33" s="93">
        <v>1</v>
      </c>
      <c r="I33" s="91">
        <v>1</v>
      </c>
      <c r="J33" s="91">
        <v>3</v>
      </c>
      <c r="K33" s="91">
        <v>2</v>
      </c>
      <c r="L33" s="91">
        <v>1</v>
      </c>
      <c r="M33" s="91">
        <v>3</v>
      </c>
      <c r="N33" s="91">
        <v>1</v>
      </c>
      <c r="O33" s="91">
        <v>0</v>
      </c>
      <c r="P33" s="91">
        <v>3</v>
      </c>
      <c r="Q33" s="92">
        <v>0</v>
      </c>
    </row>
    <row r="34" spans="2:17" x14ac:dyDescent="0.15">
      <c r="B34" s="262"/>
      <c r="C34" s="256"/>
      <c r="D34" s="39" t="s">
        <v>13</v>
      </c>
      <c r="E34" s="90">
        <v>159</v>
      </c>
      <c r="F34" s="91">
        <v>132</v>
      </c>
      <c r="G34" s="92">
        <v>27</v>
      </c>
      <c r="H34" s="93">
        <v>30</v>
      </c>
      <c r="I34" s="91">
        <v>7</v>
      </c>
      <c r="J34" s="91">
        <v>26</v>
      </c>
      <c r="K34" s="91">
        <v>11</v>
      </c>
      <c r="L34" s="91">
        <v>29</v>
      </c>
      <c r="M34" s="91">
        <v>5</v>
      </c>
      <c r="N34" s="91">
        <v>21</v>
      </c>
      <c r="O34" s="91">
        <v>3</v>
      </c>
      <c r="P34" s="91">
        <v>26</v>
      </c>
      <c r="Q34" s="92">
        <v>1</v>
      </c>
    </row>
    <row r="35" spans="2:17" ht="13.5" customHeight="1" x14ac:dyDescent="0.15">
      <c r="B35" s="262"/>
      <c r="C35" s="257" t="s">
        <v>64</v>
      </c>
      <c r="D35" s="40" t="s">
        <v>56</v>
      </c>
      <c r="E35" s="90">
        <v>1</v>
      </c>
      <c r="F35" s="91">
        <v>1</v>
      </c>
      <c r="G35" s="92">
        <v>0</v>
      </c>
      <c r="H35" s="93">
        <v>0</v>
      </c>
      <c r="I35" s="91">
        <v>0</v>
      </c>
      <c r="J35" s="91">
        <v>0</v>
      </c>
      <c r="K35" s="91">
        <v>0</v>
      </c>
      <c r="L35" s="91">
        <v>1</v>
      </c>
      <c r="M35" s="91">
        <v>0</v>
      </c>
      <c r="N35" s="91">
        <v>0</v>
      </c>
      <c r="O35" s="91">
        <v>0</v>
      </c>
      <c r="P35" s="91">
        <v>0</v>
      </c>
      <c r="Q35" s="92">
        <v>0</v>
      </c>
    </row>
    <row r="36" spans="2:17" x14ac:dyDescent="0.15">
      <c r="B36" s="262"/>
      <c r="C36" s="257"/>
      <c r="D36" s="65" t="s">
        <v>57</v>
      </c>
      <c r="E36" s="90">
        <v>0</v>
      </c>
      <c r="F36" s="91">
        <v>0</v>
      </c>
      <c r="G36" s="92">
        <v>0</v>
      </c>
      <c r="H36" s="93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2">
        <v>0</v>
      </c>
    </row>
    <row r="37" spans="2:17" x14ac:dyDescent="0.15">
      <c r="B37" s="262"/>
      <c r="C37" s="257"/>
      <c r="D37" s="65" t="s">
        <v>58</v>
      </c>
      <c r="E37" s="90">
        <v>0</v>
      </c>
      <c r="F37" s="91">
        <v>0</v>
      </c>
      <c r="G37" s="92">
        <v>0</v>
      </c>
      <c r="H37" s="93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2">
        <v>0</v>
      </c>
    </row>
    <row r="38" spans="2:17" x14ac:dyDescent="0.15">
      <c r="B38" s="262"/>
      <c r="C38" s="257"/>
      <c r="D38" s="65" t="s">
        <v>59</v>
      </c>
      <c r="E38" s="90">
        <v>8</v>
      </c>
      <c r="F38" s="91">
        <v>6</v>
      </c>
      <c r="G38" s="92">
        <v>2</v>
      </c>
      <c r="H38" s="93">
        <v>0</v>
      </c>
      <c r="I38" s="91">
        <v>1</v>
      </c>
      <c r="J38" s="91">
        <v>4</v>
      </c>
      <c r="K38" s="91">
        <v>1</v>
      </c>
      <c r="L38" s="91">
        <v>1</v>
      </c>
      <c r="M38" s="91">
        <v>0</v>
      </c>
      <c r="N38" s="91">
        <v>0</v>
      </c>
      <c r="O38" s="91">
        <v>0</v>
      </c>
      <c r="P38" s="91">
        <v>1</v>
      </c>
      <c r="Q38" s="92">
        <v>0</v>
      </c>
    </row>
    <row r="39" spans="2:17" x14ac:dyDescent="0.15">
      <c r="B39" s="262"/>
      <c r="C39" s="257"/>
      <c r="D39" s="65" t="s">
        <v>60</v>
      </c>
      <c r="E39" s="90">
        <v>7</v>
      </c>
      <c r="F39" s="91">
        <v>7</v>
      </c>
      <c r="G39" s="92">
        <v>0</v>
      </c>
      <c r="H39" s="93">
        <v>2</v>
      </c>
      <c r="I39" s="91">
        <v>0</v>
      </c>
      <c r="J39" s="91">
        <v>3</v>
      </c>
      <c r="K39" s="91">
        <v>0</v>
      </c>
      <c r="L39" s="91">
        <v>1</v>
      </c>
      <c r="M39" s="91">
        <v>0</v>
      </c>
      <c r="N39" s="91">
        <v>1</v>
      </c>
      <c r="O39" s="91">
        <v>0</v>
      </c>
      <c r="P39" s="91">
        <v>0</v>
      </c>
      <c r="Q39" s="92">
        <v>0</v>
      </c>
    </row>
    <row r="40" spans="2:17" x14ac:dyDescent="0.15">
      <c r="B40" s="262"/>
      <c r="C40" s="257"/>
      <c r="D40" s="65" t="s">
        <v>61</v>
      </c>
      <c r="E40" s="90">
        <v>4</v>
      </c>
      <c r="F40" s="91">
        <v>2</v>
      </c>
      <c r="G40" s="92">
        <v>2</v>
      </c>
      <c r="H40" s="93">
        <v>1</v>
      </c>
      <c r="I40" s="91">
        <v>0</v>
      </c>
      <c r="J40" s="91">
        <v>0</v>
      </c>
      <c r="K40" s="91">
        <v>1</v>
      </c>
      <c r="L40" s="91">
        <v>1</v>
      </c>
      <c r="M40" s="91">
        <v>0</v>
      </c>
      <c r="N40" s="91">
        <v>0</v>
      </c>
      <c r="O40" s="91">
        <v>1</v>
      </c>
      <c r="P40" s="91">
        <v>0</v>
      </c>
      <c r="Q40" s="92">
        <v>0</v>
      </c>
    </row>
    <row r="41" spans="2:17" x14ac:dyDescent="0.15">
      <c r="B41" s="262"/>
      <c r="C41" s="257"/>
      <c r="D41" s="65" t="s">
        <v>62</v>
      </c>
      <c r="E41" s="90">
        <v>2</v>
      </c>
      <c r="F41" s="91">
        <v>2</v>
      </c>
      <c r="G41" s="92">
        <v>0</v>
      </c>
      <c r="H41" s="93">
        <v>1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1</v>
      </c>
      <c r="O41" s="91">
        <v>0</v>
      </c>
      <c r="P41" s="91">
        <v>0</v>
      </c>
      <c r="Q41" s="92">
        <v>0</v>
      </c>
    </row>
    <row r="42" spans="2:17" x14ac:dyDescent="0.15">
      <c r="B42" s="262"/>
      <c r="C42" s="257"/>
      <c r="D42" s="65" t="s">
        <v>63</v>
      </c>
      <c r="E42" s="90">
        <v>0</v>
      </c>
      <c r="F42" s="91">
        <v>0</v>
      </c>
      <c r="G42" s="92">
        <v>0</v>
      </c>
      <c r="H42" s="93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2">
        <v>0</v>
      </c>
    </row>
    <row r="43" spans="2:17" x14ac:dyDescent="0.15">
      <c r="B43" s="262"/>
      <c r="C43" s="257"/>
      <c r="D43" s="65" t="s">
        <v>30</v>
      </c>
      <c r="E43" s="90">
        <v>1</v>
      </c>
      <c r="F43" s="91">
        <v>0</v>
      </c>
      <c r="G43" s="92">
        <v>1</v>
      </c>
      <c r="H43" s="93">
        <v>0</v>
      </c>
      <c r="I43" s="91">
        <v>1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2">
        <v>0</v>
      </c>
    </row>
    <row r="44" spans="2:17" x14ac:dyDescent="0.15">
      <c r="B44" s="262"/>
      <c r="C44" s="257"/>
      <c r="D44" s="41" t="s">
        <v>13</v>
      </c>
      <c r="E44" s="98">
        <v>23</v>
      </c>
      <c r="F44" s="99">
        <v>18</v>
      </c>
      <c r="G44" s="100">
        <v>5</v>
      </c>
      <c r="H44" s="101">
        <v>4</v>
      </c>
      <c r="I44" s="99">
        <v>2</v>
      </c>
      <c r="J44" s="99">
        <v>7</v>
      </c>
      <c r="K44" s="99">
        <v>2</v>
      </c>
      <c r="L44" s="99">
        <v>4</v>
      </c>
      <c r="M44" s="99">
        <v>0</v>
      </c>
      <c r="N44" s="99">
        <v>2</v>
      </c>
      <c r="O44" s="99">
        <v>1</v>
      </c>
      <c r="P44" s="99">
        <v>1</v>
      </c>
      <c r="Q44" s="100">
        <v>0</v>
      </c>
    </row>
    <row r="45" spans="2:17" ht="14.25" thickBot="1" x14ac:dyDescent="0.2">
      <c r="B45" s="281"/>
      <c r="C45" s="266" t="s">
        <v>65</v>
      </c>
      <c r="D45" s="267"/>
      <c r="E45" s="94">
        <v>214</v>
      </c>
      <c r="F45" s="95">
        <v>177</v>
      </c>
      <c r="G45" s="96">
        <v>37</v>
      </c>
      <c r="H45" s="97">
        <v>41</v>
      </c>
      <c r="I45" s="95">
        <v>9</v>
      </c>
      <c r="J45" s="95">
        <v>40</v>
      </c>
      <c r="K45" s="95">
        <v>14</v>
      </c>
      <c r="L45" s="95">
        <v>36</v>
      </c>
      <c r="M45" s="95">
        <v>7</v>
      </c>
      <c r="N45" s="95">
        <v>31</v>
      </c>
      <c r="O45" s="95">
        <v>5</v>
      </c>
      <c r="P45" s="95">
        <v>29</v>
      </c>
      <c r="Q45" s="96">
        <v>2</v>
      </c>
    </row>
    <row r="46" spans="2:17" ht="14.25" thickBot="1" x14ac:dyDescent="0.2">
      <c r="B46" s="258" t="s">
        <v>66</v>
      </c>
      <c r="C46" s="259"/>
      <c r="D46" s="260"/>
      <c r="E46" s="102">
        <v>2523</v>
      </c>
      <c r="F46" s="103">
        <v>2147</v>
      </c>
      <c r="G46" s="104">
        <v>376</v>
      </c>
      <c r="H46" s="105">
        <v>575</v>
      </c>
      <c r="I46" s="103">
        <v>93</v>
      </c>
      <c r="J46" s="103">
        <v>612</v>
      </c>
      <c r="K46" s="103">
        <v>123</v>
      </c>
      <c r="L46" s="103">
        <v>501</v>
      </c>
      <c r="M46" s="103">
        <v>79</v>
      </c>
      <c r="N46" s="103">
        <v>254</v>
      </c>
      <c r="O46" s="103">
        <v>49</v>
      </c>
      <c r="P46" s="103">
        <v>205</v>
      </c>
      <c r="Q46" s="104">
        <v>32</v>
      </c>
    </row>
  </sheetData>
  <mergeCells count="34">
    <mergeCell ref="N2:O2"/>
    <mergeCell ref="C17:D17"/>
    <mergeCell ref="P2:Q2"/>
    <mergeCell ref="B4:B18"/>
    <mergeCell ref="C4:D4"/>
    <mergeCell ref="C5:D5"/>
    <mergeCell ref="C6:D6"/>
    <mergeCell ref="C7:D7"/>
    <mergeCell ref="C8:D8"/>
    <mergeCell ref="C9:D9"/>
    <mergeCell ref="C10:D10"/>
    <mergeCell ref="C11:D11"/>
    <mergeCell ref="B2:D3"/>
    <mergeCell ref="E2:G2"/>
    <mergeCell ref="H2:I2"/>
    <mergeCell ref="J2:K2"/>
    <mergeCell ref="L2:M2"/>
    <mergeCell ref="C12:D12"/>
    <mergeCell ref="C13:D13"/>
    <mergeCell ref="C14:D14"/>
    <mergeCell ref="C15:D15"/>
    <mergeCell ref="C16:D16"/>
    <mergeCell ref="B46:D46"/>
    <mergeCell ref="C18:D18"/>
    <mergeCell ref="B19:B45"/>
    <mergeCell ref="C19:D19"/>
    <mergeCell ref="C20:D20"/>
    <mergeCell ref="C21:D21"/>
    <mergeCell ref="C22:D22"/>
    <mergeCell ref="C23:D23"/>
    <mergeCell ref="C24:D24"/>
    <mergeCell ref="C25:C34"/>
    <mergeCell ref="C35:C44"/>
    <mergeCell ref="C45:D45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7"/>
  <sheetViews>
    <sheetView view="pageBreakPreview" topLeftCell="A22" zoomScale="75" zoomScaleNormal="100" zoomScaleSheetLayoutView="75" workbookViewId="0">
      <selection activeCell="F33" sqref="F33"/>
    </sheetView>
  </sheetViews>
  <sheetFormatPr defaultRowHeight="13.5" x14ac:dyDescent="0.15"/>
  <cols>
    <col min="1" max="1" width="2.75" style="58" customWidth="1"/>
    <col min="2" max="2" width="2.75" style="58" bestFit="1" customWidth="1"/>
    <col min="3" max="3" width="14.25" style="58" bestFit="1" customWidth="1"/>
    <col min="4" max="6" width="9" style="58"/>
    <col min="7" max="20" width="7.5" style="58" customWidth="1"/>
    <col min="21" max="16384" width="9" style="58"/>
  </cols>
  <sheetData>
    <row r="1" spans="2:20" ht="14.25" thickBot="1" x14ac:dyDescent="0.2">
      <c r="B1" s="58" t="s">
        <v>85</v>
      </c>
    </row>
    <row r="2" spans="2:20" ht="13.5" customHeight="1" x14ac:dyDescent="0.15">
      <c r="B2" s="241" t="s">
        <v>87</v>
      </c>
      <c r="C2" s="242"/>
      <c r="D2" s="288" t="s">
        <v>88</v>
      </c>
      <c r="E2" s="248"/>
      <c r="F2" s="237"/>
      <c r="G2" s="234" t="s">
        <v>69</v>
      </c>
      <c r="H2" s="246"/>
      <c r="I2" s="246" t="s">
        <v>70</v>
      </c>
      <c r="J2" s="246"/>
      <c r="K2" s="246" t="s">
        <v>71</v>
      </c>
      <c r="L2" s="246"/>
      <c r="M2" s="246" t="s">
        <v>72</v>
      </c>
      <c r="N2" s="246"/>
      <c r="O2" s="246" t="s">
        <v>73</v>
      </c>
      <c r="P2" s="246"/>
      <c r="Q2" s="246" t="s">
        <v>74</v>
      </c>
      <c r="R2" s="246"/>
      <c r="S2" s="246" t="s">
        <v>75</v>
      </c>
      <c r="T2" s="247"/>
    </row>
    <row r="3" spans="2:20" ht="14.25" thickBot="1" x14ac:dyDescent="0.2">
      <c r="B3" s="243"/>
      <c r="C3" s="244"/>
      <c r="D3" s="128" t="s">
        <v>0</v>
      </c>
      <c r="E3" s="42" t="s">
        <v>1</v>
      </c>
      <c r="F3" s="43" t="s">
        <v>2</v>
      </c>
      <c r="G3" s="129" t="s">
        <v>1</v>
      </c>
      <c r="H3" s="42" t="s">
        <v>2</v>
      </c>
      <c r="I3" s="129" t="s">
        <v>1</v>
      </c>
      <c r="J3" s="42" t="s">
        <v>2</v>
      </c>
      <c r="K3" s="44" t="s">
        <v>1</v>
      </c>
      <c r="L3" s="44" t="s">
        <v>2</v>
      </c>
      <c r="M3" s="42" t="s">
        <v>1</v>
      </c>
      <c r="N3" s="42" t="s">
        <v>2</v>
      </c>
      <c r="O3" s="129" t="s">
        <v>1</v>
      </c>
      <c r="P3" s="42" t="s">
        <v>2</v>
      </c>
      <c r="Q3" s="44" t="s">
        <v>1</v>
      </c>
      <c r="R3" s="44" t="s">
        <v>2</v>
      </c>
      <c r="S3" s="44" t="s">
        <v>1</v>
      </c>
      <c r="T3" s="45" t="s">
        <v>2</v>
      </c>
    </row>
    <row r="4" spans="2:20" ht="14.25" thickBot="1" x14ac:dyDescent="0.2">
      <c r="B4" s="283" t="s">
        <v>112</v>
      </c>
      <c r="C4" s="284"/>
      <c r="D4" s="54">
        <v>1895</v>
      </c>
      <c r="E4" s="32">
        <v>1343</v>
      </c>
      <c r="F4" s="33">
        <v>552</v>
      </c>
      <c r="G4" s="34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217</v>
      </c>
      <c r="N4" s="32">
        <v>89</v>
      </c>
      <c r="O4" s="32">
        <v>399</v>
      </c>
      <c r="P4" s="32">
        <v>175</v>
      </c>
      <c r="Q4" s="32">
        <v>489</v>
      </c>
      <c r="R4" s="32">
        <v>197</v>
      </c>
      <c r="S4" s="32">
        <v>238</v>
      </c>
      <c r="T4" s="33">
        <v>91</v>
      </c>
    </row>
    <row r="5" spans="2:20" ht="13.5" customHeight="1" x14ac:dyDescent="0.15">
      <c r="B5" s="285" t="s">
        <v>4</v>
      </c>
      <c r="C5" s="46" t="s">
        <v>113</v>
      </c>
      <c r="D5" s="55">
        <v>1333</v>
      </c>
      <c r="E5" s="47">
        <v>949</v>
      </c>
      <c r="F5" s="48">
        <v>384</v>
      </c>
      <c r="G5" s="49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159</v>
      </c>
      <c r="N5" s="47">
        <v>73</v>
      </c>
      <c r="O5" s="47">
        <v>313</v>
      </c>
      <c r="P5" s="47">
        <v>114</v>
      </c>
      <c r="Q5" s="47">
        <v>333</v>
      </c>
      <c r="R5" s="47">
        <v>148</v>
      </c>
      <c r="S5" s="47">
        <v>144</v>
      </c>
      <c r="T5" s="48">
        <v>49</v>
      </c>
    </row>
    <row r="6" spans="2:20" x14ac:dyDescent="0.15">
      <c r="B6" s="286"/>
      <c r="C6" s="50" t="s">
        <v>114</v>
      </c>
      <c r="D6" s="56">
        <v>2252</v>
      </c>
      <c r="E6" s="26">
        <v>1488</v>
      </c>
      <c r="F6" s="27">
        <v>764</v>
      </c>
      <c r="G6" s="28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203</v>
      </c>
      <c r="N6" s="26">
        <v>93</v>
      </c>
      <c r="O6" s="26">
        <v>408</v>
      </c>
      <c r="P6" s="26">
        <v>225</v>
      </c>
      <c r="Q6" s="26">
        <v>570</v>
      </c>
      <c r="R6" s="26">
        <v>302</v>
      </c>
      <c r="S6" s="26">
        <v>307</v>
      </c>
      <c r="T6" s="27">
        <v>144</v>
      </c>
    </row>
    <row r="7" spans="2:20" x14ac:dyDescent="0.15">
      <c r="B7" s="286"/>
      <c r="C7" s="50" t="s">
        <v>115</v>
      </c>
      <c r="D7" s="56">
        <v>387</v>
      </c>
      <c r="E7" s="26">
        <v>226</v>
      </c>
      <c r="F7" s="27">
        <v>161</v>
      </c>
      <c r="G7" s="28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37</v>
      </c>
      <c r="N7" s="26">
        <v>34</v>
      </c>
      <c r="O7" s="26">
        <v>64</v>
      </c>
      <c r="P7" s="26">
        <v>54</v>
      </c>
      <c r="Q7" s="26">
        <v>89</v>
      </c>
      <c r="R7" s="26">
        <v>49</v>
      </c>
      <c r="S7" s="26">
        <v>36</v>
      </c>
      <c r="T7" s="27">
        <v>24</v>
      </c>
    </row>
    <row r="8" spans="2:20" x14ac:dyDescent="0.15">
      <c r="B8" s="286"/>
      <c r="C8" s="50" t="s">
        <v>116</v>
      </c>
      <c r="D8" s="56">
        <v>205</v>
      </c>
      <c r="E8" s="26">
        <v>153</v>
      </c>
      <c r="F8" s="27">
        <v>52</v>
      </c>
      <c r="G8" s="28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22</v>
      </c>
      <c r="N8" s="26">
        <v>7</v>
      </c>
      <c r="O8" s="26">
        <v>51</v>
      </c>
      <c r="P8" s="26">
        <v>18</v>
      </c>
      <c r="Q8" s="26">
        <v>59</v>
      </c>
      <c r="R8" s="26">
        <v>18</v>
      </c>
      <c r="S8" s="26">
        <v>21</v>
      </c>
      <c r="T8" s="27">
        <v>9</v>
      </c>
    </row>
    <row r="9" spans="2:20" x14ac:dyDescent="0.15">
      <c r="B9" s="286"/>
      <c r="C9" s="50" t="s">
        <v>117</v>
      </c>
      <c r="D9" s="56">
        <v>365</v>
      </c>
      <c r="E9" s="26">
        <v>217</v>
      </c>
      <c r="F9" s="27">
        <v>148</v>
      </c>
      <c r="G9" s="28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25</v>
      </c>
      <c r="N9" s="26">
        <v>21</v>
      </c>
      <c r="O9" s="26">
        <v>76</v>
      </c>
      <c r="P9" s="26">
        <v>50</v>
      </c>
      <c r="Q9" s="26">
        <v>80</v>
      </c>
      <c r="R9" s="26">
        <v>54</v>
      </c>
      <c r="S9" s="26">
        <v>36</v>
      </c>
      <c r="T9" s="27">
        <v>23</v>
      </c>
    </row>
    <row r="10" spans="2:20" x14ac:dyDescent="0.15">
      <c r="B10" s="286"/>
      <c r="C10" s="50" t="s">
        <v>118</v>
      </c>
      <c r="D10" s="56">
        <v>948</v>
      </c>
      <c r="E10" s="26">
        <v>618</v>
      </c>
      <c r="F10" s="27">
        <v>330</v>
      </c>
      <c r="G10" s="28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110</v>
      </c>
      <c r="N10" s="26">
        <v>60</v>
      </c>
      <c r="O10" s="26">
        <v>224</v>
      </c>
      <c r="P10" s="26">
        <v>108</v>
      </c>
      <c r="Q10" s="26">
        <v>212</v>
      </c>
      <c r="R10" s="26">
        <v>119</v>
      </c>
      <c r="S10" s="26">
        <v>72</v>
      </c>
      <c r="T10" s="27">
        <v>43</v>
      </c>
    </row>
    <row r="11" spans="2:20" x14ac:dyDescent="0.15">
      <c r="B11" s="286"/>
      <c r="C11" s="50" t="s">
        <v>119</v>
      </c>
      <c r="D11" s="56">
        <v>2136</v>
      </c>
      <c r="E11" s="26">
        <v>1396</v>
      </c>
      <c r="F11" s="27">
        <v>740</v>
      </c>
      <c r="G11" s="28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185</v>
      </c>
      <c r="N11" s="26">
        <v>96</v>
      </c>
      <c r="O11" s="26">
        <v>470</v>
      </c>
      <c r="P11" s="26">
        <v>253</v>
      </c>
      <c r="Q11" s="26">
        <v>509</v>
      </c>
      <c r="R11" s="26">
        <v>281</v>
      </c>
      <c r="S11" s="26">
        <v>232</v>
      </c>
      <c r="T11" s="27">
        <v>110</v>
      </c>
    </row>
    <row r="12" spans="2:20" x14ac:dyDescent="0.15">
      <c r="B12" s="286"/>
      <c r="C12" s="50" t="s">
        <v>120</v>
      </c>
      <c r="D12" s="56">
        <v>1038</v>
      </c>
      <c r="E12" s="26">
        <v>637</v>
      </c>
      <c r="F12" s="27">
        <v>401</v>
      </c>
      <c r="G12" s="28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94</v>
      </c>
      <c r="N12" s="26">
        <v>64</v>
      </c>
      <c r="O12" s="26">
        <v>209</v>
      </c>
      <c r="P12" s="26">
        <v>128</v>
      </c>
      <c r="Q12" s="26">
        <v>229</v>
      </c>
      <c r="R12" s="26">
        <v>150</v>
      </c>
      <c r="S12" s="26">
        <v>105</v>
      </c>
      <c r="T12" s="27">
        <v>59</v>
      </c>
    </row>
    <row r="13" spans="2:20" ht="14.25" thickBot="1" x14ac:dyDescent="0.2">
      <c r="B13" s="287"/>
      <c r="C13" s="51" t="s">
        <v>13</v>
      </c>
      <c r="D13" s="78">
        <v>8664</v>
      </c>
      <c r="E13" s="79">
        <v>5684</v>
      </c>
      <c r="F13" s="80">
        <v>2980</v>
      </c>
      <c r="G13" s="81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835</v>
      </c>
      <c r="N13" s="79">
        <v>448</v>
      </c>
      <c r="O13" s="79">
        <v>1815</v>
      </c>
      <c r="P13" s="79">
        <v>950</v>
      </c>
      <c r="Q13" s="79">
        <v>2081</v>
      </c>
      <c r="R13" s="79">
        <v>1121</v>
      </c>
      <c r="S13" s="79">
        <v>953</v>
      </c>
      <c r="T13" s="80">
        <v>461</v>
      </c>
    </row>
    <row r="14" spans="2:20" ht="13.5" customHeight="1" x14ac:dyDescent="0.15">
      <c r="B14" s="286" t="s">
        <v>89</v>
      </c>
      <c r="C14" s="52" t="s">
        <v>90</v>
      </c>
      <c r="D14" s="55">
        <v>163</v>
      </c>
      <c r="E14" s="47">
        <v>93</v>
      </c>
      <c r="F14" s="48">
        <v>70</v>
      </c>
      <c r="G14" s="49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5</v>
      </c>
      <c r="N14" s="47">
        <v>6</v>
      </c>
      <c r="O14" s="47">
        <v>22</v>
      </c>
      <c r="P14" s="47">
        <v>16</v>
      </c>
      <c r="Q14" s="47">
        <v>38</v>
      </c>
      <c r="R14" s="47">
        <v>35</v>
      </c>
      <c r="S14" s="47">
        <v>28</v>
      </c>
      <c r="T14" s="48">
        <v>13</v>
      </c>
    </row>
    <row r="15" spans="2:20" x14ac:dyDescent="0.15">
      <c r="B15" s="286"/>
      <c r="C15" s="50" t="s">
        <v>91</v>
      </c>
      <c r="D15" s="56">
        <v>208</v>
      </c>
      <c r="E15" s="26">
        <v>127</v>
      </c>
      <c r="F15" s="27">
        <v>81</v>
      </c>
      <c r="G15" s="28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13</v>
      </c>
      <c r="N15" s="26">
        <v>15</v>
      </c>
      <c r="O15" s="26">
        <v>34</v>
      </c>
      <c r="P15" s="26">
        <v>17</v>
      </c>
      <c r="Q15" s="26">
        <v>46</v>
      </c>
      <c r="R15" s="26">
        <v>33</v>
      </c>
      <c r="S15" s="26">
        <v>34</v>
      </c>
      <c r="T15" s="27">
        <v>16</v>
      </c>
    </row>
    <row r="16" spans="2:20" x14ac:dyDescent="0.15">
      <c r="B16" s="286"/>
      <c r="C16" s="50" t="s">
        <v>67</v>
      </c>
      <c r="D16" s="56">
        <v>49</v>
      </c>
      <c r="E16" s="26">
        <v>28</v>
      </c>
      <c r="F16" s="27">
        <v>21</v>
      </c>
      <c r="G16" s="28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1</v>
      </c>
      <c r="O16" s="26">
        <v>7</v>
      </c>
      <c r="P16" s="26">
        <v>7</v>
      </c>
      <c r="Q16" s="26">
        <v>13</v>
      </c>
      <c r="R16" s="26">
        <v>6</v>
      </c>
      <c r="S16" s="26">
        <v>8</v>
      </c>
      <c r="T16" s="27">
        <v>7</v>
      </c>
    </row>
    <row r="17" spans="2:20" x14ac:dyDescent="0.15">
      <c r="B17" s="286"/>
      <c r="C17" s="50" t="s">
        <v>68</v>
      </c>
      <c r="D17" s="56">
        <v>59</v>
      </c>
      <c r="E17" s="26">
        <v>35</v>
      </c>
      <c r="F17" s="27">
        <v>24</v>
      </c>
      <c r="G17" s="28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2</v>
      </c>
      <c r="N17" s="26">
        <v>3</v>
      </c>
      <c r="O17" s="26">
        <v>11</v>
      </c>
      <c r="P17" s="26">
        <v>6</v>
      </c>
      <c r="Q17" s="26">
        <v>15</v>
      </c>
      <c r="R17" s="26">
        <v>10</v>
      </c>
      <c r="S17" s="26">
        <v>7</v>
      </c>
      <c r="T17" s="27">
        <v>5</v>
      </c>
    </row>
    <row r="18" spans="2:20" x14ac:dyDescent="0.15">
      <c r="B18" s="286"/>
      <c r="C18" s="50" t="s">
        <v>94</v>
      </c>
      <c r="D18" s="56">
        <v>24</v>
      </c>
      <c r="E18" s="26">
        <v>15</v>
      </c>
      <c r="F18" s="27">
        <v>9</v>
      </c>
      <c r="G18" s="28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2</v>
      </c>
      <c r="N18" s="26">
        <v>1</v>
      </c>
      <c r="O18" s="26">
        <v>3</v>
      </c>
      <c r="P18" s="26">
        <v>1</v>
      </c>
      <c r="Q18" s="26">
        <v>8</v>
      </c>
      <c r="R18" s="26">
        <v>5</v>
      </c>
      <c r="S18" s="26">
        <v>2</v>
      </c>
      <c r="T18" s="27">
        <v>2</v>
      </c>
    </row>
    <row r="19" spans="2:20" x14ac:dyDescent="0.15">
      <c r="B19" s="286"/>
      <c r="C19" s="50" t="s">
        <v>95</v>
      </c>
      <c r="D19" s="56">
        <v>48</v>
      </c>
      <c r="E19" s="26">
        <v>27</v>
      </c>
      <c r="F19" s="27">
        <v>21</v>
      </c>
      <c r="G19" s="28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2</v>
      </c>
      <c r="N19" s="26">
        <v>1</v>
      </c>
      <c r="O19" s="26">
        <v>4</v>
      </c>
      <c r="P19" s="26">
        <v>3</v>
      </c>
      <c r="Q19" s="26">
        <v>13</v>
      </c>
      <c r="R19" s="26">
        <v>12</v>
      </c>
      <c r="S19" s="26">
        <v>8</v>
      </c>
      <c r="T19" s="27">
        <v>5</v>
      </c>
    </row>
    <row r="20" spans="2:20" x14ac:dyDescent="0.15">
      <c r="B20" s="286"/>
      <c r="C20" s="50" t="s">
        <v>96</v>
      </c>
      <c r="D20" s="56">
        <v>14</v>
      </c>
      <c r="E20" s="26">
        <v>7</v>
      </c>
      <c r="F20" s="27">
        <v>7</v>
      </c>
      <c r="G20" s="28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</v>
      </c>
      <c r="N20" s="26">
        <v>1</v>
      </c>
      <c r="O20" s="26">
        <v>0</v>
      </c>
      <c r="P20" s="26">
        <v>1</v>
      </c>
      <c r="Q20" s="26">
        <v>3</v>
      </c>
      <c r="R20" s="26">
        <v>4</v>
      </c>
      <c r="S20" s="26">
        <v>3</v>
      </c>
      <c r="T20" s="27">
        <v>1</v>
      </c>
    </row>
    <row r="21" spans="2:20" ht="14.25" thickBot="1" x14ac:dyDescent="0.2">
      <c r="B21" s="286"/>
      <c r="C21" s="53" t="s">
        <v>13</v>
      </c>
      <c r="D21" s="78">
        <v>565</v>
      </c>
      <c r="E21" s="79">
        <v>332</v>
      </c>
      <c r="F21" s="80">
        <v>233</v>
      </c>
      <c r="G21" s="81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25</v>
      </c>
      <c r="N21" s="79">
        <v>28</v>
      </c>
      <c r="O21" s="79">
        <v>81</v>
      </c>
      <c r="P21" s="79">
        <v>51</v>
      </c>
      <c r="Q21" s="79">
        <v>136</v>
      </c>
      <c r="R21" s="79">
        <v>105</v>
      </c>
      <c r="S21" s="79">
        <v>90</v>
      </c>
      <c r="T21" s="80">
        <v>49</v>
      </c>
    </row>
    <row r="22" spans="2:20" ht="13.5" customHeight="1" x14ac:dyDescent="0.15">
      <c r="B22" s="285" t="s">
        <v>97</v>
      </c>
      <c r="C22" s="46" t="s">
        <v>98</v>
      </c>
      <c r="D22" s="55">
        <v>680</v>
      </c>
      <c r="E22" s="47">
        <v>405</v>
      </c>
      <c r="F22" s="48">
        <v>275</v>
      </c>
      <c r="G22" s="49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36</v>
      </c>
      <c r="N22" s="47">
        <v>34</v>
      </c>
      <c r="O22" s="47">
        <v>90</v>
      </c>
      <c r="P22" s="47">
        <v>71</v>
      </c>
      <c r="Q22" s="47">
        <v>188</v>
      </c>
      <c r="R22" s="47">
        <v>102</v>
      </c>
      <c r="S22" s="47">
        <v>91</v>
      </c>
      <c r="T22" s="48">
        <v>68</v>
      </c>
    </row>
    <row r="23" spans="2:20" x14ac:dyDescent="0.15">
      <c r="B23" s="286"/>
      <c r="C23" s="50" t="s">
        <v>99</v>
      </c>
      <c r="D23" s="56">
        <v>1267</v>
      </c>
      <c r="E23" s="26">
        <v>710</v>
      </c>
      <c r="F23" s="27">
        <v>557</v>
      </c>
      <c r="G23" s="28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138</v>
      </c>
      <c r="N23" s="26">
        <v>121</v>
      </c>
      <c r="O23" s="26">
        <v>218</v>
      </c>
      <c r="P23" s="26">
        <v>176</v>
      </c>
      <c r="Q23" s="26">
        <v>234</v>
      </c>
      <c r="R23" s="26">
        <v>168</v>
      </c>
      <c r="S23" s="26">
        <v>120</v>
      </c>
      <c r="T23" s="27">
        <v>92</v>
      </c>
    </row>
    <row r="24" spans="2:20" x14ac:dyDescent="0.15">
      <c r="B24" s="286"/>
      <c r="C24" s="50" t="s">
        <v>100</v>
      </c>
      <c r="D24" s="56">
        <v>465</v>
      </c>
      <c r="E24" s="26">
        <v>286</v>
      </c>
      <c r="F24" s="27">
        <v>179</v>
      </c>
      <c r="G24" s="28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23</v>
      </c>
      <c r="N24" s="26">
        <v>23</v>
      </c>
      <c r="O24" s="26">
        <v>81</v>
      </c>
      <c r="P24" s="26">
        <v>45</v>
      </c>
      <c r="Q24" s="26">
        <v>114</v>
      </c>
      <c r="R24" s="26">
        <v>68</v>
      </c>
      <c r="S24" s="26">
        <v>68</v>
      </c>
      <c r="T24" s="27">
        <v>43</v>
      </c>
    </row>
    <row r="25" spans="2:20" x14ac:dyDescent="0.15">
      <c r="B25" s="286"/>
      <c r="C25" s="50" t="s">
        <v>24</v>
      </c>
      <c r="D25" s="56">
        <v>248</v>
      </c>
      <c r="E25" s="26">
        <v>139</v>
      </c>
      <c r="F25" s="27">
        <v>109</v>
      </c>
      <c r="G25" s="28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19</v>
      </c>
      <c r="N25" s="26">
        <v>8</v>
      </c>
      <c r="O25" s="26">
        <v>29</v>
      </c>
      <c r="P25" s="26">
        <v>31</v>
      </c>
      <c r="Q25" s="26">
        <v>55</v>
      </c>
      <c r="R25" s="26">
        <v>46</v>
      </c>
      <c r="S25" s="26">
        <v>36</v>
      </c>
      <c r="T25" s="27">
        <v>24</v>
      </c>
    </row>
    <row r="26" spans="2:20" x14ac:dyDescent="0.15">
      <c r="B26" s="286"/>
      <c r="C26" s="50" t="s">
        <v>101</v>
      </c>
      <c r="D26" s="56">
        <v>1922</v>
      </c>
      <c r="E26" s="26">
        <v>1129</v>
      </c>
      <c r="F26" s="27">
        <v>793</v>
      </c>
      <c r="G26" s="28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127</v>
      </c>
      <c r="N26" s="26">
        <v>83</v>
      </c>
      <c r="O26" s="26">
        <v>266</v>
      </c>
      <c r="P26" s="26">
        <v>212</v>
      </c>
      <c r="Q26" s="26">
        <v>441</v>
      </c>
      <c r="R26" s="26">
        <v>302</v>
      </c>
      <c r="S26" s="26">
        <v>295</v>
      </c>
      <c r="T26" s="27">
        <v>196</v>
      </c>
    </row>
    <row r="27" spans="2:20" ht="14.25" thickBot="1" x14ac:dyDescent="0.2">
      <c r="B27" s="287"/>
      <c r="C27" s="51" t="s">
        <v>13</v>
      </c>
      <c r="D27" s="78">
        <v>4582</v>
      </c>
      <c r="E27" s="79">
        <v>2669</v>
      </c>
      <c r="F27" s="80">
        <v>1913</v>
      </c>
      <c r="G27" s="81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343</v>
      </c>
      <c r="N27" s="79">
        <v>269</v>
      </c>
      <c r="O27" s="79">
        <v>684</v>
      </c>
      <c r="P27" s="79">
        <v>535</v>
      </c>
      <c r="Q27" s="79">
        <v>1032</v>
      </c>
      <c r="R27" s="79">
        <v>686</v>
      </c>
      <c r="S27" s="79">
        <v>610</v>
      </c>
      <c r="T27" s="80">
        <v>423</v>
      </c>
    </row>
    <row r="28" spans="2:20" ht="13.5" customHeight="1" x14ac:dyDescent="0.15">
      <c r="B28" s="286" t="s">
        <v>26</v>
      </c>
      <c r="C28" s="52" t="s">
        <v>102</v>
      </c>
      <c r="D28" s="55">
        <v>145</v>
      </c>
      <c r="E28" s="47">
        <v>68</v>
      </c>
      <c r="F28" s="48">
        <v>77</v>
      </c>
      <c r="G28" s="49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8</v>
      </c>
      <c r="N28" s="47">
        <v>11</v>
      </c>
      <c r="O28" s="47">
        <v>11</v>
      </c>
      <c r="P28" s="47">
        <v>16</v>
      </c>
      <c r="Q28" s="47">
        <v>33</v>
      </c>
      <c r="R28" s="47">
        <v>29</v>
      </c>
      <c r="S28" s="47">
        <v>16</v>
      </c>
      <c r="T28" s="48">
        <v>21</v>
      </c>
    </row>
    <row r="29" spans="2:20" x14ac:dyDescent="0.15">
      <c r="B29" s="286"/>
      <c r="C29" s="50" t="s">
        <v>103</v>
      </c>
      <c r="D29" s="56">
        <v>285</v>
      </c>
      <c r="E29" s="26">
        <v>171</v>
      </c>
      <c r="F29" s="27">
        <v>114</v>
      </c>
      <c r="G29" s="28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11</v>
      </c>
      <c r="N29" s="26">
        <v>10</v>
      </c>
      <c r="O29" s="26">
        <v>33</v>
      </c>
      <c r="P29" s="26">
        <v>25</v>
      </c>
      <c r="Q29" s="26">
        <v>72</v>
      </c>
      <c r="R29" s="26">
        <v>40</v>
      </c>
      <c r="S29" s="26">
        <v>55</v>
      </c>
      <c r="T29" s="27">
        <v>39</v>
      </c>
    </row>
    <row r="30" spans="2:20" x14ac:dyDescent="0.15">
      <c r="B30" s="286"/>
      <c r="C30" s="50" t="s">
        <v>104</v>
      </c>
      <c r="D30" s="56">
        <v>205</v>
      </c>
      <c r="E30" s="26">
        <v>112</v>
      </c>
      <c r="F30" s="27">
        <v>93</v>
      </c>
      <c r="G30" s="28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18</v>
      </c>
      <c r="N30" s="26">
        <v>10</v>
      </c>
      <c r="O30" s="26">
        <v>30</v>
      </c>
      <c r="P30" s="26">
        <v>22</v>
      </c>
      <c r="Q30" s="26">
        <v>42</v>
      </c>
      <c r="R30" s="26">
        <v>45</v>
      </c>
      <c r="S30" s="26">
        <v>22</v>
      </c>
      <c r="T30" s="27">
        <v>16</v>
      </c>
    </row>
    <row r="31" spans="2:20" x14ac:dyDescent="0.15">
      <c r="B31" s="286"/>
      <c r="C31" s="50" t="s">
        <v>28</v>
      </c>
      <c r="D31" s="56">
        <v>652</v>
      </c>
      <c r="E31" s="26">
        <v>171</v>
      </c>
      <c r="F31" s="27">
        <v>481</v>
      </c>
      <c r="G31" s="28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18</v>
      </c>
      <c r="N31" s="26">
        <v>8</v>
      </c>
      <c r="O31" s="26">
        <v>32</v>
      </c>
      <c r="P31" s="26">
        <v>47</v>
      </c>
      <c r="Q31" s="26">
        <v>58</v>
      </c>
      <c r="R31" s="26">
        <v>217</v>
      </c>
      <c r="S31" s="26">
        <v>63</v>
      </c>
      <c r="T31" s="27">
        <v>209</v>
      </c>
    </row>
    <row r="32" spans="2:20" x14ac:dyDescent="0.15">
      <c r="B32" s="286"/>
      <c r="C32" s="50" t="s">
        <v>105</v>
      </c>
      <c r="D32" s="56">
        <v>827</v>
      </c>
      <c r="E32" s="26">
        <v>511</v>
      </c>
      <c r="F32" s="27">
        <v>316</v>
      </c>
      <c r="G32" s="28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57</v>
      </c>
      <c r="N32" s="26">
        <v>38</v>
      </c>
      <c r="O32" s="26">
        <v>137</v>
      </c>
      <c r="P32" s="26">
        <v>65</v>
      </c>
      <c r="Q32" s="26">
        <v>204</v>
      </c>
      <c r="R32" s="26">
        <v>138</v>
      </c>
      <c r="S32" s="26">
        <v>113</v>
      </c>
      <c r="T32" s="27">
        <v>75</v>
      </c>
    </row>
    <row r="33" spans="2:20" ht="14.25" thickBot="1" x14ac:dyDescent="0.2">
      <c r="B33" s="286"/>
      <c r="C33" s="53" t="s">
        <v>13</v>
      </c>
      <c r="D33" s="82">
        <v>2114</v>
      </c>
      <c r="E33" s="83">
        <v>1033</v>
      </c>
      <c r="F33" s="84">
        <v>1081</v>
      </c>
      <c r="G33" s="85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112</v>
      </c>
      <c r="N33" s="83">
        <v>77</v>
      </c>
      <c r="O33" s="83">
        <v>243</v>
      </c>
      <c r="P33" s="83">
        <v>175</v>
      </c>
      <c r="Q33" s="83">
        <v>409</v>
      </c>
      <c r="R33" s="83">
        <v>469</v>
      </c>
      <c r="S33" s="83">
        <v>269</v>
      </c>
      <c r="T33" s="84">
        <v>360</v>
      </c>
    </row>
    <row r="34" spans="2:20" ht="14.25" thickBot="1" x14ac:dyDescent="0.2">
      <c r="B34" s="289" t="s">
        <v>30</v>
      </c>
      <c r="C34" s="290"/>
      <c r="D34" s="54">
        <v>459</v>
      </c>
      <c r="E34" s="32">
        <v>283</v>
      </c>
      <c r="F34" s="33">
        <v>176</v>
      </c>
      <c r="G34" s="34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56</v>
      </c>
      <c r="N34" s="32">
        <v>38</v>
      </c>
      <c r="O34" s="32">
        <v>96</v>
      </c>
      <c r="P34" s="32">
        <v>64</v>
      </c>
      <c r="Q34" s="32">
        <v>96</v>
      </c>
      <c r="R34" s="32">
        <v>54</v>
      </c>
      <c r="S34" s="32">
        <v>35</v>
      </c>
      <c r="T34" s="33">
        <v>20</v>
      </c>
    </row>
    <row r="35" spans="2:20" ht="14.25" thickBot="1" x14ac:dyDescent="0.2">
      <c r="B35" s="291" t="s">
        <v>31</v>
      </c>
      <c r="C35" s="221"/>
      <c r="D35" s="54">
        <v>18279</v>
      </c>
      <c r="E35" s="32">
        <v>11344</v>
      </c>
      <c r="F35" s="33">
        <v>6935</v>
      </c>
      <c r="G35" s="34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1588</v>
      </c>
      <c r="N35" s="32">
        <v>949</v>
      </c>
      <c r="O35" s="32">
        <v>3318</v>
      </c>
      <c r="P35" s="32">
        <v>1950</v>
      </c>
      <c r="Q35" s="32">
        <v>4243</v>
      </c>
      <c r="R35" s="32">
        <v>2632</v>
      </c>
      <c r="S35" s="32">
        <v>2195</v>
      </c>
      <c r="T35" s="33">
        <v>1404</v>
      </c>
    </row>
    <row r="36" spans="2:20" x14ac:dyDescent="0.15">
      <c r="T36" s="195"/>
    </row>
    <row r="37" spans="2:20" x14ac:dyDescent="0.15">
      <c r="D37" s="59"/>
    </row>
  </sheetData>
  <mergeCells count="16">
    <mergeCell ref="B22:B27"/>
    <mergeCell ref="B28:B33"/>
    <mergeCell ref="B34:C34"/>
    <mergeCell ref="B35:C35"/>
    <mergeCell ref="O2:P2"/>
    <mergeCell ref="G2:H2"/>
    <mergeCell ref="I2:J2"/>
    <mergeCell ref="K2:L2"/>
    <mergeCell ref="Q2:R2"/>
    <mergeCell ref="S2:T2"/>
    <mergeCell ref="B4:C4"/>
    <mergeCell ref="B5:B13"/>
    <mergeCell ref="B14:B21"/>
    <mergeCell ref="B2:C3"/>
    <mergeCell ref="D2:F2"/>
    <mergeCell ref="M2:N2"/>
  </mergeCells>
  <phoneticPr fontId="1"/>
  <pageMargins left="0" right="0" top="0.15748031496062992" bottom="0.15748031496062992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3-1(1)</vt:lpstr>
      <vt:lpstr>3-1(2)</vt:lpstr>
      <vt:lpstr>3-2(1)</vt:lpstr>
      <vt:lpstr>3-2(2)</vt:lpstr>
      <vt:lpstr>3-3(1)</vt:lpstr>
      <vt:lpstr>3-3(2)</vt:lpstr>
      <vt:lpstr>3-4(1)</vt:lpstr>
      <vt:lpstr>3-4(2)</vt:lpstr>
      <vt:lpstr>3-5(1)</vt:lpstr>
      <vt:lpstr>3-5(2)</vt:lpstr>
      <vt:lpstr>3-6(1)</vt:lpstr>
      <vt:lpstr>3-6(2)</vt:lpstr>
      <vt:lpstr>3-7（1）</vt:lpstr>
      <vt:lpstr>3-7(2)</vt:lpstr>
      <vt:lpstr>'3-2(2)'!Print_Area</vt:lpstr>
      <vt:lpstr>'3-3(1)'!Print_Area</vt:lpstr>
      <vt:lpstr>'3-3(2)'!Print_Area</vt:lpstr>
      <vt:lpstr>'3-4(1)'!Print_Area</vt:lpstr>
      <vt:lpstr>'3-5(2)'!Print_Area</vt:lpstr>
      <vt:lpstr>'3-6(1)'!Print_Area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2017-11-14T01:37:31Z</dcterms:modified>
</cp:coreProperties>
</file>