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75" windowWidth="19200" windowHeight="12045" tabRatio="820"/>
  </bookViews>
  <sheets>
    <sheet name="2-1(1)" sheetId="1" r:id="rId1"/>
    <sheet name="2-1(2)" sheetId="2" r:id="rId2"/>
    <sheet name="2-1(3)" sheetId="3" r:id="rId3"/>
    <sheet name="2-2(1)" sheetId="4" r:id="rId4"/>
    <sheet name="2-2(2)" sheetId="5" r:id="rId5"/>
    <sheet name="2-2(3)" sheetId="6" r:id="rId6"/>
    <sheet name="2-3(1)" sheetId="7" r:id="rId7"/>
    <sheet name="2-3(2)" sheetId="8" r:id="rId8"/>
    <sheet name="2-4(1)" sheetId="12" r:id="rId9"/>
    <sheet name="2-4(2)" sheetId="11" r:id="rId10"/>
    <sheet name="2-5(1)" sheetId="13" r:id="rId11"/>
    <sheet name="2-5(2)" sheetId="14" r:id="rId12"/>
    <sheet name="2-5(3)" sheetId="16" r:id="rId13"/>
    <sheet name="2-6(1)" sheetId="15" r:id="rId14"/>
    <sheet name="2-6(2)" sheetId="17" r:id="rId15"/>
    <sheet name="2-6(3)" sheetId="18" r:id="rId16"/>
    <sheet name="2-7(1)" sheetId="19" r:id="rId17"/>
    <sheet name="2-7(2)" sheetId="20" r:id="rId18"/>
    <sheet name="2-7(3)" sheetId="21" r:id="rId19"/>
  </sheets>
  <definedNames>
    <definedName name="_xlnm.Print_Area" localSheetId="6">'2-3(1)'!$A$1:$N$70</definedName>
    <definedName name="_xlnm.Print_Area" localSheetId="10">'2-5(1)'!$A$1:$S$23</definedName>
    <definedName name="_xlnm.Print_Area" localSheetId="11">'2-5(2)'!$A$1:$T$35</definedName>
    <definedName name="_xlnm.Print_Area" localSheetId="12">'2-5(3)'!$A$1:$S$18</definedName>
    <definedName name="_xlnm.Print_Area" localSheetId="16">'2-7(1)'!$A$1:$S$22</definedName>
  </definedNames>
  <calcPr calcId="145621"/>
</workbook>
</file>

<file path=xl/calcChain.xml><?xml version="1.0" encoding="utf-8"?>
<calcChain xmlns="http://schemas.openxmlformats.org/spreadsheetml/2006/main">
  <c r="K57" i="7" l="1"/>
  <c r="F57" i="7" l="1"/>
  <c r="G57" i="7"/>
  <c r="L58" i="1"/>
  <c r="M58" i="1"/>
  <c r="N58" i="1"/>
  <c r="O58" i="1"/>
  <c r="P58" i="1"/>
  <c r="Q58" i="1"/>
  <c r="R58" i="1"/>
  <c r="K58" i="1"/>
  <c r="J58" i="1"/>
  <c r="I58" i="1"/>
  <c r="H58" i="1"/>
  <c r="G58" i="1"/>
  <c r="E10" i="1"/>
  <c r="G17" i="21" l="1"/>
  <c r="H17" i="21"/>
  <c r="I17" i="21"/>
  <c r="J17" i="21"/>
  <c r="K17" i="21"/>
  <c r="L17" i="21"/>
  <c r="M17" i="21"/>
  <c r="N17" i="21"/>
  <c r="O17" i="21"/>
  <c r="E17" i="21" s="1"/>
  <c r="P17" i="21"/>
  <c r="Q17" i="21"/>
  <c r="R17" i="21"/>
  <c r="S17" i="21"/>
  <c r="F17" i="21"/>
  <c r="E5" i="21"/>
  <c r="E6" i="21"/>
  <c r="E7" i="21"/>
  <c r="E8" i="21"/>
  <c r="E9" i="21"/>
  <c r="E10" i="21"/>
  <c r="E11" i="21"/>
  <c r="C11" i="21" s="1"/>
  <c r="E12" i="21"/>
  <c r="E13" i="21"/>
  <c r="E14" i="21"/>
  <c r="E15" i="21"/>
  <c r="E16" i="21"/>
  <c r="E4" i="21"/>
  <c r="D5" i="21"/>
  <c r="D6" i="21"/>
  <c r="C6" i="21" s="1"/>
  <c r="D7" i="21"/>
  <c r="D8" i="21"/>
  <c r="D9" i="21"/>
  <c r="D10" i="21"/>
  <c r="C10" i="21" s="1"/>
  <c r="D11" i="21"/>
  <c r="D12" i="21"/>
  <c r="D13" i="21"/>
  <c r="D14" i="21"/>
  <c r="C14" i="21" s="1"/>
  <c r="D15" i="21"/>
  <c r="D16" i="21"/>
  <c r="D4" i="21"/>
  <c r="C4" i="21" s="1"/>
  <c r="C5" i="21"/>
  <c r="C7" i="21"/>
  <c r="C9" i="21"/>
  <c r="C13" i="21"/>
  <c r="C15" i="21"/>
  <c r="H34" i="20"/>
  <c r="I34" i="20"/>
  <c r="J34" i="20"/>
  <c r="K34" i="20"/>
  <c r="L34" i="20"/>
  <c r="N34" i="20"/>
  <c r="S34" i="20"/>
  <c r="T34" i="20"/>
  <c r="G34" i="20"/>
  <c r="H33" i="20"/>
  <c r="I33" i="20"/>
  <c r="J33" i="20"/>
  <c r="K33" i="20"/>
  <c r="E33" i="20" s="1"/>
  <c r="L33" i="20"/>
  <c r="M33" i="20"/>
  <c r="N33" i="20"/>
  <c r="F33" i="20" s="1"/>
  <c r="O33" i="20"/>
  <c r="P33" i="20"/>
  <c r="Q33" i="20"/>
  <c r="R33" i="20"/>
  <c r="S33" i="20"/>
  <c r="T33" i="20"/>
  <c r="G33" i="20"/>
  <c r="H24" i="20"/>
  <c r="I24" i="20"/>
  <c r="J24" i="20"/>
  <c r="K24" i="20"/>
  <c r="L24" i="20"/>
  <c r="M24" i="20"/>
  <c r="N24" i="20"/>
  <c r="O24" i="20"/>
  <c r="P24" i="20"/>
  <c r="P34" i="20" s="1"/>
  <c r="Q24" i="20"/>
  <c r="R24" i="20"/>
  <c r="R34" i="20" s="1"/>
  <c r="S24" i="20"/>
  <c r="T24" i="20"/>
  <c r="G24" i="20"/>
  <c r="H16" i="20"/>
  <c r="I16" i="20"/>
  <c r="J16" i="20"/>
  <c r="K16" i="20"/>
  <c r="L16" i="20"/>
  <c r="M16" i="20"/>
  <c r="M34" i="20" s="1"/>
  <c r="N16" i="20"/>
  <c r="O16" i="20"/>
  <c r="O34" i="20" s="1"/>
  <c r="P16" i="20"/>
  <c r="Q16" i="20"/>
  <c r="R16" i="20"/>
  <c r="S16" i="20"/>
  <c r="T16" i="20"/>
  <c r="G16" i="20"/>
  <c r="E5" i="20"/>
  <c r="F5" i="20"/>
  <c r="E6" i="20"/>
  <c r="F6" i="20"/>
  <c r="D6" i="20" s="1"/>
  <c r="E7" i="20"/>
  <c r="F7" i="20"/>
  <c r="E8" i="20"/>
  <c r="D8" i="20" s="1"/>
  <c r="F8" i="20"/>
  <c r="E9" i="20"/>
  <c r="D9" i="20" s="1"/>
  <c r="F9" i="20"/>
  <c r="E10" i="20"/>
  <c r="F10" i="20"/>
  <c r="D10" i="20" s="1"/>
  <c r="E11" i="20"/>
  <c r="F11" i="20"/>
  <c r="E12" i="20"/>
  <c r="D12" i="20" s="1"/>
  <c r="F12" i="20"/>
  <c r="E13" i="20"/>
  <c r="F13" i="20"/>
  <c r="E14" i="20"/>
  <c r="F14" i="20"/>
  <c r="D14" i="20" s="1"/>
  <c r="E15" i="20"/>
  <c r="F15" i="20"/>
  <c r="F16" i="20"/>
  <c r="E17" i="20"/>
  <c r="F17" i="20"/>
  <c r="E18" i="20"/>
  <c r="F18" i="20"/>
  <c r="D18" i="20" s="1"/>
  <c r="E19" i="20"/>
  <c r="F19" i="20"/>
  <c r="E20" i="20"/>
  <c r="D20" i="20" s="1"/>
  <c r="F20" i="20"/>
  <c r="E21" i="20"/>
  <c r="F21" i="20"/>
  <c r="E22" i="20"/>
  <c r="F22" i="20"/>
  <c r="D22" i="20" s="1"/>
  <c r="E23" i="20"/>
  <c r="F23" i="20"/>
  <c r="E24" i="20"/>
  <c r="E25" i="20"/>
  <c r="F25" i="20"/>
  <c r="E26" i="20"/>
  <c r="F26" i="20"/>
  <c r="D26" i="20" s="1"/>
  <c r="E27" i="20"/>
  <c r="F27" i="20"/>
  <c r="E28" i="20"/>
  <c r="D28" i="20" s="1"/>
  <c r="F28" i="20"/>
  <c r="E29" i="20"/>
  <c r="F29" i="20"/>
  <c r="E30" i="20"/>
  <c r="F30" i="20"/>
  <c r="D30" i="20" s="1"/>
  <c r="E31" i="20"/>
  <c r="F31" i="20"/>
  <c r="E32" i="20"/>
  <c r="D32" i="20" s="1"/>
  <c r="F32" i="20"/>
  <c r="F4" i="20"/>
  <c r="E4" i="20"/>
  <c r="D4" i="20" s="1"/>
  <c r="D7" i="20"/>
  <c r="D11" i="20"/>
  <c r="D13" i="20"/>
  <c r="D15" i="20"/>
  <c r="D19" i="20"/>
  <c r="D21" i="20"/>
  <c r="D23" i="20"/>
  <c r="D25" i="20"/>
  <c r="D27" i="20"/>
  <c r="D29" i="20"/>
  <c r="D31" i="20"/>
  <c r="D5" i="20"/>
  <c r="S6" i="19"/>
  <c r="G22" i="19"/>
  <c r="H22" i="19"/>
  <c r="D22" i="19" s="1"/>
  <c r="I22" i="19"/>
  <c r="J22" i="19"/>
  <c r="K22" i="19"/>
  <c r="L22" i="19"/>
  <c r="M22" i="19"/>
  <c r="N22" i="19"/>
  <c r="O22" i="19"/>
  <c r="P22" i="19"/>
  <c r="Q22" i="19"/>
  <c r="R22" i="19"/>
  <c r="S22" i="19"/>
  <c r="F22" i="19"/>
  <c r="D15" i="19"/>
  <c r="E15" i="19"/>
  <c r="D16" i="19"/>
  <c r="E16" i="19"/>
  <c r="C16" i="19" s="1"/>
  <c r="D17" i="19"/>
  <c r="E17" i="19"/>
  <c r="D18" i="19"/>
  <c r="E18" i="19"/>
  <c r="C18" i="19" s="1"/>
  <c r="D19" i="19"/>
  <c r="E19" i="19"/>
  <c r="C19" i="19" s="1"/>
  <c r="D20" i="19"/>
  <c r="E20" i="19"/>
  <c r="C20" i="19" s="1"/>
  <c r="D21" i="19"/>
  <c r="E21" i="19"/>
  <c r="E22" i="19"/>
  <c r="E14" i="19"/>
  <c r="C14" i="19" s="1"/>
  <c r="D14" i="19"/>
  <c r="C15" i="19"/>
  <c r="C17" i="19"/>
  <c r="C21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F9" i="19"/>
  <c r="G6" i="19"/>
  <c r="H6" i="19"/>
  <c r="I6" i="19"/>
  <c r="J6" i="19"/>
  <c r="D6" i="19" s="1"/>
  <c r="K6" i="19"/>
  <c r="L6" i="19"/>
  <c r="M6" i="19"/>
  <c r="E6" i="19" s="1"/>
  <c r="N6" i="19"/>
  <c r="O6" i="19"/>
  <c r="P6" i="19"/>
  <c r="Q6" i="19"/>
  <c r="R6" i="19"/>
  <c r="F6" i="19"/>
  <c r="D4" i="19"/>
  <c r="D5" i="19"/>
  <c r="E5" i="19"/>
  <c r="D7" i="19"/>
  <c r="E7" i="19"/>
  <c r="D8" i="19"/>
  <c r="C8" i="19" s="1"/>
  <c r="E8" i="19"/>
  <c r="E4" i="19"/>
  <c r="C4" i="19" s="1"/>
  <c r="C7" i="19"/>
  <c r="C5" i="19"/>
  <c r="H34" i="17"/>
  <c r="I34" i="17"/>
  <c r="E34" i="17" s="1"/>
  <c r="J34" i="17"/>
  <c r="K34" i="17"/>
  <c r="L34" i="17"/>
  <c r="M34" i="17"/>
  <c r="N34" i="17"/>
  <c r="O34" i="17"/>
  <c r="P34" i="17"/>
  <c r="Q34" i="17"/>
  <c r="R34" i="17"/>
  <c r="S34" i="17"/>
  <c r="G34" i="17"/>
  <c r="H33" i="17"/>
  <c r="I33" i="17"/>
  <c r="J33" i="17"/>
  <c r="K33" i="17"/>
  <c r="L33" i="17"/>
  <c r="M33" i="17"/>
  <c r="N33" i="17"/>
  <c r="F33" i="17" s="1"/>
  <c r="O33" i="17"/>
  <c r="P33" i="17"/>
  <c r="Q33" i="17"/>
  <c r="R33" i="17"/>
  <c r="S33" i="17"/>
  <c r="T33" i="17"/>
  <c r="G33" i="17"/>
  <c r="H24" i="17"/>
  <c r="I24" i="17"/>
  <c r="J24" i="17"/>
  <c r="K24" i="17"/>
  <c r="E24" i="17" s="1"/>
  <c r="L24" i="17"/>
  <c r="M24" i="17"/>
  <c r="N24" i="17"/>
  <c r="O24" i="17"/>
  <c r="P24" i="17"/>
  <c r="Q24" i="17"/>
  <c r="R24" i="17"/>
  <c r="S24" i="17"/>
  <c r="T24" i="17"/>
  <c r="T34" i="17" s="1"/>
  <c r="F34" i="17" s="1"/>
  <c r="G24" i="17"/>
  <c r="H16" i="17"/>
  <c r="F16" i="17" s="1"/>
  <c r="I16" i="17"/>
  <c r="J16" i="17"/>
  <c r="K16" i="17"/>
  <c r="E16" i="17" s="1"/>
  <c r="L16" i="17"/>
  <c r="M16" i="17"/>
  <c r="N16" i="17"/>
  <c r="O16" i="17"/>
  <c r="P16" i="17"/>
  <c r="Q16" i="17"/>
  <c r="R16" i="17"/>
  <c r="S16" i="17"/>
  <c r="T16" i="17"/>
  <c r="G16" i="17"/>
  <c r="E5" i="17"/>
  <c r="F5" i="17"/>
  <c r="E6" i="17"/>
  <c r="F6" i="17"/>
  <c r="D6" i="17" s="1"/>
  <c r="E7" i="17"/>
  <c r="F7" i="17"/>
  <c r="E8" i="17"/>
  <c r="D8" i="17" s="1"/>
  <c r="F8" i="17"/>
  <c r="E9" i="17"/>
  <c r="F9" i="17"/>
  <c r="E10" i="17"/>
  <c r="F10" i="17"/>
  <c r="D10" i="17" s="1"/>
  <c r="E11" i="17"/>
  <c r="F11" i="17"/>
  <c r="E12" i="17"/>
  <c r="D12" i="17" s="1"/>
  <c r="F12" i="17"/>
  <c r="E13" i="17"/>
  <c r="F13" i="17"/>
  <c r="E14" i="17"/>
  <c r="F14" i="17"/>
  <c r="D14" i="17" s="1"/>
  <c r="E15" i="17"/>
  <c r="F15" i="17"/>
  <c r="E17" i="17"/>
  <c r="F17" i="17"/>
  <c r="D17" i="17" s="1"/>
  <c r="E18" i="17"/>
  <c r="F18" i="17"/>
  <c r="D18" i="17" s="1"/>
  <c r="E19" i="17"/>
  <c r="F19" i="17"/>
  <c r="E20" i="17"/>
  <c r="D20" i="17" s="1"/>
  <c r="F20" i="17"/>
  <c r="E21" i="17"/>
  <c r="F21" i="17"/>
  <c r="E22" i="17"/>
  <c r="F22" i="17"/>
  <c r="D22" i="17" s="1"/>
  <c r="E23" i="17"/>
  <c r="F23" i="17"/>
  <c r="E25" i="17"/>
  <c r="F25" i="17"/>
  <c r="E26" i="17"/>
  <c r="F26" i="17"/>
  <c r="D26" i="17" s="1"/>
  <c r="E27" i="17"/>
  <c r="F27" i="17"/>
  <c r="E28" i="17"/>
  <c r="D28" i="17" s="1"/>
  <c r="F28" i="17"/>
  <c r="E29" i="17"/>
  <c r="F29" i="17"/>
  <c r="E30" i="17"/>
  <c r="F30" i="17"/>
  <c r="D30" i="17" s="1"/>
  <c r="E31" i="17"/>
  <c r="F31" i="17"/>
  <c r="E32" i="17"/>
  <c r="D32" i="17" s="1"/>
  <c r="F32" i="17"/>
  <c r="F4" i="17"/>
  <c r="E4" i="17"/>
  <c r="D7" i="17"/>
  <c r="D9" i="17"/>
  <c r="D11" i="17"/>
  <c r="D13" i="17"/>
  <c r="D15" i="17"/>
  <c r="D19" i="17"/>
  <c r="D21" i="17"/>
  <c r="D23" i="17"/>
  <c r="D25" i="17"/>
  <c r="D27" i="17"/>
  <c r="D29" i="17"/>
  <c r="D31" i="17"/>
  <c r="D5" i="17"/>
  <c r="D4" i="17"/>
  <c r="G22" i="15"/>
  <c r="H22" i="15"/>
  <c r="D22" i="15" s="1"/>
  <c r="C22" i="15" s="1"/>
  <c r="I22" i="15"/>
  <c r="J22" i="15"/>
  <c r="K22" i="15"/>
  <c r="L22" i="15"/>
  <c r="M22" i="15"/>
  <c r="N22" i="15"/>
  <c r="O22" i="15"/>
  <c r="P22" i="15"/>
  <c r="Q22" i="15"/>
  <c r="R22" i="15"/>
  <c r="S22" i="15"/>
  <c r="F22" i="15"/>
  <c r="E15" i="15"/>
  <c r="E16" i="15"/>
  <c r="C16" i="15" s="1"/>
  <c r="E17" i="15"/>
  <c r="E18" i="15"/>
  <c r="C18" i="15" s="1"/>
  <c r="E19" i="15"/>
  <c r="E20" i="15"/>
  <c r="C20" i="15" s="1"/>
  <c r="E21" i="15"/>
  <c r="E22" i="15"/>
  <c r="E14" i="15"/>
  <c r="D15" i="15"/>
  <c r="D16" i="15"/>
  <c r="D17" i="15"/>
  <c r="D18" i="15"/>
  <c r="D19" i="15"/>
  <c r="D20" i="15"/>
  <c r="D21" i="15"/>
  <c r="C21" i="15" s="1"/>
  <c r="D14" i="15"/>
  <c r="D9" i="15"/>
  <c r="D7" i="15"/>
  <c r="C7" i="15" s="1"/>
  <c r="E7" i="15"/>
  <c r="D8" i="15"/>
  <c r="E8" i="15"/>
  <c r="D5" i="15"/>
  <c r="E5" i="15"/>
  <c r="C5" i="15" s="1"/>
  <c r="D6" i="15"/>
  <c r="E6" i="15"/>
  <c r="C6" i="15" s="1"/>
  <c r="E4" i="15"/>
  <c r="C4" i="15" s="1"/>
  <c r="D4" i="15"/>
  <c r="C17" i="15"/>
  <c r="C19" i="15"/>
  <c r="C15" i="15"/>
  <c r="C14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F9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F6" i="15"/>
  <c r="C8" i="15"/>
  <c r="H34" i="14"/>
  <c r="I34" i="14"/>
  <c r="J34" i="14"/>
  <c r="K34" i="14"/>
  <c r="L34" i="14"/>
  <c r="M34" i="14"/>
  <c r="N34" i="14"/>
  <c r="F34" i="14" s="1"/>
  <c r="P34" i="14"/>
  <c r="Q34" i="14"/>
  <c r="R34" i="14"/>
  <c r="S34" i="14"/>
  <c r="T34" i="14"/>
  <c r="G34" i="14"/>
  <c r="H33" i="14"/>
  <c r="I33" i="14"/>
  <c r="J33" i="14"/>
  <c r="F33" i="14" s="1"/>
  <c r="K33" i="14"/>
  <c r="E33" i="14" s="1"/>
  <c r="D33" i="14" s="1"/>
  <c r="L33" i="14"/>
  <c r="M33" i="14"/>
  <c r="N33" i="14"/>
  <c r="O33" i="14"/>
  <c r="P33" i="14"/>
  <c r="Q33" i="14"/>
  <c r="R33" i="14"/>
  <c r="S33" i="14"/>
  <c r="T33" i="14"/>
  <c r="G33" i="14"/>
  <c r="H24" i="14"/>
  <c r="F24" i="14" s="1"/>
  <c r="I24" i="14"/>
  <c r="J24" i="14"/>
  <c r="K24" i="14"/>
  <c r="L24" i="14"/>
  <c r="M24" i="14"/>
  <c r="N24" i="14"/>
  <c r="O24" i="14"/>
  <c r="P24" i="14"/>
  <c r="Q24" i="14"/>
  <c r="R24" i="14"/>
  <c r="S24" i="14"/>
  <c r="T24" i="14"/>
  <c r="G24" i="14"/>
  <c r="E24" i="14" s="1"/>
  <c r="H16" i="14"/>
  <c r="I16" i="14"/>
  <c r="J16" i="14"/>
  <c r="F16" i="14" s="1"/>
  <c r="K16" i="14"/>
  <c r="L16" i="14"/>
  <c r="M16" i="14"/>
  <c r="N16" i="14"/>
  <c r="O16" i="14"/>
  <c r="O34" i="14" s="1"/>
  <c r="P16" i="14"/>
  <c r="Q16" i="14"/>
  <c r="R16" i="14"/>
  <c r="S16" i="14"/>
  <c r="T16" i="14"/>
  <c r="G16" i="14"/>
  <c r="F5" i="14"/>
  <c r="F6" i="14"/>
  <c r="D6" i="14" s="1"/>
  <c r="F7" i="14"/>
  <c r="F8" i="14"/>
  <c r="F9" i="14"/>
  <c r="F10" i="14"/>
  <c r="D10" i="14" s="1"/>
  <c r="F11" i="14"/>
  <c r="F12" i="14"/>
  <c r="F13" i="14"/>
  <c r="F14" i="14"/>
  <c r="D14" i="14" s="1"/>
  <c r="F15" i="14"/>
  <c r="F17" i="14"/>
  <c r="F18" i="14"/>
  <c r="D18" i="14" s="1"/>
  <c r="F19" i="14"/>
  <c r="F20" i="14"/>
  <c r="F21" i="14"/>
  <c r="F22" i="14"/>
  <c r="D22" i="14" s="1"/>
  <c r="F23" i="14"/>
  <c r="F25" i="14"/>
  <c r="F26" i="14"/>
  <c r="D26" i="14" s="1"/>
  <c r="F27" i="14"/>
  <c r="F28" i="14"/>
  <c r="F29" i="14"/>
  <c r="F30" i="14"/>
  <c r="D30" i="14" s="1"/>
  <c r="F31" i="14"/>
  <c r="F32" i="14"/>
  <c r="F4" i="14"/>
  <c r="E5" i="14"/>
  <c r="E6" i="14"/>
  <c r="E7" i="14"/>
  <c r="E8" i="14"/>
  <c r="E9" i="14"/>
  <c r="D9" i="14" s="1"/>
  <c r="E10" i="14"/>
  <c r="E11" i="14"/>
  <c r="E12" i="14"/>
  <c r="E13" i="14"/>
  <c r="D13" i="14" s="1"/>
  <c r="E14" i="14"/>
  <c r="E15" i="14"/>
  <c r="E17" i="14"/>
  <c r="D17" i="14" s="1"/>
  <c r="E18" i="14"/>
  <c r="E19" i="14"/>
  <c r="E20" i="14"/>
  <c r="E21" i="14"/>
  <c r="D21" i="14" s="1"/>
  <c r="E22" i="14"/>
  <c r="E23" i="14"/>
  <c r="E25" i="14"/>
  <c r="D25" i="14" s="1"/>
  <c r="E26" i="14"/>
  <c r="E27" i="14"/>
  <c r="E28" i="14"/>
  <c r="E29" i="14"/>
  <c r="D29" i="14" s="1"/>
  <c r="E30" i="14"/>
  <c r="E31" i="14"/>
  <c r="E32" i="14"/>
  <c r="E4" i="14"/>
  <c r="D4" i="14" s="1"/>
  <c r="D7" i="14"/>
  <c r="D11" i="14"/>
  <c r="D15" i="14"/>
  <c r="D19" i="14"/>
  <c r="D23" i="14"/>
  <c r="D27" i="14"/>
  <c r="D31" i="14"/>
  <c r="D5" i="14"/>
  <c r="G22" i="13"/>
  <c r="H22" i="13"/>
  <c r="I22" i="13"/>
  <c r="E22" i="13" s="1"/>
  <c r="J22" i="13"/>
  <c r="D22" i="13" s="1"/>
  <c r="C22" i="13" s="1"/>
  <c r="K22" i="13"/>
  <c r="L22" i="13"/>
  <c r="M22" i="13"/>
  <c r="N22" i="13"/>
  <c r="O22" i="13"/>
  <c r="P22" i="13"/>
  <c r="Q22" i="13"/>
  <c r="R22" i="13"/>
  <c r="S22" i="13"/>
  <c r="F22" i="13"/>
  <c r="G9" i="13"/>
  <c r="H9" i="13"/>
  <c r="I9" i="13"/>
  <c r="E9" i="13" s="1"/>
  <c r="J9" i="13"/>
  <c r="K9" i="13"/>
  <c r="L9" i="13"/>
  <c r="M9" i="13"/>
  <c r="N9" i="13"/>
  <c r="O9" i="13"/>
  <c r="P9" i="13"/>
  <c r="Q9" i="13"/>
  <c r="R9" i="13"/>
  <c r="S9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E6" i="13" s="1"/>
  <c r="F6" i="13"/>
  <c r="F9" i="13"/>
  <c r="D9" i="13" s="1"/>
  <c r="C15" i="13"/>
  <c r="C16" i="13"/>
  <c r="C17" i="13"/>
  <c r="C18" i="13"/>
  <c r="C19" i="13"/>
  <c r="C20" i="13"/>
  <c r="C21" i="13"/>
  <c r="C14" i="13"/>
  <c r="D15" i="13"/>
  <c r="E15" i="13"/>
  <c r="D16" i="13"/>
  <c r="E16" i="13"/>
  <c r="D17" i="13"/>
  <c r="E17" i="13"/>
  <c r="D18" i="13"/>
  <c r="E18" i="13"/>
  <c r="D19" i="13"/>
  <c r="E19" i="13"/>
  <c r="D20" i="13"/>
  <c r="E20" i="13"/>
  <c r="D21" i="13"/>
  <c r="E21" i="13"/>
  <c r="E14" i="13"/>
  <c r="D14" i="13"/>
  <c r="D5" i="13"/>
  <c r="E5" i="13"/>
  <c r="C5" i="13" s="1"/>
  <c r="D6" i="13"/>
  <c r="D7" i="13"/>
  <c r="E7" i="13"/>
  <c r="D8" i="13"/>
  <c r="E8" i="13"/>
  <c r="C8" i="13" s="1"/>
  <c r="E4" i="13"/>
  <c r="D4" i="13"/>
  <c r="C4" i="13" s="1"/>
  <c r="C7" i="13"/>
  <c r="K34" i="8"/>
  <c r="L34" i="8"/>
  <c r="M34" i="8"/>
  <c r="N34" i="8"/>
  <c r="H33" i="8"/>
  <c r="I33" i="8"/>
  <c r="E33" i="8" s="1"/>
  <c r="D33" i="8" s="1"/>
  <c r="J33" i="8"/>
  <c r="K33" i="8"/>
  <c r="L33" i="8"/>
  <c r="M33" i="8"/>
  <c r="N33" i="8"/>
  <c r="G33" i="8"/>
  <c r="H24" i="8"/>
  <c r="I24" i="8"/>
  <c r="I34" i="8" s="1"/>
  <c r="J24" i="8"/>
  <c r="K24" i="8"/>
  <c r="L24" i="8"/>
  <c r="M24" i="8"/>
  <c r="N24" i="8"/>
  <c r="G24" i="8"/>
  <c r="G34" i="8" s="1"/>
  <c r="H16" i="8"/>
  <c r="H34" i="8" s="1"/>
  <c r="I16" i="8"/>
  <c r="E16" i="8" s="1"/>
  <c r="J16" i="8"/>
  <c r="J34" i="8" s="1"/>
  <c r="K16" i="8"/>
  <c r="L16" i="8"/>
  <c r="F16" i="8" s="1"/>
  <c r="M16" i="8"/>
  <c r="N16" i="8"/>
  <c r="G16" i="8"/>
  <c r="E5" i="8"/>
  <c r="F5" i="8"/>
  <c r="E6" i="8"/>
  <c r="F6" i="8"/>
  <c r="D6" i="8" s="1"/>
  <c r="E7" i="8"/>
  <c r="F7" i="8"/>
  <c r="E8" i="8"/>
  <c r="D8" i="8" s="1"/>
  <c r="F8" i="8"/>
  <c r="E9" i="8"/>
  <c r="F9" i="8"/>
  <c r="E10" i="8"/>
  <c r="F10" i="8"/>
  <c r="D10" i="8" s="1"/>
  <c r="E11" i="8"/>
  <c r="F11" i="8"/>
  <c r="E12" i="8"/>
  <c r="D12" i="8" s="1"/>
  <c r="F12" i="8"/>
  <c r="E13" i="8"/>
  <c r="F13" i="8"/>
  <c r="E14" i="8"/>
  <c r="F14" i="8"/>
  <c r="D14" i="8" s="1"/>
  <c r="E15" i="8"/>
  <c r="F15" i="8"/>
  <c r="E17" i="8"/>
  <c r="D17" i="8" s="1"/>
  <c r="F17" i="8"/>
  <c r="E18" i="8"/>
  <c r="F18" i="8"/>
  <c r="D18" i="8" s="1"/>
  <c r="E19" i="8"/>
  <c r="F19" i="8"/>
  <c r="E20" i="8"/>
  <c r="D20" i="8" s="1"/>
  <c r="F20" i="8"/>
  <c r="E21" i="8"/>
  <c r="F21" i="8"/>
  <c r="E22" i="8"/>
  <c r="F22" i="8"/>
  <c r="D22" i="8" s="1"/>
  <c r="E23" i="8"/>
  <c r="F23" i="8"/>
  <c r="F24" i="8"/>
  <c r="E25" i="8"/>
  <c r="F25" i="8"/>
  <c r="E26" i="8"/>
  <c r="F26" i="8"/>
  <c r="D26" i="8" s="1"/>
  <c r="E27" i="8"/>
  <c r="F27" i="8"/>
  <c r="E28" i="8"/>
  <c r="D28" i="8" s="1"/>
  <c r="F28" i="8"/>
  <c r="E29" i="8"/>
  <c r="F29" i="8"/>
  <c r="E30" i="8"/>
  <c r="F30" i="8"/>
  <c r="D30" i="8" s="1"/>
  <c r="E31" i="8"/>
  <c r="F31" i="8"/>
  <c r="E32" i="8"/>
  <c r="F32" i="8"/>
  <c r="F33" i="8"/>
  <c r="F4" i="8"/>
  <c r="E4" i="8"/>
  <c r="D7" i="8"/>
  <c r="D9" i="8"/>
  <c r="D11" i="8"/>
  <c r="D13" i="8"/>
  <c r="D15" i="8"/>
  <c r="D19" i="8"/>
  <c r="D21" i="8"/>
  <c r="D23" i="8"/>
  <c r="D25" i="8"/>
  <c r="D27" i="8"/>
  <c r="D29" i="8"/>
  <c r="D31" i="8"/>
  <c r="D5" i="8"/>
  <c r="D4" i="8"/>
  <c r="H70" i="7"/>
  <c r="I70" i="7"/>
  <c r="J70" i="7"/>
  <c r="K70" i="7"/>
  <c r="L70" i="7"/>
  <c r="M70" i="7"/>
  <c r="N70" i="7"/>
  <c r="G70" i="7"/>
  <c r="F63" i="7"/>
  <c r="F64" i="7"/>
  <c r="D64" i="7" s="1"/>
  <c r="F65" i="7"/>
  <c r="F66" i="7"/>
  <c r="D66" i="7" s="1"/>
  <c r="F67" i="7"/>
  <c r="F68" i="7"/>
  <c r="D68" i="7" s="1"/>
  <c r="F69" i="7"/>
  <c r="F70" i="7"/>
  <c r="F62" i="7"/>
  <c r="E70" i="7"/>
  <c r="D70" i="7" s="1"/>
  <c r="E63" i="7"/>
  <c r="E64" i="7"/>
  <c r="E65" i="7"/>
  <c r="E66" i="7"/>
  <c r="E67" i="7"/>
  <c r="E68" i="7"/>
  <c r="E69" i="7"/>
  <c r="E62" i="7"/>
  <c r="D65" i="7"/>
  <c r="D67" i="7"/>
  <c r="D69" i="7"/>
  <c r="D63" i="7"/>
  <c r="H51" i="7"/>
  <c r="I51" i="7"/>
  <c r="J51" i="7"/>
  <c r="F51" i="7" s="1"/>
  <c r="K51" i="7"/>
  <c r="E51" i="7" s="1"/>
  <c r="D51" i="7" s="1"/>
  <c r="L51" i="7"/>
  <c r="M51" i="7"/>
  <c r="N51" i="7"/>
  <c r="G51" i="7"/>
  <c r="H57" i="7"/>
  <c r="I57" i="7"/>
  <c r="J57" i="7"/>
  <c r="L57" i="7"/>
  <c r="M57" i="7"/>
  <c r="N57" i="7"/>
  <c r="H45" i="7"/>
  <c r="F45" i="7" s="1"/>
  <c r="I45" i="7"/>
  <c r="J45" i="7"/>
  <c r="K45" i="7"/>
  <c r="L45" i="7"/>
  <c r="M45" i="7"/>
  <c r="N45" i="7"/>
  <c r="G45" i="7"/>
  <c r="H38" i="7"/>
  <c r="I38" i="7"/>
  <c r="E38" i="7" s="1"/>
  <c r="J38" i="7"/>
  <c r="K38" i="7"/>
  <c r="L38" i="7"/>
  <c r="M38" i="7"/>
  <c r="N38" i="7"/>
  <c r="G38" i="7"/>
  <c r="H25" i="7"/>
  <c r="F25" i="7" s="1"/>
  <c r="I25" i="7"/>
  <c r="E25" i="7" s="1"/>
  <c r="J25" i="7"/>
  <c r="K25" i="7"/>
  <c r="L25" i="7"/>
  <c r="M25" i="7"/>
  <c r="N25" i="7"/>
  <c r="G25" i="7"/>
  <c r="H16" i="7"/>
  <c r="I16" i="7"/>
  <c r="J16" i="7"/>
  <c r="J58" i="7" s="1"/>
  <c r="K16" i="7"/>
  <c r="L16" i="7"/>
  <c r="L58" i="7" s="1"/>
  <c r="M16" i="7"/>
  <c r="M58" i="7" s="1"/>
  <c r="N16" i="7"/>
  <c r="N58" i="7" s="1"/>
  <c r="G16" i="7"/>
  <c r="E6" i="7"/>
  <c r="F6" i="7"/>
  <c r="D6" i="7" s="1"/>
  <c r="E8" i="7"/>
  <c r="D8" i="7" s="1"/>
  <c r="F8" i="7"/>
  <c r="E9" i="7"/>
  <c r="F9" i="7"/>
  <c r="E12" i="7"/>
  <c r="D12" i="7" s="1"/>
  <c r="F12" i="7"/>
  <c r="E13" i="7"/>
  <c r="F13" i="7"/>
  <c r="E14" i="7"/>
  <c r="F14" i="7"/>
  <c r="D14" i="7" s="1"/>
  <c r="E17" i="7"/>
  <c r="F17" i="7"/>
  <c r="E18" i="7"/>
  <c r="F18" i="7"/>
  <c r="D18" i="7" s="1"/>
  <c r="E19" i="7"/>
  <c r="F19" i="7"/>
  <c r="E20" i="7"/>
  <c r="D20" i="7" s="1"/>
  <c r="F20" i="7"/>
  <c r="E21" i="7"/>
  <c r="F21" i="7"/>
  <c r="E24" i="7"/>
  <c r="F24" i="7"/>
  <c r="E26" i="7"/>
  <c r="F26" i="7"/>
  <c r="D26" i="7" s="1"/>
  <c r="E27" i="7"/>
  <c r="F27" i="7"/>
  <c r="E28" i="7"/>
  <c r="D28" i="7" s="1"/>
  <c r="F28" i="7"/>
  <c r="E29" i="7"/>
  <c r="F29" i="7"/>
  <c r="E30" i="7"/>
  <c r="F30" i="7"/>
  <c r="D30" i="7" s="1"/>
  <c r="E31" i="7"/>
  <c r="F31" i="7"/>
  <c r="E32" i="7"/>
  <c r="D32" i="7" s="1"/>
  <c r="F32" i="7"/>
  <c r="E33" i="7"/>
  <c r="F33" i="7"/>
  <c r="E34" i="7"/>
  <c r="F34" i="7"/>
  <c r="D34" i="7" s="1"/>
  <c r="E35" i="7"/>
  <c r="F35" i="7"/>
  <c r="E36" i="7"/>
  <c r="D36" i="7" s="1"/>
  <c r="F36" i="7"/>
  <c r="E37" i="7"/>
  <c r="F37" i="7"/>
  <c r="F38" i="7"/>
  <c r="E39" i="7"/>
  <c r="F39" i="7"/>
  <c r="E40" i="7"/>
  <c r="D40" i="7" s="1"/>
  <c r="F40" i="7"/>
  <c r="E41" i="7"/>
  <c r="F41" i="7"/>
  <c r="E42" i="7"/>
  <c r="F42" i="7"/>
  <c r="D42" i="7" s="1"/>
  <c r="E44" i="7"/>
  <c r="D44" i="7" s="1"/>
  <c r="F44" i="7"/>
  <c r="E46" i="7"/>
  <c r="F46" i="7"/>
  <c r="D46" i="7" s="1"/>
  <c r="E47" i="7"/>
  <c r="F47" i="7"/>
  <c r="E48" i="7"/>
  <c r="D48" i="7" s="1"/>
  <c r="F48" i="7"/>
  <c r="E49" i="7"/>
  <c r="F49" i="7"/>
  <c r="E50" i="7"/>
  <c r="F50" i="7"/>
  <c r="D50" i="7" s="1"/>
  <c r="E52" i="7"/>
  <c r="D52" i="7" s="1"/>
  <c r="F52" i="7"/>
  <c r="E53" i="7"/>
  <c r="F53" i="7"/>
  <c r="E54" i="7"/>
  <c r="F54" i="7"/>
  <c r="D54" i="7" s="1"/>
  <c r="E55" i="7"/>
  <c r="F55" i="7"/>
  <c r="E56" i="7"/>
  <c r="D56" i="7" s="1"/>
  <c r="F56" i="7"/>
  <c r="F4" i="7"/>
  <c r="E4" i="7"/>
  <c r="D9" i="7"/>
  <c r="D13" i="7"/>
  <c r="D17" i="7"/>
  <c r="D19" i="7"/>
  <c r="D21" i="7"/>
  <c r="D27" i="7"/>
  <c r="D29" i="7"/>
  <c r="D31" i="7"/>
  <c r="D33" i="7"/>
  <c r="D35" i="7"/>
  <c r="D37" i="7"/>
  <c r="D41" i="7"/>
  <c r="D47" i="7"/>
  <c r="D49" i="7"/>
  <c r="D53" i="7"/>
  <c r="D55" i="7"/>
  <c r="D4" i="7"/>
  <c r="G17" i="6"/>
  <c r="E17" i="6" s="1"/>
  <c r="H17" i="6"/>
  <c r="D17" i="6" s="1"/>
  <c r="C17" i="6" s="1"/>
  <c r="I17" i="6"/>
  <c r="J17" i="6"/>
  <c r="K17" i="6"/>
  <c r="F17" i="6"/>
  <c r="E5" i="6"/>
  <c r="E6" i="6"/>
  <c r="E7" i="6"/>
  <c r="C7" i="6" s="1"/>
  <c r="E8" i="6"/>
  <c r="C8" i="6" s="1"/>
  <c r="E9" i="6"/>
  <c r="E10" i="6"/>
  <c r="E11" i="6"/>
  <c r="C11" i="6" s="1"/>
  <c r="E12" i="6"/>
  <c r="C12" i="6" s="1"/>
  <c r="E13" i="6"/>
  <c r="E14" i="6"/>
  <c r="E15" i="6"/>
  <c r="C15" i="6" s="1"/>
  <c r="E16" i="6"/>
  <c r="C16" i="6" s="1"/>
  <c r="E4" i="6"/>
  <c r="D5" i="6"/>
  <c r="D6" i="6"/>
  <c r="C6" i="6" s="1"/>
  <c r="D7" i="6"/>
  <c r="D8" i="6"/>
  <c r="D9" i="6"/>
  <c r="D10" i="6"/>
  <c r="D11" i="6"/>
  <c r="D12" i="6"/>
  <c r="D13" i="6"/>
  <c r="D14" i="6"/>
  <c r="D15" i="6"/>
  <c r="D16" i="6"/>
  <c r="D4" i="6"/>
  <c r="C5" i="6"/>
  <c r="C9" i="6"/>
  <c r="C10" i="6"/>
  <c r="C13" i="6"/>
  <c r="C14" i="6"/>
  <c r="H33" i="5"/>
  <c r="I33" i="5"/>
  <c r="J33" i="5"/>
  <c r="K33" i="5"/>
  <c r="L33" i="5"/>
  <c r="G33" i="5"/>
  <c r="H24" i="5"/>
  <c r="I24" i="5"/>
  <c r="J24" i="5"/>
  <c r="K24" i="5"/>
  <c r="L24" i="5"/>
  <c r="L34" i="5" s="1"/>
  <c r="G24" i="5"/>
  <c r="H16" i="5"/>
  <c r="I16" i="5"/>
  <c r="I34" i="5" s="1"/>
  <c r="J16" i="5"/>
  <c r="J34" i="5" s="1"/>
  <c r="K16" i="5"/>
  <c r="L16" i="5"/>
  <c r="G16" i="5"/>
  <c r="E5" i="5"/>
  <c r="F5" i="5"/>
  <c r="E6" i="5"/>
  <c r="F6" i="5"/>
  <c r="E7" i="5"/>
  <c r="F7" i="5"/>
  <c r="E8" i="5"/>
  <c r="D8" i="5" s="1"/>
  <c r="F8" i="5"/>
  <c r="E9" i="5"/>
  <c r="D9" i="5" s="1"/>
  <c r="F9" i="5"/>
  <c r="E10" i="5"/>
  <c r="F10" i="5"/>
  <c r="D10" i="5" s="1"/>
  <c r="E11" i="5"/>
  <c r="F11" i="5"/>
  <c r="D11" i="5" s="1"/>
  <c r="E12" i="5"/>
  <c r="D12" i="5" s="1"/>
  <c r="F12" i="5"/>
  <c r="E13" i="5"/>
  <c r="F13" i="5"/>
  <c r="E14" i="5"/>
  <c r="F14" i="5"/>
  <c r="E15" i="5"/>
  <c r="F15" i="5"/>
  <c r="E17" i="5"/>
  <c r="D17" i="5" s="1"/>
  <c r="F17" i="5"/>
  <c r="E18" i="5"/>
  <c r="F18" i="5"/>
  <c r="E19" i="5"/>
  <c r="F19" i="5"/>
  <c r="E20" i="5"/>
  <c r="D20" i="5" s="1"/>
  <c r="F20" i="5"/>
  <c r="E21" i="5"/>
  <c r="F21" i="5"/>
  <c r="E22" i="5"/>
  <c r="F22" i="5"/>
  <c r="E23" i="5"/>
  <c r="F23" i="5"/>
  <c r="E24" i="5"/>
  <c r="E25" i="5"/>
  <c r="D25" i="5" s="1"/>
  <c r="F25" i="5"/>
  <c r="E26" i="5"/>
  <c r="F26" i="5"/>
  <c r="E27" i="5"/>
  <c r="F27" i="5"/>
  <c r="E28" i="5"/>
  <c r="D28" i="5" s="1"/>
  <c r="F28" i="5"/>
  <c r="E29" i="5"/>
  <c r="F29" i="5"/>
  <c r="E30" i="5"/>
  <c r="F30" i="5"/>
  <c r="E31" i="5"/>
  <c r="F31" i="5"/>
  <c r="E32" i="5"/>
  <c r="D32" i="5" s="1"/>
  <c r="F32" i="5"/>
  <c r="F33" i="5"/>
  <c r="F4" i="5"/>
  <c r="E4" i="5"/>
  <c r="D5" i="5"/>
  <c r="D7" i="5"/>
  <c r="D13" i="5"/>
  <c r="D14" i="5"/>
  <c r="D15" i="5"/>
  <c r="D18" i="5"/>
  <c r="D19" i="5"/>
  <c r="D21" i="5"/>
  <c r="D22" i="5"/>
  <c r="D23" i="5"/>
  <c r="D26" i="5"/>
  <c r="D27" i="5"/>
  <c r="D29" i="5"/>
  <c r="D30" i="5"/>
  <c r="D31" i="5"/>
  <c r="D4" i="5"/>
  <c r="E64" i="4"/>
  <c r="F64" i="4"/>
  <c r="E65" i="4"/>
  <c r="F65" i="4"/>
  <c r="E66" i="4"/>
  <c r="D66" i="4" s="1"/>
  <c r="F66" i="4"/>
  <c r="E67" i="4"/>
  <c r="D67" i="4" s="1"/>
  <c r="F67" i="4"/>
  <c r="E68" i="4"/>
  <c r="F68" i="4"/>
  <c r="E69" i="4"/>
  <c r="F69" i="4"/>
  <c r="E70" i="4"/>
  <c r="F70" i="4"/>
  <c r="F71" i="4"/>
  <c r="F63" i="4"/>
  <c r="E63" i="4"/>
  <c r="D64" i="4"/>
  <c r="D65" i="4"/>
  <c r="D68" i="4"/>
  <c r="D69" i="4"/>
  <c r="D70" i="4"/>
  <c r="H71" i="4"/>
  <c r="I71" i="4"/>
  <c r="J71" i="4"/>
  <c r="K71" i="4"/>
  <c r="L71" i="4"/>
  <c r="G71" i="4"/>
  <c r="E71" i="4" s="1"/>
  <c r="D71" i="4" s="1"/>
  <c r="H57" i="4"/>
  <c r="I57" i="4"/>
  <c r="J57" i="4"/>
  <c r="K57" i="4"/>
  <c r="L57" i="4"/>
  <c r="G57" i="4"/>
  <c r="E57" i="4" s="1"/>
  <c r="H51" i="4"/>
  <c r="F51" i="4" s="1"/>
  <c r="I51" i="4"/>
  <c r="J51" i="4"/>
  <c r="K51" i="4"/>
  <c r="L51" i="4"/>
  <c r="G51" i="4"/>
  <c r="H45" i="4"/>
  <c r="I45" i="4"/>
  <c r="J45" i="4"/>
  <c r="K45" i="4"/>
  <c r="L45" i="4"/>
  <c r="G45" i="4"/>
  <c r="H38" i="4"/>
  <c r="I38" i="4"/>
  <c r="J38" i="4"/>
  <c r="K38" i="4"/>
  <c r="L38" i="4"/>
  <c r="G38" i="4"/>
  <c r="H25" i="4"/>
  <c r="F25" i="4" s="1"/>
  <c r="I25" i="4"/>
  <c r="J25" i="4"/>
  <c r="K25" i="4"/>
  <c r="L25" i="4"/>
  <c r="G25" i="4"/>
  <c r="H16" i="4"/>
  <c r="I16" i="4"/>
  <c r="I58" i="4" s="1"/>
  <c r="J16" i="4"/>
  <c r="J58" i="4" s="1"/>
  <c r="K16" i="4"/>
  <c r="G16" i="4"/>
  <c r="E6" i="4"/>
  <c r="F6" i="4"/>
  <c r="E7" i="4"/>
  <c r="F7" i="4"/>
  <c r="D7" i="4" s="1"/>
  <c r="E10" i="4"/>
  <c r="F10" i="4"/>
  <c r="E11" i="4"/>
  <c r="F11" i="4"/>
  <c r="D11" i="4" s="1"/>
  <c r="E12" i="4"/>
  <c r="F12" i="4"/>
  <c r="E13" i="4"/>
  <c r="F13" i="4"/>
  <c r="D13" i="4" s="1"/>
  <c r="E14" i="4"/>
  <c r="F14" i="4"/>
  <c r="E17" i="4"/>
  <c r="F17" i="4"/>
  <c r="D17" i="4" s="1"/>
  <c r="E18" i="4"/>
  <c r="F18" i="4"/>
  <c r="E19" i="4"/>
  <c r="F19" i="4"/>
  <c r="D19" i="4" s="1"/>
  <c r="E20" i="4"/>
  <c r="F20" i="4"/>
  <c r="E21" i="4"/>
  <c r="F21" i="4"/>
  <c r="D21" i="4" s="1"/>
  <c r="E24" i="4"/>
  <c r="F24" i="4"/>
  <c r="E26" i="4"/>
  <c r="F26" i="4"/>
  <c r="E27" i="4"/>
  <c r="F27" i="4"/>
  <c r="D27" i="4" s="1"/>
  <c r="E28" i="4"/>
  <c r="F28" i="4"/>
  <c r="E29" i="4"/>
  <c r="F29" i="4"/>
  <c r="E30" i="4"/>
  <c r="F30" i="4"/>
  <c r="E31" i="4"/>
  <c r="F31" i="4"/>
  <c r="D31" i="4" s="1"/>
  <c r="E32" i="4"/>
  <c r="F32" i="4"/>
  <c r="E33" i="4"/>
  <c r="F33" i="4"/>
  <c r="D33" i="4" s="1"/>
  <c r="E34" i="4"/>
  <c r="F34" i="4"/>
  <c r="E35" i="4"/>
  <c r="F35" i="4"/>
  <c r="D35" i="4" s="1"/>
  <c r="E36" i="4"/>
  <c r="F36" i="4"/>
  <c r="E37" i="4"/>
  <c r="F37" i="4"/>
  <c r="D37" i="4" s="1"/>
  <c r="F38" i="4"/>
  <c r="E39" i="4"/>
  <c r="F39" i="4"/>
  <c r="D39" i="4" s="1"/>
  <c r="E40" i="4"/>
  <c r="F40" i="4"/>
  <c r="D40" i="4" s="1"/>
  <c r="E41" i="4"/>
  <c r="F41" i="4"/>
  <c r="D41" i="4" s="1"/>
  <c r="E42" i="4"/>
  <c r="F42" i="4"/>
  <c r="E43" i="4"/>
  <c r="F43" i="4"/>
  <c r="D43" i="4" s="1"/>
  <c r="E44" i="4"/>
  <c r="F44" i="4"/>
  <c r="E46" i="4"/>
  <c r="D46" i="4" s="1"/>
  <c r="F46" i="4"/>
  <c r="E47" i="4"/>
  <c r="F47" i="4"/>
  <c r="D47" i="4" s="1"/>
  <c r="E48" i="4"/>
  <c r="F48" i="4"/>
  <c r="E49" i="4"/>
  <c r="F49" i="4"/>
  <c r="D49" i="4" s="1"/>
  <c r="E50" i="4"/>
  <c r="F50" i="4"/>
  <c r="E52" i="4"/>
  <c r="F52" i="4"/>
  <c r="E54" i="4"/>
  <c r="F54" i="4"/>
  <c r="E55" i="4"/>
  <c r="F55" i="4"/>
  <c r="D55" i="4" s="1"/>
  <c r="E56" i="4"/>
  <c r="F56" i="4"/>
  <c r="F57" i="4"/>
  <c r="F5" i="4"/>
  <c r="E5" i="4"/>
  <c r="F4" i="4"/>
  <c r="E4" i="4"/>
  <c r="D4" i="4" s="1"/>
  <c r="D5" i="4"/>
  <c r="D6" i="4"/>
  <c r="D10" i="4"/>
  <c r="D12" i="4"/>
  <c r="D14" i="4"/>
  <c r="D18" i="4"/>
  <c r="D20" i="4"/>
  <c r="D24" i="4"/>
  <c r="D26" i="4"/>
  <c r="D28" i="4"/>
  <c r="D30" i="4"/>
  <c r="D32" i="4"/>
  <c r="D34" i="4"/>
  <c r="D36" i="4"/>
  <c r="D42" i="4"/>
  <c r="D44" i="4"/>
  <c r="D48" i="4"/>
  <c r="D50" i="4"/>
  <c r="D52" i="4"/>
  <c r="D54" i="4"/>
  <c r="D56" i="4"/>
  <c r="G17" i="3"/>
  <c r="H17" i="3"/>
  <c r="D17" i="3" s="1"/>
  <c r="I17" i="3"/>
  <c r="J17" i="3"/>
  <c r="K17" i="3"/>
  <c r="L17" i="3"/>
  <c r="M17" i="3"/>
  <c r="N17" i="3"/>
  <c r="O17" i="3"/>
  <c r="P17" i="3"/>
  <c r="Q17" i="3"/>
  <c r="F17" i="3"/>
  <c r="D5" i="3"/>
  <c r="E5" i="3"/>
  <c r="C5" i="3" s="1"/>
  <c r="D6" i="3"/>
  <c r="E6" i="3"/>
  <c r="C6" i="3" s="1"/>
  <c r="D7" i="3"/>
  <c r="E7" i="3"/>
  <c r="D8" i="3"/>
  <c r="E8" i="3"/>
  <c r="C8" i="3" s="1"/>
  <c r="D9" i="3"/>
  <c r="E9" i="3"/>
  <c r="C9" i="3" s="1"/>
  <c r="D10" i="3"/>
  <c r="E10" i="3"/>
  <c r="C10" i="3" s="1"/>
  <c r="D11" i="3"/>
  <c r="E11" i="3"/>
  <c r="D12" i="3"/>
  <c r="E12" i="3"/>
  <c r="C12" i="3" s="1"/>
  <c r="D13" i="3"/>
  <c r="E13" i="3"/>
  <c r="C13" i="3" s="1"/>
  <c r="D14" i="3"/>
  <c r="E14" i="3"/>
  <c r="C14" i="3" s="1"/>
  <c r="D15" i="3"/>
  <c r="E15" i="3"/>
  <c r="D16" i="3"/>
  <c r="E16" i="3"/>
  <c r="C16" i="3" s="1"/>
  <c r="E17" i="3"/>
  <c r="E4" i="3"/>
  <c r="D4" i="3"/>
  <c r="C4" i="3" s="1"/>
  <c r="C7" i="3"/>
  <c r="C11" i="3"/>
  <c r="C15" i="3"/>
  <c r="H33" i="2"/>
  <c r="I33" i="2"/>
  <c r="E33" i="2" s="1"/>
  <c r="J33" i="2"/>
  <c r="J34" i="2" s="1"/>
  <c r="K33" i="2"/>
  <c r="L33" i="2"/>
  <c r="M33" i="2"/>
  <c r="N33" i="2"/>
  <c r="O33" i="2"/>
  <c r="P33" i="2"/>
  <c r="Q33" i="2"/>
  <c r="R33" i="2"/>
  <c r="G33" i="2"/>
  <c r="H34" i="2"/>
  <c r="I34" i="2"/>
  <c r="K34" i="2"/>
  <c r="L34" i="2"/>
  <c r="G34" i="2"/>
  <c r="D18" i="2"/>
  <c r="D19" i="2"/>
  <c r="D20" i="2"/>
  <c r="D21" i="2"/>
  <c r="D22" i="2"/>
  <c r="D23" i="2"/>
  <c r="D26" i="2"/>
  <c r="D27" i="2"/>
  <c r="D28" i="2"/>
  <c r="D29" i="2"/>
  <c r="D30" i="2"/>
  <c r="D31" i="2"/>
  <c r="D32" i="2"/>
  <c r="F18" i="2"/>
  <c r="F17" i="2"/>
  <c r="F19" i="2"/>
  <c r="F20" i="2"/>
  <c r="F21" i="2"/>
  <c r="F22" i="2"/>
  <c r="F23" i="2"/>
  <c r="F25" i="2"/>
  <c r="F26" i="2"/>
  <c r="F27" i="2"/>
  <c r="F28" i="2"/>
  <c r="F29" i="2"/>
  <c r="F30" i="2"/>
  <c r="F31" i="2"/>
  <c r="F32" i="2"/>
  <c r="F33" i="2"/>
  <c r="E17" i="2"/>
  <c r="E18" i="2"/>
  <c r="E19" i="2"/>
  <c r="E20" i="2"/>
  <c r="E21" i="2"/>
  <c r="E22" i="2"/>
  <c r="E23" i="2"/>
  <c r="E25" i="2"/>
  <c r="E26" i="2"/>
  <c r="E27" i="2"/>
  <c r="E28" i="2"/>
  <c r="E29" i="2"/>
  <c r="E30" i="2"/>
  <c r="E31" i="2"/>
  <c r="E32" i="2"/>
  <c r="I24" i="2"/>
  <c r="J24" i="2"/>
  <c r="K24" i="2"/>
  <c r="L24" i="2"/>
  <c r="M24" i="2"/>
  <c r="N24" i="2"/>
  <c r="O24" i="2"/>
  <c r="O34" i="2" s="1"/>
  <c r="E34" i="2" s="1"/>
  <c r="P24" i="2"/>
  <c r="P34" i="2" s="1"/>
  <c r="Q24" i="2"/>
  <c r="R24" i="2"/>
  <c r="H24" i="2"/>
  <c r="G24" i="2"/>
  <c r="I16" i="2"/>
  <c r="J16" i="2"/>
  <c r="K16" i="2"/>
  <c r="L16" i="2"/>
  <c r="M16" i="2"/>
  <c r="M34" i="2" s="1"/>
  <c r="N16" i="2"/>
  <c r="N34" i="2" s="1"/>
  <c r="O16" i="2"/>
  <c r="P16" i="2"/>
  <c r="Q16" i="2"/>
  <c r="Q34" i="2" s="1"/>
  <c r="R16" i="2"/>
  <c r="H16" i="2"/>
  <c r="G16" i="2"/>
  <c r="F6" i="2"/>
  <c r="F7" i="2"/>
  <c r="F8" i="2"/>
  <c r="F9" i="2"/>
  <c r="F10" i="2"/>
  <c r="F11" i="2"/>
  <c r="F12" i="2"/>
  <c r="F13" i="2"/>
  <c r="F14" i="2"/>
  <c r="F15" i="2"/>
  <c r="F5" i="2"/>
  <c r="E5" i="2"/>
  <c r="D5" i="2" s="1"/>
  <c r="E6" i="2"/>
  <c r="E7" i="2"/>
  <c r="E8" i="2"/>
  <c r="D8" i="2" s="1"/>
  <c r="E9" i="2"/>
  <c r="E10" i="2"/>
  <c r="E11" i="2"/>
  <c r="E12" i="2"/>
  <c r="D12" i="2" s="1"/>
  <c r="E13" i="2"/>
  <c r="E14" i="2"/>
  <c r="E15" i="2"/>
  <c r="F4" i="2"/>
  <c r="E4" i="2"/>
  <c r="D6" i="2"/>
  <c r="D7" i="2"/>
  <c r="D11" i="2"/>
  <c r="D13" i="2"/>
  <c r="D14" i="2"/>
  <c r="D15" i="2"/>
  <c r="H71" i="1"/>
  <c r="I71" i="1"/>
  <c r="E71" i="1" s="1"/>
  <c r="J71" i="1"/>
  <c r="K71" i="1"/>
  <c r="L71" i="1"/>
  <c r="M71" i="1"/>
  <c r="N71" i="1"/>
  <c r="O71" i="1"/>
  <c r="P71" i="1"/>
  <c r="Q71" i="1"/>
  <c r="R71" i="1"/>
  <c r="G71" i="1"/>
  <c r="E64" i="1"/>
  <c r="F64" i="1"/>
  <c r="D64" i="1" s="1"/>
  <c r="E65" i="1"/>
  <c r="F65" i="1"/>
  <c r="D65" i="1" s="1"/>
  <c r="E66" i="1"/>
  <c r="F66" i="1"/>
  <c r="E67" i="1"/>
  <c r="F67" i="1"/>
  <c r="D67" i="1" s="1"/>
  <c r="E68" i="1"/>
  <c r="F68" i="1"/>
  <c r="D68" i="1" s="1"/>
  <c r="E69" i="1"/>
  <c r="F69" i="1"/>
  <c r="D69" i="1" s="1"/>
  <c r="E70" i="1"/>
  <c r="F70" i="1"/>
  <c r="F71" i="1"/>
  <c r="F63" i="1"/>
  <c r="E63" i="1"/>
  <c r="D66" i="1"/>
  <c r="D70" i="1"/>
  <c r="R57" i="1"/>
  <c r="Q57" i="1"/>
  <c r="P57" i="1"/>
  <c r="O57" i="1"/>
  <c r="N57" i="1"/>
  <c r="M57" i="1"/>
  <c r="L57" i="1"/>
  <c r="K57" i="1"/>
  <c r="J57" i="1"/>
  <c r="I57" i="1"/>
  <c r="H57" i="1"/>
  <c r="G57" i="1"/>
  <c r="I51" i="1"/>
  <c r="J51" i="1"/>
  <c r="K51" i="1"/>
  <c r="L51" i="1"/>
  <c r="M51" i="1"/>
  <c r="N51" i="1"/>
  <c r="O51" i="1"/>
  <c r="P51" i="1"/>
  <c r="Q51" i="1"/>
  <c r="R51" i="1"/>
  <c r="H51" i="1"/>
  <c r="G51" i="1"/>
  <c r="I45" i="1"/>
  <c r="J45" i="1"/>
  <c r="K45" i="1"/>
  <c r="L45" i="1"/>
  <c r="F45" i="1" s="1"/>
  <c r="M45" i="1"/>
  <c r="N45" i="1"/>
  <c r="O45" i="1"/>
  <c r="P45" i="1"/>
  <c r="Q45" i="1"/>
  <c r="R45" i="1"/>
  <c r="H45" i="1"/>
  <c r="G45" i="1"/>
  <c r="E45" i="1" s="1"/>
  <c r="I38" i="1"/>
  <c r="J38" i="1"/>
  <c r="K38" i="1"/>
  <c r="L38" i="1"/>
  <c r="F38" i="1" s="1"/>
  <c r="M38" i="1"/>
  <c r="N38" i="1"/>
  <c r="O38" i="1"/>
  <c r="P38" i="1"/>
  <c r="Q38" i="1"/>
  <c r="R38" i="1"/>
  <c r="H38" i="1"/>
  <c r="G38" i="1"/>
  <c r="I25" i="1"/>
  <c r="J25" i="1"/>
  <c r="K25" i="1"/>
  <c r="L25" i="1"/>
  <c r="M25" i="1"/>
  <c r="N25" i="1"/>
  <c r="O25" i="1"/>
  <c r="P25" i="1"/>
  <c r="Q25" i="1"/>
  <c r="R25" i="1"/>
  <c r="H25" i="1"/>
  <c r="G25" i="1"/>
  <c r="I16" i="1"/>
  <c r="J16" i="1"/>
  <c r="K16" i="1"/>
  <c r="L16" i="1"/>
  <c r="M16" i="1"/>
  <c r="N16" i="1"/>
  <c r="O16" i="1"/>
  <c r="P16" i="1"/>
  <c r="Q16" i="1"/>
  <c r="R16" i="1"/>
  <c r="H16" i="1"/>
  <c r="G16" i="1"/>
  <c r="F6" i="1"/>
  <c r="F7" i="1"/>
  <c r="F10" i="1"/>
  <c r="F11" i="1"/>
  <c r="F12" i="1"/>
  <c r="F13" i="1"/>
  <c r="F14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6" i="1"/>
  <c r="F47" i="1"/>
  <c r="F48" i="1"/>
  <c r="F49" i="1"/>
  <c r="F50" i="1"/>
  <c r="F52" i="1"/>
  <c r="F54" i="1"/>
  <c r="F55" i="1"/>
  <c r="F56" i="1"/>
  <c r="F5" i="1"/>
  <c r="D5" i="1"/>
  <c r="F4" i="1"/>
  <c r="E5" i="1"/>
  <c r="E6" i="1"/>
  <c r="E7" i="1"/>
  <c r="D7" i="1" s="1"/>
  <c r="E11" i="1"/>
  <c r="D11" i="1" s="1"/>
  <c r="E12" i="1"/>
  <c r="D12" i="1" s="1"/>
  <c r="E13" i="1"/>
  <c r="E14" i="1"/>
  <c r="E17" i="1"/>
  <c r="E18" i="1"/>
  <c r="E19" i="1"/>
  <c r="D19" i="1" s="1"/>
  <c r="E20" i="1"/>
  <c r="D20" i="1" s="1"/>
  <c r="E21" i="1"/>
  <c r="E22" i="1"/>
  <c r="E23" i="1"/>
  <c r="E24" i="1"/>
  <c r="D24" i="1" s="1"/>
  <c r="E26" i="1"/>
  <c r="E27" i="1"/>
  <c r="D27" i="1" s="1"/>
  <c r="E28" i="1"/>
  <c r="D28" i="1" s="1"/>
  <c r="E29" i="1"/>
  <c r="E30" i="1"/>
  <c r="E31" i="1"/>
  <c r="D31" i="1" s="1"/>
  <c r="E32" i="1"/>
  <c r="D32" i="1" s="1"/>
  <c r="E33" i="1"/>
  <c r="E34" i="1"/>
  <c r="E35" i="1"/>
  <c r="D35" i="1" s="1"/>
  <c r="E36" i="1"/>
  <c r="D36" i="1" s="1"/>
  <c r="E37" i="1"/>
  <c r="E38" i="1"/>
  <c r="E39" i="1"/>
  <c r="D39" i="1" s="1"/>
  <c r="E40" i="1"/>
  <c r="D40" i="1" s="1"/>
  <c r="E41" i="1"/>
  <c r="E42" i="1"/>
  <c r="E43" i="1"/>
  <c r="D43" i="1" s="1"/>
  <c r="E44" i="1"/>
  <c r="D44" i="1" s="1"/>
  <c r="E46" i="1"/>
  <c r="E47" i="1"/>
  <c r="D47" i="1" s="1"/>
  <c r="E48" i="1"/>
  <c r="D48" i="1" s="1"/>
  <c r="E49" i="1"/>
  <c r="E50" i="1"/>
  <c r="E52" i="1"/>
  <c r="D52" i="1" s="1"/>
  <c r="E54" i="1"/>
  <c r="E55" i="1"/>
  <c r="D55" i="1" s="1"/>
  <c r="E56" i="1"/>
  <c r="D56" i="1" s="1"/>
  <c r="E57" i="1"/>
  <c r="E4" i="1"/>
  <c r="D18" i="1"/>
  <c r="D22" i="1"/>
  <c r="D26" i="1"/>
  <c r="D30" i="1"/>
  <c r="D34" i="1"/>
  <c r="D42" i="1"/>
  <c r="D46" i="1"/>
  <c r="D50" i="1"/>
  <c r="D54" i="1"/>
  <c r="D10" i="1"/>
  <c r="D14" i="1"/>
  <c r="D6" i="1"/>
  <c r="D62" i="7" l="1"/>
  <c r="K58" i="7"/>
  <c r="D10" i="2"/>
  <c r="E16" i="7"/>
  <c r="F16" i="7"/>
  <c r="G58" i="7"/>
  <c r="H58" i="4"/>
  <c r="K58" i="4"/>
  <c r="E25" i="4"/>
  <c r="D25" i="4" s="1"/>
  <c r="E16" i="4"/>
  <c r="E58" i="4" s="1"/>
  <c r="G58" i="4"/>
  <c r="D24" i="5"/>
  <c r="F24" i="5"/>
  <c r="K34" i="5"/>
  <c r="D6" i="5"/>
  <c r="H34" i="5"/>
  <c r="F34" i="5" s="1"/>
  <c r="F16" i="5"/>
  <c r="E33" i="5"/>
  <c r="D33" i="5" s="1"/>
  <c r="G34" i="5"/>
  <c r="E16" i="5"/>
  <c r="E51" i="4"/>
  <c r="D51" i="4" s="1"/>
  <c r="D29" i="4"/>
  <c r="E38" i="4"/>
  <c r="D38" i="4" s="1"/>
  <c r="F45" i="4"/>
  <c r="D45" i="4" s="1"/>
  <c r="E45" i="4"/>
  <c r="D17" i="21"/>
  <c r="C17" i="21" s="1"/>
  <c r="C16" i="21"/>
  <c r="C12" i="21"/>
  <c r="C8" i="21"/>
  <c r="D33" i="20"/>
  <c r="F34" i="20"/>
  <c r="Q34" i="20"/>
  <c r="D17" i="20"/>
  <c r="F24" i="20"/>
  <c r="D24" i="20"/>
  <c r="E16" i="20"/>
  <c r="D16" i="20" s="1"/>
  <c r="E34" i="20"/>
  <c r="C6" i="19"/>
  <c r="E9" i="19"/>
  <c r="D9" i="19"/>
  <c r="C22" i="19"/>
  <c r="F24" i="17"/>
  <c r="D24" i="17" s="1"/>
  <c r="D34" i="17"/>
  <c r="E33" i="17"/>
  <c r="D33" i="17" s="1"/>
  <c r="D16" i="17"/>
  <c r="E9" i="15"/>
  <c r="C9" i="15"/>
  <c r="E16" i="14"/>
  <c r="D16" i="14" s="1"/>
  <c r="E34" i="14"/>
  <c r="D34" i="14" s="1"/>
  <c r="D32" i="14"/>
  <c r="D28" i="14"/>
  <c r="D24" i="14"/>
  <c r="D20" i="14"/>
  <c r="D12" i="14"/>
  <c r="D8" i="14"/>
  <c r="C6" i="13"/>
  <c r="C9" i="13"/>
  <c r="D32" i="8"/>
  <c r="E34" i="8"/>
  <c r="F34" i="8"/>
  <c r="D34" i="8" s="1"/>
  <c r="D16" i="8"/>
  <c r="E24" i="8"/>
  <c r="D24" i="8" s="1"/>
  <c r="I58" i="7"/>
  <c r="D39" i="7"/>
  <c r="D24" i="7"/>
  <c r="D25" i="7"/>
  <c r="H58" i="7"/>
  <c r="F58" i="7" s="1"/>
  <c r="E57" i="7"/>
  <c r="D57" i="7" s="1"/>
  <c r="E45" i="7"/>
  <c r="D45" i="7" s="1"/>
  <c r="D38" i="7"/>
  <c r="C4" i="6"/>
  <c r="D63" i="4"/>
  <c r="D57" i="4"/>
  <c r="C17" i="3"/>
  <c r="R34" i="2"/>
  <c r="F34" i="2" s="1"/>
  <c r="F24" i="2"/>
  <c r="D17" i="2"/>
  <c r="D9" i="2"/>
  <c r="E24" i="2"/>
  <c r="D24" i="2" s="1"/>
  <c r="F16" i="2"/>
  <c r="E16" i="2"/>
  <c r="D25" i="2"/>
  <c r="D33" i="2"/>
  <c r="D4" i="2"/>
  <c r="D63" i="1"/>
  <c r="F51" i="1"/>
  <c r="E51" i="1"/>
  <c r="D23" i="1"/>
  <c r="E25" i="1"/>
  <c r="E16" i="1"/>
  <c r="F16" i="1"/>
  <c r="D71" i="1"/>
  <c r="F57" i="1"/>
  <c r="D57" i="1" s="1"/>
  <c r="D38" i="1"/>
  <c r="F25" i="1"/>
  <c r="D25" i="1" s="1"/>
  <c r="D49" i="1"/>
  <c r="D45" i="1"/>
  <c r="D41" i="1"/>
  <c r="D37" i="1"/>
  <c r="D33" i="1"/>
  <c r="D29" i="1"/>
  <c r="D21" i="1"/>
  <c r="D17" i="1"/>
  <c r="D13" i="1"/>
  <c r="D4" i="1"/>
  <c r="D16" i="7" l="1"/>
  <c r="E58" i="7"/>
  <c r="D58" i="7" s="1"/>
  <c r="F58" i="1"/>
  <c r="D16" i="1"/>
  <c r="E34" i="5"/>
  <c r="D34" i="5" s="1"/>
  <c r="D16" i="5"/>
  <c r="D34" i="20"/>
  <c r="C9" i="19"/>
  <c r="D34" i="2"/>
  <c r="D16" i="2"/>
  <c r="E58" i="1"/>
  <c r="D51" i="1"/>
  <c r="D58" i="1" l="1"/>
  <c r="L16" i="4"/>
  <c r="L58" i="4" s="1"/>
  <c r="F16" i="4" l="1"/>
  <c r="F58" i="4" s="1"/>
  <c r="D16" i="4" l="1"/>
  <c r="D58" i="4" s="1"/>
</calcChain>
</file>

<file path=xl/sharedStrings.xml><?xml version="1.0" encoding="utf-8"?>
<sst xmlns="http://schemas.openxmlformats.org/spreadsheetml/2006/main" count="1519" uniqueCount="232">
  <si>
    <t>２　年</t>
  </si>
  <si>
    <t>３　年</t>
  </si>
  <si>
    <t>４　年</t>
  </si>
  <si>
    <t>５　年</t>
  </si>
  <si>
    <t>６　年</t>
  </si>
  <si>
    <t>計</t>
  </si>
  <si>
    <t>男</t>
  </si>
  <si>
    <t>女</t>
  </si>
  <si>
    <t>各教科等</t>
    <rPh sb="0" eb="3">
      <t>カクキョウカ</t>
    </rPh>
    <rPh sb="3" eb="4">
      <t>トウ</t>
    </rPh>
    <phoneticPr fontId="4"/>
  </si>
  <si>
    <t>体育（保健体育）</t>
    <rPh sb="0" eb="2">
      <t>タイイク</t>
    </rPh>
    <rPh sb="3" eb="5">
      <t>ホケン</t>
    </rPh>
    <rPh sb="5" eb="7">
      <t>タイイク</t>
    </rPh>
    <phoneticPr fontId="4"/>
  </si>
  <si>
    <t>図画工作（美術）</t>
    <rPh sb="0" eb="2">
      <t>ズガ</t>
    </rPh>
    <rPh sb="2" eb="4">
      <t>コウサク</t>
    </rPh>
    <rPh sb="5" eb="7">
      <t>ビジュツ</t>
    </rPh>
    <phoneticPr fontId="4"/>
  </si>
  <si>
    <t>理科</t>
    <rPh sb="0" eb="2">
      <t>リカ</t>
    </rPh>
    <phoneticPr fontId="4"/>
  </si>
  <si>
    <t>家庭（技術・家庭）</t>
    <rPh sb="0" eb="2">
      <t>カテイ</t>
    </rPh>
    <rPh sb="3" eb="5">
      <t>ギジュツ</t>
    </rPh>
    <rPh sb="6" eb="8">
      <t>カテイ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</si>
  <si>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</si>
  <si>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</si>
  <si>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道徳</t>
    <rPh sb="0" eb="2">
      <t>ドウトク</t>
    </rPh>
    <phoneticPr fontId="4"/>
  </si>
  <si>
    <t>外国語活動</t>
    <rPh sb="0" eb="3">
      <t>ガイコクゴ</t>
    </rPh>
    <rPh sb="3" eb="5">
      <t>カツドウ</t>
    </rPh>
    <phoneticPr fontId="4"/>
  </si>
  <si>
    <t>総合的な学習の時間</t>
    <rPh sb="0" eb="3">
      <t>ソウゴウテキ</t>
    </rPh>
    <rPh sb="4" eb="6">
      <t>ガクシュウ</t>
    </rPh>
    <rPh sb="7" eb="9">
      <t>ジカン</t>
    </rPh>
    <phoneticPr fontId="4"/>
  </si>
  <si>
    <t>自立活動</t>
    <rPh sb="0" eb="2">
      <t>ジリツ</t>
    </rPh>
    <rPh sb="2" eb="4">
      <t>カツドウ</t>
    </rPh>
    <phoneticPr fontId="4"/>
  </si>
  <si>
    <t>その他の教科</t>
    <rPh sb="2" eb="3">
      <t>タ</t>
    </rPh>
    <rPh sb="4" eb="6">
      <t>キョウカ</t>
    </rPh>
    <phoneticPr fontId="4"/>
  </si>
  <si>
    <t>保育</t>
    <rPh sb="0" eb="2">
      <t>ホイク</t>
    </rPh>
    <phoneticPr fontId="4"/>
  </si>
  <si>
    <t>計</t>
    <rPh sb="0" eb="1">
      <t>ケイ</t>
    </rPh>
    <phoneticPr fontId="4"/>
  </si>
  <si>
    <t>特別活動（除学校行事）</t>
    <rPh sb="0" eb="2">
      <t>トクベツ</t>
    </rPh>
    <rPh sb="2" eb="4">
      <t>カツドウ</t>
    </rPh>
    <rPh sb="5" eb="6">
      <t>ノゾ</t>
    </rPh>
    <rPh sb="6" eb="8">
      <t>ガッコウ</t>
    </rPh>
    <rPh sb="8" eb="10">
      <t>ギョウジ</t>
    </rPh>
    <phoneticPr fontId="4"/>
  </si>
  <si>
    <t>学級（ホームルーム）活動</t>
    <rPh sb="0" eb="2">
      <t>ガッキュウ</t>
    </rPh>
    <rPh sb="10" eb="12">
      <t>カツドウ</t>
    </rPh>
    <phoneticPr fontId="4"/>
  </si>
  <si>
    <t>給食指導</t>
    <rPh sb="0" eb="2">
      <t>キュウショク</t>
    </rPh>
    <rPh sb="2" eb="4">
      <t>シドウ</t>
    </rPh>
    <phoneticPr fontId="4"/>
  </si>
  <si>
    <t>日常の清掃</t>
    <rPh sb="0" eb="2">
      <t>ニチジョウ</t>
    </rPh>
    <rPh sb="3" eb="5">
      <t>セイソウ</t>
    </rPh>
    <phoneticPr fontId="4"/>
  </si>
  <si>
    <t>その他学級活動</t>
    <rPh sb="2" eb="3">
      <t>タ</t>
    </rPh>
    <rPh sb="3" eb="5">
      <t>ガッキュウ</t>
    </rPh>
    <rPh sb="5" eb="7">
      <t>カツドウ</t>
    </rPh>
    <phoneticPr fontId="4"/>
  </si>
  <si>
    <t>児童（生徒・学生）会活動</t>
    <rPh sb="0" eb="2">
      <t>ジドウ</t>
    </rPh>
    <rPh sb="3" eb="5">
      <t>セイト</t>
    </rPh>
    <rPh sb="6" eb="8">
      <t>ガクセイ</t>
    </rPh>
    <rPh sb="9" eb="10">
      <t>カイ</t>
    </rPh>
    <rPh sb="10" eb="12">
      <t>カツドウ</t>
    </rPh>
    <phoneticPr fontId="4"/>
  </si>
  <si>
    <t>体育的クラブ活動</t>
    <rPh sb="0" eb="3">
      <t>タイイクテキ</t>
    </rPh>
    <rPh sb="6" eb="8">
      <t>カツドウ</t>
    </rPh>
    <phoneticPr fontId="4"/>
  </si>
  <si>
    <t>文化的クラブ活動</t>
    <rPh sb="0" eb="3">
      <t>ブンカテキ</t>
    </rPh>
    <rPh sb="6" eb="8">
      <t>カツドウ</t>
    </rPh>
    <phoneticPr fontId="4"/>
  </si>
  <si>
    <t>その他</t>
    <rPh sb="2" eb="3">
      <t>タ</t>
    </rPh>
    <phoneticPr fontId="4"/>
  </si>
  <si>
    <t>学校行事</t>
    <rPh sb="0" eb="2">
      <t>ガッコウ</t>
    </rPh>
    <rPh sb="2" eb="4">
      <t>ギョウジ</t>
    </rPh>
    <phoneticPr fontId="4"/>
  </si>
  <si>
    <t>朝会</t>
    <rPh sb="0" eb="2">
      <t>チョウカイ</t>
    </rPh>
    <phoneticPr fontId="4"/>
  </si>
  <si>
    <t>その他儀式的行事</t>
    <rPh sb="2" eb="3">
      <t>タ</t>
    </rPh>
    <rPh sb="3" eb="6">
      <t>ギシキテキ</t>
    </rPh>
    <rPh sb="6" eb="8">
      <t>ギョウジ</t>
    </rPh>
    <phoneticPr fontId="4"/>
  </si>
  <si>
    <t>文化的行事</t>
    <rPh sb="0" eb="2">
      <t>ブンカ</t>
    </rPh>
    <rPh sb="2" eb="3">
      <t>テキ</t>
    </rPh>
    <rPh sb="3" eb="5">
      <t>ギョウジ</t>
    </rPh>
    <phoneticPr fontId="4"/>
  </si>
  <si>
    <t>大掃除</t>
    <rPh sb="0" eb="3">
      <t>オオソウジ</t>
    </rPh>
    <phoneticPr fontId="4"/>
  </si>
  <si>
    <t>運動会・体育祭</t>
    <rPh sb="0" eb="3">
      <t>ウンドウカイ</t>
    </rPh>
    <rPh sb="4" eb="7">
      <t>タイイクサイ</t>
    </rPh>
    <phoneticPr fontId="4"/>
  </si>
  <si>
    <t>競技大会・球技大会</t>
    <rPh sb="0" eb="2">
      <t>キョウギ</t>
    </rPh>
    <rPh sb="2" eb="4">
      <t>タイカイ</t>
    </rPh>
    <rPh sb="5" eb="7">
      <t>キュウギ</t>
    </rPh>
    <rPh sb="7" eb="9">
      <t>タイカイ</t>
    </rPh>
    <phoneticPr fontId="4"/>
  </si>
  <si>
    <t>その他健康安全・体育的行事</t>
    <rPh sb="2" eb="3">
      <t>タ</t>
    </rPh>
    <rPh sb="3" eb="5">
      <t>ケンコウ</t>
    </rPh>
    <rPh sb="5" eb="7">
      <t>アンゼン</t>
    </rPh>
    <rPh sb="8" eb="11">
      <t>タイイクテキ</t>
    </rPh>
    <rPh sb="11" eb="13">
      <t>ギョウジ</t>
    </rPh>
    <phoneticPr fontId="4"/>
  </si>
  <si>
    <t>遠足</t>
    <rPh sb="0" eb="2">
      <t>エンソク</t>
    </rPh>
    <phoneticPr fontId="4"/>
  </si>
  <si>
    <t>修学旅行</t>
    <rPh sb="0" eb="2">
      <t>シュウガク</t>
    </rPh>
    <rPh sb="2" eb="4">
      <t>リョコウ</t>
    </rPh>
    <phoneticPr fontId="4"/>
  </si>
  <si>
    <t>その他集団宿泊的行事</t>
    <rPh sb="2" eb="3">
      <t>タ</t>
    </rPh>
    <rPh sb="3" eb="5">
      <t>シュウダン</t>
    </rPh>
    <rPh sb="5" eb="7">
      <t>シュクハク</t>
    </rPh>
    <rPh sb="7" eb="8">
      <t>テキ</t>
    </rPh>
    <rPh sb="8" eb="10">
      <t>ギョウジ</t>
    </rPh>
    <phoneticPr fontId="4"/>
  </si>
  <si>
    <t>勤労生産・奉仕的行事</t>
    <rPh sb="0" eb="2">
      <t>キンロウ</t>
    </rPh>
    <rPh sb="2" eb="4">
      <t>セイサン</t>
    </rPh>
    <rPh sb="5" eb="8">
      <t>ホウシテキ</t>
    </rPh>
    <rPh sb="8" eb="10">
      <t>ギョウジ</t>
    </rPh>
    <phoneticPr fontId="4"/>
  </si>
  <si>
    <t>課外指導</t>
    <rPh sb="0" eb="2">
      <t>カガイ</t>
    </rPh>
    <rPh sb="2" eb="4">
      <t>シドウ</t>
    </rPh>
    <phoneticPr fontId="4"/>
  </si>
  <si>
    <t>体育的部活動</t>
    <rPh sb="0" eb="3">
      <t>タイイクテキ</t>
    </rPh>
    <rPh sb="3" eb="5">
      <t>ブカツ</t>
    </rPh>
    <rPh sb="5" eb="6">
      <t>ドウ</t>
    </rPh>
    <phoneticPr fontId="4"/>
  </si>
  <si>
    <t>文化的部活動</t>
    <rPh sb="0" eb="3">
      <t>ブンカテキ</t>
    </rPh>
    <rPh sb="3" eb="5">
      <t>ブカツ</t>
    </rPh>
    <rPh sb="5" eb="6">
      <t>ドウ</t>
    </rPh>
    <phoneticPr fontId="4"/>
  </si>
  <si>
    <t>林間学校</t>
    <rPh sb="0" eb="2">
      <t>リンカン</t>
    </rPh>
    <rPh sb="2" eb="4">
      <t>ガッコウ</t>
    </rPh>
    <phoneticPr fontId="4"/>
  </si>
  <si>
    <t>臨海学校</t>
    <rPh sb="0" eb="2">
      <t>リンカイ</t>
    </rPh>
    <rPh sb="2" eb="4">
      <t>ガッコウ</t>
    </rPh>
    <phoneticPr fontId="4"/>
  </si>
  <si>
    <t>水泳指導</t>
    <rPh sb="0" eb="2">
      <t>スイエイ</t>
    </rPh>
    <rPh sb="2" eb="4">
      <t>シドウ</t>
    </rPh>
    <phoneticPr fontId="4"/>
  </si>
  <si>
    <t>休憩時間</t>
    <rPh sb="0" eb="2">
      <t>キュウケイ</t>
    </rPh>
    <rPh sb="2" eb="4">
      <t>ジカン</t>
    </rPh>
    <phoneticPr fontId="4"/>
  </si>
  <si>
    <t>休憩時間中</t>
    <rPh sb="0" eb="2">
      <t>キュウケイ</t>
    </rPh>
    <rPh sb="2" eb="4">
      <t>ジカン</t>
    </rPh>
    <rPh sb="4" eb="5">
      <t>ナカ</t>
    </rPh>
    <phoneticPr fontId="4"/>
  </si>
  <si>
    <t>昼食時休憩時間中</t>
    <rPh sb="0" eb="2">
      <t>チュウショク</t>
    </rPh>
    <rPh sb="2" eb="3">
      <t>ジ</t>
    </rPh>
    <rPh sb="3" eb="5">
      <t>キュウケイ</t>
    </rPh>
    <rPh sb="5" eb="7">
      <t>ジカン</t>
    </rPh>
    <rPh sb="7" eb="8">
      <t>ナカ</t>
    </rPh>
    <phoneticPr fontId="4"/>
  </si>
  <si>
    <t>始業前の特定時間中</t>
    <rPh sb="0" eb="2">
      <t>シギョウ</t>
    </rPh>
    <rPh sb="2" eb="3">
      <t>マエ</t>
    </rPh>
    <rPh sb="4" eb="6">
      <t>トクテイ</t>
    </rPh>
    <rPh sb="6" eb="8">
      <t>ジカン</t>
    </rPh>
    <rPh sb="8" eb="9">
      <t>ナカ</t>
    </rPh>
    <phoneticPr fontId="4"/>
  </si>
  <si>
    <t>授業終了後の特定時間中</t>
    <rPh sb="0" eb="2">
      <t>ジュギョウ</t>
    </rPh>
    <rPh sb="2" eb="5">
      <t>シュウリョウゴ</t>
    </rPh>
    <rPh sb="6" eb="8">
      <t>トクテイ</t>
    </rPh>
    <rPh sb="8" eb="10">
      <t>ジカン</t>
    </rPh>
    <rPh sb="10" eb="11">
      <t>ナカ</t>
    </rPh>
    <phoneticPr fontId="4"/>
  </si>
  <si>
    <t>寄宿舎にあるとき</t>
    <phoneticPr fontId="4"/>
  </si>
  <si>
    <t>技能連携授業中</t>
    <phoneticPr fontId="4"/>
  </si>
  <si>
    <t>通学中</t>
    <rPh sb="0" eb="2">
      <t>ツウガク</t>
    </rPh>
    <rPh sb="2" eb="3">
      <t>ナカ</t>
    </rPh>
    <phoneticPr fontId="4"/>
  </si>
  <si>
    <t>登校（登園）中</t>
    <rPh sb="0" eb="2">
      <t>トウコウ</t>
    </rPh>
    <rPh sb="3" eb="5">
      <t>トウエン</t>
    </rPh>
    <rPh sb="6" eb="7">
      <t>ナカ</t>
    </rPh>
    <phoneticPr fontId="4"/>
  </si>
  <si>
    <t>下校（降園）中</t>
    <rPh sb="0" eb="2">
      <t>ゲコウ</t>
    </rPh>
    <rPh sb="3" eb="4">
      <t>フ</t>
    </rPh>
    <rPh sb="4" eb="5">
      <t>エン</t>
    </rPh>
    <rPh sb="6" eb="7">
      <t>ナカ</t>
    </rPh>
    <phoneticPr fontId="4"/>
  </si>
  <si>
    <t>通学（通園）に準ずるとき</t>
    <rPh sb="0" eb="2">
      <t>ツウガク</t>
    </rPh>
    <rPh sb="3" eb="5">
      <t>ツウエン</t>
    </rPh>
    <rPh sb="7" eb="8">
      <t>ジュン</t>
    </rPh>
    <phoneticPr fontId="4"/>
  </si>
  <si>
    <t>上記通学中の交通手段</t>
  </si>
  <si>
    <t>合　　計</t>
  </si>
  <si>
    <t>１　年</t>
  </si>
  <si>
    <t>学校内・校舎内</t>
    <rPh sb="0" eb="2">
      <t>ガッコウ</t>
    </rPh>
    <rPh sb="2" eb="3">
      <t>ナイ</t>
    </rPh>
    <rPh sb="4" eb="6">
      <t>コウシャ</t>
    </rPh>
    <rPh sb="6" eb="7">
      <t>ナイ</t>
    </rPh>
    <phoneticPr fontId="4"/>
  </si>
  <si>
    <t>教室（保育室）</t>
    <rPh sb="0" eb="2">
      <t>キョウシツ</t>
    </rPh>
    <rPh sb="3" eb="6">
      <t>ホイクシツ</t>
    </rPh>
    <phoneticPr fontId="4"/>
  </si>
  <si>
    <t>実習実験室</t>
    <rPh sb="0" eb="2">
      <t>ジッシュウ</t>
    </rPh>
    <rPh sb="2" eb="5">
      <t>ジッケンシツ</t>
    </rPh>
    <phoneticPr fontId="4"/>
  </si>
  <si>
    <t>体育館・屋内運動場</t>
    <rPh sb="0" eb="2">
      <t>タイイク</t>
    </rPh>
    <rPh sb="2" eb="3">
      <t>カン</t>
    </rPh>
    <rPh sb="4" eb="6">
      <t>オクナイ</t>
    </rPh>
    <rPh sb="6" eb="8">
      <t>ウンドウ</t>
    </rPh>
    <rPh sb="8" eb="9">
      <t>ジョウ</t>
    </rPh>
    <phoneticPr fontId="4"/>
  </si>
  <si>
    <t>講堂</t>
    <rPh sb="0" eb="2">
      <t>コウドウ</t>
    </rPh>
    <phoneticPr fontId="4"/>
  </si>
  <si>
    <t>遊戯室</t>
    <rPh sb="0" eb="3">
      <t>ユウギシツ</t>
    </rPh>
    <phoneticPr fontId="4"/>
  </si>
  <si>
    <t>廊下</t>
    <rPh sb="0" eb="2">
      <t>ロウカ</t>
    </rPh>
    <phoneticPr fontId="4"/>
  </si>
  <si>
    <t>昇降口・玄関</t>
    <rPh sb="0" eb="3">
      <t>ショウコウグチ</t>
    </rPh>
    <rPh sb="4" eb="6">
      <t>ゲンカン</t>
    </rPh>
    <phoneticPr fontId="4"/>
  </si>
  <si>
    <t>階段</t>
    <rPh sb="0" eb="2">
      <t>カイダン</t>
    </rPh>
    <phoneticPr fontId="4"/>
  </si>
  <si>
    <t>屋上</t>
    <rPh sb="0" eb="2">
      <t>オクジョウ</t>
    </rPh>
    <phoneticPr fontId="4"/>
  </si>
  <si>
    <t>便所</t>
    <rPh sb="0" eb="2">
      <t>ベンジョ</t>
    </rPh>
    <phoneticPr fontId="4"/>
  </si>
  <si>
    <t>学校内・校舎外</t>
    <rPh sb="0" eb="2">
      <t>ガッコウ</t>
    </rPh>
    <rPh sb="2" eb="3">
      <t>ナイ</t>
    </rPh>
    <rPh sb="4" eb="6">
      <t>コウシャ</t>
    </rPh>
    <rPh sb="6" eb="7">
      <t>ソト</t>
    </rPh>
    <phoneticPr fontId="4"/>
  </si>
  <si>
    <t>運動場・校庭（園庭）</t>
    <rPh sb="0" eb="2">
      <t>ウンドウ</t>
    </rPh>
    <rPh sb="2" eb="3">
      <t>ジョウ</t>
    </rPh>
    <rPh sb="4" eb="6">
      <t>コウテイ</t>
    </rPh>
    <rPh sb="7" eb="9">
      <t>エンテイ</t>
    </rPh>
    <phoneticPr fontId="4"/>
  </si>
  <si>
    <t>排水溝</t>
    <rPh sb="0" eb="3">
      <t>ハイスイコウ</t>
    </rPh>
    <phoneticPr fontId="4"/>
  </si>
  <si>
    <t>手足洗場</t>
    <rPh sb="0" eb="1">
      <t>テ</t>
    </rPh>
    <rPh sb="1" eb="2">
      <t>アシ</t>
    </rPh>
    <rPh sb="2" eb="3">
      <t>アラ</t>
    </rPh>
    <rPh sb="3" eb="4">
      <t>バ</t>
    </rPh>
    <phoneticPr fontId="4"/>
  </si>
  <si>
    <t>水飲み場</t>
    <rPh sb="0" eb="2">
      <t>ミズノ</t>
    </rPh>
    <rPh sb="3" eb="4">
      <t>バ</t>
    </rPh>
    <phoneticPr fontId="4"/>
  </si>
  <si>
    <t>農場</t>
    <rPh sb="0" eb="2">
      <t>ノウジョウ</t>
    </rPh>
    <phoneticPr fontId="4"/>
  </si>
  <si>
    <t>学校外</t>
    <rPh sb="0" eb="2">
      <t>ガッコウ</t>
    </rPh>
    <rPh sb="2" eb="3">
      <t>ソト</t>
    </rPh>
    <phoneticPr fontId="4"/>
  </si>
  <si>
    <t>道路</t>
    <rPh sb="0" eb="2">
      <t>ドウロ</t>
    </rPh>
    <phoneticPr fontId="4"/>
  </si>
  <si>
    <t>公園・遊園地</t>
    <rPh sb="0" eb="2">
      <t>コウエン</t>
    </rPh>
    <rPh sb="3" eb="6">
      <t>ユウエンチ</t>
    </rPh>
    <phoneticPr fontId="4"/>
  </si>
  <si>
    <t>運動場・競技場</t>
    <rPh sb="0" eb="2">
      <t>ウンドウ</t>
    </rPh>
    <rPh sb="2" eb="3">
      <t>ジョウ</t>
    </rPh>
    <rPh sb="4" eb="7">
      <t>キョウギジョウ</t>
    </rPh>
    <phoneticPr fontId="4"/>
  </si>
  <si>
    <t>山林野（含スキー場）</t>
    <rPh sb="0" eb="1">
      <t>ヤマ</t>
    </rPh>
    <rPh sb="1" eb="3">
      <t>リンヤ</t>
    </rPh>
    <rPh sb="4" eb="5">
      <t>フク</t>
    </rPh>
    <rPh sb="8" eb="9">
      <t>ジョウ</t>
    </rPh>
    <phoneticPr fontId="4"/>
  </si>
  <si>
    <t>海・湖・沼・池</t>
    <rPh sb="0" eb="1">
      <t>ウミ</t>
    </rPh>
    <rPh sb="2" eb="3">
      <t>ミズウミ</t>
    </rPh>
    <rPh sb="4" eb="5">
      <t>ヌマ</t>
    </rPh>
    <rPh sb="6" eb="7">
      <t>イケ</t>
    </rPh>
    <phoneticPr fontId="4"/>
  </si>
  <si>
    <t>河川</t>
    <rPh sb="0" eb="2">
      <t>カセン</t>
    </rPh>
    <phoneticPr fontId="4"/>
  </si>
  <si>
    <t>合　　　　　計</t>
    <rPh sb="0" eb="1">
      <t>ゴウ</t>
    </rPh>
    <rPh sb="6" eb="7">
      <t>ケイ</t>
    </rPh>
    <phoneticPr fontId="4"/>
  </si>
  <si>
    <t xml:space="preserve"> 鉄棒</t>
  </si>
  <si>
    <t xml:space="preserve"> ぶらんこ</t>
  </si>
  <si>
    <t xml:space="preserve"> シーソー</t>
  </si>
  <si>
    <t xml:space="preserve"> 回旋塔</t>
  </si>
  <si>
    <t xml:space="preserve"> すべり台</t>
  </si>
  <si>
    <t xml:space="preserve"> ジャングルジム</t>
  </si>
  <si>
    <t xml:space="preserve"> 雲てい</t>
  </si>
  <si>
    <t xml:space="preserve"> 登り棒</t>
  </si>
  <si>
    <t xml:space="preserve"> 遊動円木</t>
  </si>
  <si>
    <t xml:space="preserve"> 固定タイヤ</t>
  </si>
  <si>
    <t xml:space="preserve"> 砂場</t>
  </si>
  <si>
    <t xml:space="preserve"> 総合遊具・アスレチック</t>
    <rPh sb="1" eb="3">
      <t>ソウゴウ</t>
    </rPh>
    <rPh sb="3" eb="5">
      <t>ユウグ</t>
    </rPh>
    <phoneticPr fontId="4"/>
  </si>
  <si>
    <t xml:space="preserve"> その他</t>
    <rPh sb="3" eb="4">
      <t>タ</t>
    </rPh>
    <phoneticPr fontId="4"/>
  </si>
  <si>
    <t>合　　　計</t>
  </si>
  <si>
    <t>区　　　分</t>
  </si>
  <si>
    <t>２　歳</t>
  </si>
  <si>
    <t>３　歳</t>
  </si>
  <si>
    <t>４　歳</t>
  </si>
  <si>
    <t>５　歳</t>
  </si>
  <si>
    <t>６　歳</t>
  </si>
  <si>
    <t>保育中</t>
  </si>
  <si>
    <t>通園中</t>
  </si>
  <si>
    <t>上記通園中の交通手段</t>
  </si>
  <si>
    <t>０歳</t>
    <rPh sb="1" eb="2">
      <t>サイ</t>
    </rPh>
    <phoneticPr fontId="4"/>
  </si>
  <si>
    <t>１歳</t>
    <rPh sb="1" eb="2">
      <t>サイ</t>
    </rPh>
    <phoneticPr fontId="4"/>
  </si>
  <si>
    <t>２歳</t>
    <rPh sb="1" eb="2">
      <t>サイ</t>
    </rPh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</si>
  <si>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</si>
  <si>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</si>
  <si>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</si>
  <si>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６歳</t>
    <rPh sb="1" eb="2">
      <t>サイ</t>
    </rPh>
    <phoneticPr fontId="4"/>
  </si>
  <si>
    <t>園内・園舎内</t>
    <rPh sb="0" eb="2">
      <t>エンナイ</t>
    </rPh>
    <rPh sb="3" eb="5">
      <t>エンシャ</t>
    </rPh>
    <rPh sb="5" eb="6">
      <t>ナイ</t>
    </rPh>
    <phoneticPr fontId="4"/>
  </si>
  <si>
    <t>園内・園舎外</t>
    <rPh sb="0" eb="2">
      <t>エンナイ</t>
    </rPh>
    <rPh sb="3" eb="5">
      <t>エンシャ</t>
    </rPh>
    <rPh sb="5" eb="6">
      <t>ソト</t>
    </rPh>
    <phoneticPr fontId="4"/>
  </si>
  <si>
    <t>園外</t>
    <rPh sb="0" eb="1">
      <t>エン</t>
    </rPh>
    <rPh sb="1" eb="2">
      <t>ソト</t>
    </rPh>
    <phoneticPr fontId="4"/>
  </si>
  <si>
    <t>２－１（１）　負傷・疾病の場合別、男女別件数表（小学校）</t>
    <rPh sb="7" eb="9">
      <t>フショウ</t>
    </rPh>
    <rPh sb="10" eb="12">
      <t>シッペイ</t>
    </rPh>
    <rPh sb="13" eb="15">
      <t>バアイ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7">
      <t>ショウガッコウ</t>
    </rPh>
    <phoneticPr fontId="1"/>
  </si>
  <si>
    <t>２－１（２）　負傷・疾病の場所別、男女別件数表（小学校）</t>
    <rPh sb="7" eb="9">
      <t>フショウ</t>
    </rPh>
    <rPh sb="10" eb="12">
      <t>シッペイ</t>
    </rPh>
    <rPh sb="13" eb="15">
      <t>バショ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7">
      <t>ショウガッコウ</t>
    </rPh>
    <phoneticPr fontId="1"/>
  </si>
  <si>
    <t>２－２（１）　負傷・疾病の場合別、男女別件数表（中学校）</t>
    <rPh sb="7" eb="9">
      <t>フショウ</t>
    </rPh>
    <rPh sb="10" eb="12">
      <t>シッペイ</t>
    </rPh>
    <rPh sb="13" eb="15">
      <t>バアイ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7">
      <t>チュウガッコウ</t>
    </rPh>
    <phoneticPr fontId="1"/>
  </si>
  <si>
    <t>２－２（２）　負傷・疾病の場所別、男女別件数表（中学校）</t>
    <rPh sb="7" eb="9">
      <t>フショウ</t>
    </rPh>
    <rPh sb="10" eb="12">
      <t>シッペイ</t>
    </rPh>
    <rPh sb="13" eb="15">
      <t>バショ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7">
      <t>チュウガッコウ</t>
    </rPh>
    <phoneticPr fontId="1"/>
  </si>
  <si>
    <t>２－３（１）　負傷・疾病の場合別、男女別件数表（高等学校）</t>
    <rPh sb="7" eb="9">
      <t>フショウ</t>
    </rPh>
    <rPh sb="10" eb="12">
      <t>シッペイ</t>
    </rPh>
    <rPh sb="13" eb="15">
      <t>バアイ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6">
      <t>コウトウ</t>
    </rPh>
    <rPh sb="26" eb="28">
      <t>ガッコウ</t>
    </rPh>
    <phoneticPr fontId="1"/>
  </si>
  <si>
    <t>２－３（２）　負傷・疾病の場所別、男女別件数表（高等学校）</t>
    <rPh sb="7" eb="9">
      <t>フショウ</t>
    </rPh>
    <rPh sb="10" eb="12">
      <t>シッペイ</t>
    </rPh>
    <rPh sb="13" eb="15">
      <t>バショ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6">
      <t>コウトウ</t>
    </rPh>
    <rPh sb="26" eb="28">
      <t>ガッコウ</t>
    </rPh>
    <phoneticPr fontId="1"/>
  </si>
  <si>
    <t>２－４（１）　負傷・疾病の場合別、男女別件数表（高等専門学校）</t>
    <rPh sb="7" eb="9">
      <t>フショウ</t>
    </rPh>
    <rPh sb="10" eb="12">
      <t>シッペイ</t>
    </rPh>
    <rPh sb="13" eb="15">
      <t>バアイ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6">
      <t>コウトウ</t>
    </rPh>
    <rPh sb="26" eb="28">
      <t>センモン</t>
    </rPh>
    <rPh sb="28" eb="30">
      <t>ガッコウ</t>
    </rPh>
    <phoneticPr fontId="1"/>
  </si>
  <si>
    <t>２－４（２）　負傷・疾病の場所別、男女別件数表（高等専門学校）</t>
    <rPh sb="7" eb="9">
      <t>フショウ</t>
    </rPh>
    <rPh sb="10" eb="12">
      <t>シッペイ</t>
    </rPh>
    <rPh sb="13" eb="15">
      <t>バショ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6">
      <t>コウトウ</t>
    </rPh>
    <rPh sb="26" eb="28">
      <t>センモン</t>
    </rPh>
    <rPh sb="28" eb="30">
      <t>ガッコウ</t>
    </rPh>
    <phoneticPr fontId="1"/>
  </si>
  <si>
    <t>２－５（１）　負傷・疾病の場合別、男女別件数表（幼稚園）</t>
    <rPh sb="7" eb="9">
      <t>フショウ</t>
    </rPh>
    <rPh sb="10" eb="12">
      <t>シッペイ</t>
    </rPh>
    <rPh sb="13" eb="15">
      <t>バアイ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7">
      <t>ヨウチエン</t>
    </rPh>
    <phoneticPr fontId="1"/>
  </si>
  <si>
    <t>２－５（２）　負傷・疾病の場所別、男女別件数表（幼稚園）</t>
    <rPh sb="7" eb="9">
      <t>フショウ</t>
    </rPh>
    <rPh sb="10" eb="12">
      <t>シッペイ</t>
    </rPh>
    <rPh sb="13" eb="15">
      <t>バショ</t>
    </rPh>
    <rPh sb="15" eb="16">
      <t>ベツ</t>
    </rPh>
    <rPh sb="17" eb="19">
      <t>ダンジョ</t>
    </rPh>
    <rPh sb="19" eb="20">
      <t>ベツ</t>
    </rPh>
    <rPh sb="20" eb="22">
      <t>ケンスウ</t>
    </rPh>
    <rPh sb="22" eb="23">
      <t>ヒョウ</t>
    </rPh>
    <rPh sb="24" eb="27">
      <t>ヨウチエン</t>
    </rPh>
    <phoneticPr fontId="1"/>
  </si>
  <si>
    <t>区　　　分</t>
    <phoneticPr fontId="4"/>
  </si>
  <si>
    <t>合　　計</t>
    <phoneticPr fontId="4"/>
  </si>
  <si>
    <t>１　年</t>
    <phoneticPr fontId="4"/>
  </si>
  <si>
    <t>寄宿舎にあるとき</t>
    <phoneticPr fontId="4"/>
  </si>
  <si>
    <t>技能連携授業中</t>
    <phoneticPr fontId="4"/>
  </si>
  <si>
    <t>　　　　徒　　　歩</t>
    <phoneticPr fontId="4"/>
  </si>
  <si>
    <t>　　　　バ　　　ス</t>
    <phoneticPr fontId="4"/>
  </si>
  <si>
    <t>　　　　鉄　　　道</t>
    <phoneticPr fontId="4"/>
  </si>
  <si>
    <t>　　　　自　転　車</t>
    <phoneticPr fontId="4"/>
  </si>
  <si>
    <t>　　　　原動機付自転車</t>
    <phoneticPr fontId="4"/>
  </si>
  <si>
    <t>　　　　自動二輪車</t>
    <phoneticPr fontId="4"/>
  </si>
  <si>
    <t>　　　　自　動　車</t>
    <phoneticPr fontId="4"/>
  </si>
  <si>
    <t>　　　　そ　の　他</t>
    <phoneticPr fontId="4"/>
  </si>
  <si>
    <t>　　　　徒　　　歩</t>
    <phoneticPr fontId="4"/>
  </si>
  <si>
    <t>　　　　バ　　　ス</t>
    <phoneticPr fontId="4"/>
  </si>
  <si>
    <t>　　　　鉄　　　道</t>
    <phoneticPr fontId="4"/>
  </si>
  <si>
    <t>　　　　自　転　車</t>
    <phoneticPr fontId="4"/>
  </si>
  <si>
    <t>　　　　原動機付自転車</t>
    <phoneticPr fontId="4"/>
  </si>
  <si>
    <t>　　　　自動二輪車</t>
    <phoneticPr fontId="4"/>
  </si>
  <si>
    <t>　　　　自　動　車</t>
    <phoneticPr fontId="4"/>
  </si>
  <si>
    <t>　　　　そ　の　他</t>
    <phoneticPr fontId="4"/>
  </si>
  <si>
    <t>１年</t>
    <phoneticPr fontId="4"/>
  </si>
  <si>
    <t>２年</t>
    <phoneticPr fontId="4"/>
  </si>
  <si>
    <t>３年</t>
    <phoneticPr fontId="4"/>
  </si>
  <si>
    <t>４年</t>
    <phoneticPr fontId="4"/>
  </si>
  <si>
    <t>５年</t>
    <phoneticPr fontId="4"/>
  </si>
  <si>
    <t>６年</t>
    <phoneticPr fontId="4"/>
  </si>
  <si>
    <t>ベランダ</t>
    <phoneticPr fontId="4"/>
  </si>
  <si>
    <t>プール</t>
    <phoneticPr fontId="4"/>
  </si>
  <si>
    <t>体育館</t>
    <phoneticPr fontId="4"/>
  </si>
  <si>
    <t>農業</t>
    <phoneticPr fontId="4"/>
  </si>
  <si>
    <t>工業</t>
    <phoneticPr fontId="4"/>
  </si>
  <si>
    <t>　　　　自　転　車</t>
    <phoneticPr fontId="4"/>
  </si>
  <si>
    <t>　　　　原動機付自転車</t>
    <phoneticPr fontId="4"/>
  </si>
  <si>
    <t>　　　　自動二輪車</t>
    <phoneticPr fontId="4"/>
  </si>
  <si>
    <t>　　　　自　動　車</t>
    <phoneticPr fontId="4"/>
  </si>
  <si>
    <t>　　　　そ　の　他</t>
    <phoneticPr fontId="4"/>
  </si>
  <si>
    <t>工業</t>
    <phoneticPr fontId="4"/>
  </si>
  <si>
    <t>　　　　バ　　　ス</t>
    <phoneticPr fontId="4"/>
  </si>
  <si>
    <t>　　　　鉄　　　道</t>
    <phoneticPr fontId="4"/>
  </si>
  <si>
    <t>　　　　原動機付自転車</t>
    <phoneticPr fontId="4"/>
  </si>
  <si>
    <t>　　　　自動二輪車</t>
    <phoneticPr fontId="4"/>
  </si>
  <si>
    <t>ベランダ</t>
    <phoneticPr fontId="4"/>
  </si>
  <si>
    <t>プール</t>
    <phoneticPr fontId="4"/>
  </si>
  <si>
    <t>体育館</t>
    <phoneticPr fontId="4"/>
  </si>
  <si>
    <t>　登園中</t>
    <phoneticPr fontId="4"/>
  </si>
  <si>
    <t>合　　　計</t>
    <rPh sb="0" eb="1">
      <t>ゴウ</t>
    </rPh>
    <rPh sb="4" eb="5">
      <t>ケイ</t>
    </rPh>
    <phoneticPr fontId="4"/>
  </si>
  <si>
    <t>　降園中</t>
    <phoneticPr fontId="4"/>
  </si>
  <si>
    <t>ベランダ</t>
    <phoneticPr fontId="4"/>
  </si>
  <si>
    <t>プール</t>
    <phoneticPr fontId="4"/>
  </si>
  <si>
    <t>体育館</t>
    <phoneticPr fontId="4"/>
  </si>
  <si>
    <t>区　　　分</t>
    <phoneticPr fontId="4"/>
  </si>
  <si>
    <t>０　歳</t>
    <phoneticPr fontId="4"/>
  </si>
  <si>
    <t>１　歳</t>
    <phoneticPr fontId="4"/>
  </si>
  <si>
    <t>寄宿舎にあるとき</t>
    <phoneticPr fontId="4"/>
  </si>
  <si>
    <t>　登園中</t>
    <phoneticPr fontId="4"/>
  </si>
  <si>
    <t>　降園中</t>
    <phoneticPr fontId="4"/>
  </si>
  <si>
    <t>０　歳</t>
    <phoneticPr fontId="4"/>
  </si>
  <si>
    <t>１　歳</t>
    <phoneticPr fontId="4"/>
  </si>
  <si>
    <t>徒歩</t>
    <phoneticPr fontId="4"/>
  </si>
  <si>
    <t>バス</t>
    <phoneticPr fontId="4"/>
  </si>
  <si>
    <t>鉄道</t>
    <phoneticPr fontId="4"/>
  </si>
  <si>
    <t>自転車</t>
    <phoneticPr fontId="4"/>
  </si>
  <si>
    <t>原動機付自転車</t>
    <phoneticPr fontId="4"/>
  </si>
  <si>
    <t>自動二輪車</t>
    <phoneticPr fontId="4"/>
  </si>
  <si>
    <t>自動車</t>
    <phoneticPr fontId="4"/>
  </si>
  <si>
    <t>その他</t>
    <phoneticPr fontId="4"/>
  </si>
  <si>
    <t>ベランダ</t>
    <phoneticPr fontId="4"/>
  </si>
  <si>
    <t>プール</t>
    <phoneticPr fontId="4"/>
  </si>
  <si>
    <t>体育館</t>
    <phoneticPr fontId="4"/>
  </si>
  <si>
    <t>合      計</t>
    <rPh sb="0" eb="1">
      <t>ゴウ</t>
    </rPh>
    <rPh sb="7" eb="8">
      <t>ケイ</t>
    </rPh>
    <phoneticPr fontId="4"/>
  </si>
  <si>
    <t>合        計</t>
    <rPh sb="0" eb="1">
      <t>ゴウ</t>
    </rPh>
    <rPh sb="9" eb="10">
      <t>ケイ</t>
    </rPh>
    <phoneticPr fontId="4"/>
  </si>
  <si>
    <t>２－１（３）　負傷・疾病の体育用具・遊具別、男女別件数表（小学校）</t>
    <rPh sb="7" eb="9">
      <t>フショウ</t>
    </rPh>
    <rPh sb="10" eb="12">
      <t>シッペイ</t>
    </rPh>
    <rPh sb="13" eb="15">
      <t>タイイク</t>
    </rPh>
    <rPh sb="15" eb="17">
      <t>ヨウグ</t>
    </rPh>
    <rPh sb="18" eb="20">
      <t>ユウグ</t>
    </rPh>
    <rPh sb="20" eb="21">
      <t>ベツ</t>
    </rPh>
    <rPh sb="22" eb="24">
      <t>ダンジョ</t>
    </rPh>
    <rPh sb="24" eb="25">
      <t>ベツ</t>
    </rPh>
    <rPh sb="25" eb="27">
      <t>ケンスウ</t>
    </rPh>
    <rPh sb="27" eb="28">
      <t>ヒョウ</t>
    </rPh>
    <rPh sb="29" eb="32">
      <t>ショウガッコウ</t>
    </rPh>
    <phoneticPr fontId="1"/>
  </si>
  <si>
    <t>２－２（３）　負傷・疾病の体育用具・遊具別、男女別件数表（中学校）</t>
    <rPh sb="7" eb="9">
      <t>フショウ</t>
    </rPh>
    <rPh sb="10" eb="12">
      <t>シッペイ</t>
    </rPh>
    <rPh sb="13" eb="15">
      <t>タイイク</t>
    </rPh>
    <rPh sb="15" eb="17">
      <t>ヨウグ</t>
    </rPh>
    <rPh sb="18" eb="20">
      <t>ユウグ</t>
    </rPh>
    <rPh sb="20" eb="21">
      <t>ベツ</t>
    </rPh>
    <rPh sb="22" eb="24">
      <t>ダンジョ</t>
    </rPh>
    <rPh sb="24" eb="25">
      <t>ベツ</t>
    </rPh>
    <rPh sb="25" eb="27">
      <t>ケンスウ</t>
    </rPh>
    <rPh sb="27" eb="28">
      <t>ヒョウ</t>
    </rPh>
    <rPh sb="29" eb="32">
      <t>チュウガッコウ</t>
    </rPh>
    <phoneticPr fontId="1"/>
  </si>
  <si>
    <t>２－５（３）　負傷・疾病の体育用具・遊具別、男女別件数表（幼稚園）</t>
    <rPh sb="7" eb="9">
      <t>フショウ</t>
    </rPh>
    <rPh sb="10" eb="12">
      <t>シッペイ</t>
    </rPh>
    <rPh sb="13" eb="15">
      <t>タイイク</t>
    </rPh>
    <rPh sb="15" eb="17">
      <t>ヨウグ</t>
    </rPh>
    <rPh sb="18" eb="20">
      <t>ユウグ</t>
    </rPh>
    <rPh sb="20" eb="21">
      <t>ベツ</t>
    </rPh>
    <rPh sb="22" eb="24">
      <t>ダンジョ</t>
    </rPh>
    <rPh sb="24" eb="25">
      <t>ベツ</t>
    </rPh>
    <rPh sb="25" eb="27">
      <t>ケンスウ</t>
    </rPh>
    <rPh sb="27" eb="28">
      <t>ヒョウ</t>
    </rPh>
    <rPh sb="29" eb="32">
      <t>ヨウチエン</t>
    </rPh>
    <phoneticPr fontId="1"/>
  </si>
  <si>
    <t>合　　計</t>
    <phoneticPr fontId="4"/>
  </si>
  <si>
    <t>０　歳</t>
    <phoneticPr fontId="4"/>
  </si>
  <si>
    <t>１　歳</t>
    <phoneticPr fontId="4"/>
  </si>
  <si>
    <t>寄宿舎にあるとき</t>
    <phoneticPr fontId="4"/>
  </si>
  <si>
    <t>　登園中</t>
    <phoneticPr fontId="4"/>
  </si>
  <si>
    <t>　降園中</t>
    <phoneticPr fontId="4"/>
  </si>
  <si>
    <t>徒歩</t>
    <phoneticPr fontId="4"/>
  </si>
  <si>
    <t>バス</t>
    <phoneticPr fontId="4"/>
  </si>
  <si>
    <t>鉄道</t>
    <phoneticPr fontId="4"/>
  </si>
  <si>
    <t>自転車</t>
    <phoneticPr fontId="4"/>
  </si>
  <si>
    <t>原動機付自転車</t>
    <phoneticPr fontId="4"/>
  </si>
  <si>
    <t>自動二輪車</t>
    <phoneticPr fontId="4"/>
  </si>
  <si>
    <t>自動車</t>
    <phoneticPr fontId="4"/>
  </si>
  <si>
    <t>その他</t>
    <phoneticPr fontId="4"/>
  </si>
  <si>
    <t>２－６（１）　負傷・疾病の場合別、男女別件数表（幼保連携型認定こども園）</t>
  </si>
  <si>
    <t>２－６（２）　負傷・疾病の場所別、男女別件数表（幼保連携型認定こども園）</t>
  </si>
  <si>
    <t>２－６（３）　負傷・疾病の体育用具・遊具別、男女別件数表（幼保連携型認定こども園）</t>
  </si>
  <si>
    <t>２－７（１）　負傷・疾病の場合別、男女別件数表（保育所等）</t>
    <rPh sb="24" eb="26">
      <t>ホイク</t>
    </rPh>
    <rPh sb="26" eb="27">
      <t>ショ</t>
    </rPh>
    <rPh sb="27" eb="28">
      <t>トウ</t>
    </rPh>
    <phoneticPr fontId="1"/>
  </si>
  <si>
    <t>２－７（２）　負傷・疾病の場所別、男女別件数表（保育所等）</t>
    <rPh sb="24" eb="26">
      <t>ホイク</t>
    </rPh>
    <rPh sb="26" eb="27">
      <t>ショ</t>
    </rPh>
    <rPh sb="27" eb="28">
      <t>トウ</t>
    </rPh>
    <phoneticPr fontId="1"/>
  </si>
  <si>
    <t>２－７（３）　負傷・疾病の体育用具・遊具別、男女別件数表（保育所等）</t>
    <rPh sb="29" eb="31">
      <t>ホイク</t>
    </rPh>
    <rPh sb="31" eb="32">
      <t>ショ</t>
    </rPh>
    <rPh sb="32" eb="33">
      <t>トウ</t>
    </rPh>
    <phoneticPr fontId="1"/>
  </si>
  <si>
    <t>-</t>
  </si>
  <si>
    <t>-</t>
    <phoneticPr fontId="1"/>
  </si>
  <si>
    <t>-</t>
    <phoneticPr fontId="1"/>
  </si>
  <si>
    <t>-</t>
    <phoneticPr fontId="1"/>
  </si>
  <si>
    <t>-</t>
    <phoneticPr fontId="1"/>
  </si>
  <si>
    <t>※本年度のみ0歳、1歳、2歳の表示有り</t>
    <rPh sb="1" eb="4">
      <t>ホンネンド</t>
    </rPh>
    <rPh sb="7" eb="8">
      <t>サイ</t>
    </rPh>
    <rPh sb="10" eb="11">
      <t>サイ</t>
    </rPh>
    <rPh sb="13" eb="14">
      <t>サイ</t>
    </rPh>
    <rPh sb="15" eb="17">
      <t>ヒョウジ</t>
    </rPh>
    <rPh sb="17" eb="18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</si>
</sst>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0.5"/>
      <color indexed="8"/>
      <name val="ＭＳ Ｐ明朝"/>
      <family val="1"/>
      <charset val="128"/>
    </font>
    <font>
      <sz val="8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24">
    <xf numFmtId="0" fontId="0" fillId="0" borderId="0" xfId="0">
      <alignment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/>
    </xf>
    <xf numFmtId="3" fontId="3" fillId="0" borderId="3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0" fontId="3" fillId="0" borderId="12" xfId="1" applyFont="1" applyBorder="1" applyAlignment="1">
      <alignment vertical="center"/>
    </xf>
    <xf numFmtId="3" fontId="3" fillId="0" borderId="13" xfId="1" applyNumberFormat="1" applyFont="1" applyBorder="1" applyAlignment="1">
      <alignment horizontal="right"/>
    </xf>
    <xf numFmtId="3" fontId="3" fillId="0" borderId="14" xfId="1" applyNumberFormat="1" applyFont="1" applyBorder="1" applyAlignment="1">
      <alignment horizontal="right"/>
    </xf>
    <xf numFmtId="3" fontId="3" fillId="0" borderId="15" xfId="1" applyNumberFormat="1" applyFont="1" applyBorder="1" applyAlignment="1">
      <alignment horizontal="right"/>
    </xf>
    <xf numFmtId="0" fontId="3" fillId="0" borderId="17" xfId="1" applyFont="1" applyBorder="1" applyAlignment="1">
      <alignment horizontal="center" vertical="center"/>
    </xf>
    <xf numFmtId="3" fontId="3" fillId="0" borderId="18" xfId="1" applyNumberFormat="1" applyFont="1" applyBorder="1" applyAlignment="1">
      <alignment horizontal="right"/>
    </xf>
    <xf numFmtId="3" fontId="3" fillId="0" borderId="19" xfId="1" applyNumberFormat="1" applyFont="1" applyBorder="1" applyAlignment="1">
      <alignment horizontal="right"/>
    </xf>
    <xf numFmtId="3" fontId="3" fillId="0" borderId="20" xfId="1" applyNumberFormat="1" applyFont="1" applyBorder="1" applyAlignment="1">
      <alignment horizontal="right"/>
    </xf>
    <xf numFmtId="3" fontId="3" fillId="0" borderId="23" xfId="1" applyNumberFormat="1" applyFont="1" applyBorder="1" applyAlignment="1">
      <alignment horizontal="right"/>
    </xf>
    <xf numFmtId="3" fontId="3" fillId="0" borderId="24" xfId="1" applyNumberFormat="1" applyFont="1" applyBorder="1" applyAlignment="1">
      <alignment horizontal="right"/>
    </xf>
    <xf numFmtId="3" fontId="3" fillId="0" borderId="25" xfId="1" applyNumberFormat="1" applyFont="1" applyBorder="1" applyAlignment="1">
      <alignment horizontal="right"/>
    </xf>
    <xf numFmtId="3" fontId="3" fillId="0" borderId="31" xfId="1" applyNumberFormat="1" applyFont="1" applyBorder="1" applyAlignment="1">
      <alignment horizontal="right"/>
    </xf>
    <xf numFmtId="3" fontId="3" fillId="0" borderId="32" xfId="1" applyNumberFormat="1" applyFont="1" applyBorder="1" applyAlignment="1">
      <alignment horizontal="right"/>
    </xf>
    <xf numFmtId="3" fontId="3" fillId="0" borderId="33" xfId="1" applyNumberFormat="1" applyFont="1" applyBorder="1" applyAlignment="1">
      <alignment horizontal="right"/>
    </xf>
    <xf numFmtId="0" fontId="3" fillId="0" borderId="16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3" fontId="5" fillId="0" borderId="3" xfId="1" applyNumberFormat="1" applyFont="1" applyBorder="1" applyAlignment="1">
      <alignment horizontal="right"/>
    </xf>
    <xf numFmtId="3" fontId="5" fillId="0" borderId="4" xfId="1" applyNumberFormat="1" applyFont="1" applyBorder="1" applyAlignment="1">
      <alignment horizontal="right"/>
    </xf>
    <xf numFmtId="3" fontId="5" fillId="0" borderId="5" xfId="1" applyNumberFormat="1" applyFont="1" applyBorder="1" applyAlignment="1">
      <alignment horizontal="right"/>
    </xf>
    <xf numFmtId="0" fontId="5" fillId="0" borderId="12" xfId="1" applyFont="1" applyBorder="1" applyAlignment="1">
      <alignment vertical="center"/>
    </xf>
    <xf numFmtId="3" fontId="5" fillId="0" borderId="13" xfId="1" applyNumberFormat="1" applyFont="1" applyBorder="1" applyAlignment="1">
      <alignment horizontal="right"/>
    </xf>
    <xf numFmtId="3" fontId="5" fillId="0" borderId="14" xfId="1" applyNumberFormat="1" applyFont="1" applyBorder="1" applyAlignment="1">
      <alignment horizontal="right"/>
    </xf>
    <xf numFmtId="3" fontId="5" fillId="0" borderId="15" xfId="1" applyNumberFormat="1" applyFont="1" applyBorder="1" applyAlignment="1">
      <alignment horizontal="right"/>
    </xf>
    <xf numFmtId="0" fontId="5" fillId="0" borderId="17" xfId="1" applyFont="1" applyBorder="1" applyAlignment="1">
      <alignment horizontal="center" vertical="center"/>
    </xf>
    <xf numFmtId="0" fontId="5" fillId="0" borderId="53" xfId="1" applyFont="1" applyBorder="1" applyAlignment="1">
      <alignment vertical="center"/>
    </xf>
    <xf numFmtId="3" fontId="5" fillId="0" borderId="23" xfId="1" applyNumberFormat="1" applyFont="1" applyBorder="1" applyAlignment="1">
      <alignment horizontal="right"/>
    </xf>
    <xf numFmtId="3" fontId="5" fillId="0" borderId="24" xfId="1" applyNumberFormat="1" applyFont="1" applyBorder="1" applyAlignment="1">
      <alignment horizontal="right"/>
    </xf>
    <xf numFmtId="3" fontId="5" fillId="0" borderId="25" xfId="1" applyNumberFormat="1" applyFont="1" applyBorder="1" applyAlignment="1">
      <alignment horizontal="right"/>
    </xf>
    <xf numFmtId="0" fontId="5" fillId="0" borderId="7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51" xfId="1" applyFont="1" applyBorder="1" applyAlignment="1">
      <alignment vertical="center"/>
    </xf>
    <xf numFmtId="3" fontId="5" fillId="0" borderId="3" xfId="1" applyNumberFormat="1" applyFont="1" applyBorder="1" applyAlignment="1">
      <alignment horizontal="right" vertical="center"/>
    </xf>
    <xf numFmtId="3" fontId="5" fillId="0" borderId="4" xfId="1" applyNumberFormat="1" applyFont="1" applyBorder="1" applyAlignment="1">
      <alignment horizontal="right" vertical="center"/>
    </xf>
    <xf numFmtId="3" fontId="5" fillId="0" borderId="5" xfId="1" applyNumberFormat="1" applyFont="1" applyBorder="1" applyAlignment="1">
      <alignment horizontal="right" vertical="center"/>
    </xf>
    <xf numFmtId="0" fontId="5" fillId="0" borderId="44" xfId="1" applyFont="1" applyBorder="1" applyAlignment="1">
      <alignment vertical="center"/>
    </xf>
    <xf numFmtId="3" fontId="5" fillId="0" borderId="13" xfId="1" applyNumberFormat="1" applyFont="1" applyBorder="1" applyAlignment="1">
      <alignment horizontal="right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15" xfId="1" applyNumberFormat="1" applyFont="1" applyBorder="1" applyAlignment="1">
      <alignment horizontal="right" vertical="center"/>
    </xf>
    <xf numFmtId="0" fontId="5" fillId="0" borderId="55" xfId="1" applyFont="1" applyBorder="1" applyAlignment="1">
      <alignment vertical="center"/>
    </xf>
    <xf numFmtId="3" fontId="5" fillId="0" borderId="8" xfId="1" applyNumberFormat="1" applyFont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/>
    </xf>
    <xf numFmtId="0" fontId="5" fillId="0" borderId="2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/>
    </xf>
    <xf numFmtId="3" fontId="6" fillId="0" borderId="3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vertical="center"/>
    </xf>
    <xf numFmtId="3" fontId="6" fillId="0" borderId="13" xfId="1" applyNumberFormat="1" applyFont="1" applyBorder="1" applyAlignment="1">
      <alignment horizontal="right" vertical="center"/>
    </xf>
    <xf numFmtId="3" fontId="6" fillId="0" borderId="14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0" fontId="6" fillId="0" borderId="17" xfId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right" vertical="center"/>
    </xf>
    <xf numFmtId="3" fontId="6" fillId="0" borderId="19" xfId="1" applyNumberFormat="1" applyFont="1" applyBorder="1" applyAlignment="1">
      <alignment horizontal="right" vertical="center"/>
    </xf>
    <xf numFmtId="3" fontId="6" fillId="0" borderId="20" xfId="1" applyNumberFormat="1" applyFont="1" applyBorder="1" applyAlignment="1">
      <alignment horizontal="right" vertical="center"/>
    </xf>
    <xf numFmtId="3" fontId="6" fillId="0" borderId="23" xfId="1" applyNumberFormat="1" applyFont="1" applyBorder="1" applyAlignment="1">
      <alignment horizontal="right" vertical="center"/>
    </xf>
    <xf numFmtId="3" fontId="6" fillId="0" borderId="24" xfId="1" applyNumberFormat="1" applyFont="1" applyBorder="1" applyAlignment="1">
      <alignment horizontal="right" vertical="center"/>
    </xf>
    <xf numFmtId="3" fontId="6" fillId="0" borderId="25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right"/>
    </xf>
    <xf numFmtId="3" fontId="6" fillId="0" borderId="4" xfId="1" applyNumberFormat="1" applyFont="1" applyBorder="1" applyAlignment="1">
      <alignment horizontal="right"/>
    </xf>
    <xf numFmtId="3" fontId="6" fillId="0" borderId="5" xfId="1" applyNumberFormat="1" applyFont="1" applyBorder="1" applyAlignment="1">
      <alignment horizontal="right"/>
    </xf>
    <xf numFmtId="3" fontId="6" fillId="0" borderId="13" xfId="1" applyNumberFormat="1" applyFont="1" applyBorder="1" applyAlignment="1">
      <alignment horizontal="right"/>
    </xf>
    <xf numFmtId="3" fontId="6" fillId="0" borderId="14" xfId="1" applyNumberFormat="1" applyFont="1" applyBorder="1" applyAlignment="1">
      <alignment horizontal="right"/>
    </xf>
    <xf numFmtId="3" fontId="6" fillId="0" borderId="15" xfId="1" applyNumberFormat="1" applyFont="1" applyBorder="1" applyAlignment="1">
      <alignment horizontal="right"/>
    </xf>
    <xf numFmtId="3" fontId="6" fillId="0" borderId="18" xfId="1" applyNumberFormat="1" applyFont="1" applyBorder="1" applyAlignment="1">
      <alignment horizontal="right"/>
    </xf>
    <xf numFmtId="3" fontId="6" fillId="0" borderId="19" xfId="1" applyNumberFormat="1" applyFont="1" applyBorder="1" applyAlignment="1">
      <alignment horizontal="right"/>
    </xf>
    <xf numFmtId="3" fontId="6" fillId="0" borderId="20" xfId="1" applyNumberFormat="1" applyFont="1" applyBorder="1" applyAlignment="1">
      <alignment horizontal="right"/>
    </xf>
    <xf numFmtId="3" fontId="6" fillId="0" borderId="23" xfId="1" applyNumberFormat="1" applyFont="1" applyBorder="1" applyAlignment="1">
      <alignment horizontal="right"/>
    </xf>
    <xf numFmtId="3" fontId="6" fillId="0" borderId="24" xfId="1" applyNumberFormat="1" applyFont="1" applyBorder="1" applyAlignment="1">
      <alignment horizontal="right"/>
    </xf>
    <xf numFmtId="3" fontId="6" fillId="0" borderId="25" xfId="1" applyNumberFormat="1" applyFont="1" applyBorder="1" applyAlignment="1">
      <alignment horizontal="right"/>
    </xf>
    <xf numFmtId="3" fontId="6" fillId="0" borderId="31" xfId="1" applyNumberFormat="1" applyFont="1" applyBorder="1" applyAlignment="1">
      <alignment horizontal="right"/>
    </xf>
    <xf numFmtId="3" fontId="6" fillId="0" borderId="32" xfId="1" applyNumberFormat="1" applyFont="1" applyBorder="1" applyAlignment="1">
      <alignment horizontal="right"/>
    </xf>
    <xf numFmtId="3" fontId="6" fillId="0" borderId="33" xfId="1" applyNumberFormat="1" applyFont="1" applyBorder="1" applyAlignment="1">
      <alignment horizontal="right"/>
    </xf>
    <xf numFmtId="0" fontId="6" fillId="0" borderId="0" xfId="1" applyFont="1"/>
    <xf numFmtId="0" fontId="3" fillId="0" borderId="44" xfId="1" applyFont="1" applyBorder="1" applyAlignment="1">
      <alignment vertical="center"/>
    </xf>
    <xf numFmtId="3" fontId="3" fillId="0" borderId="13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" fontId="3" fillId="0" borderId="15" xfId="1" applyNumberFormat="1" applyFont="1" applyBorder="1" applyAlignment="1">
      <alignment horizontal="right" vertical="center"/>
    </xf>
    <xf numFmtId="0" fontId="3" fillId="0" borderId="57" xfId="1" applyFont="1" applyBorder="1" applyAlignment="1">
      <alignment vertical="center"/>
    </xf>
    <xf numFmtId="3" fontId="3" fillId="0" borderId="23" xfId="1" applyNumberFormat="1" applyFont="1" applyBorder="1" applyAlignment="1">
      <alignment horizontal="right" vertical="center"/>
    </xf>
    <xf numFmtId="3" fontId="3" fillId="0" borderId="24" xfId="1" applyNumberFormat="1" applyFont="1" applyBorder="1" applyAlignment="1">
      <alignment horizontal="right" vertical="center"/>
    </xf>
    <xf numFmtId="3" fontId="3" fillId="0" borderId="25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right" vertical="center"/>
    </xf>
    <xf numFmtId="0" fontId="3" fillId="0" borderId="17" xfId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right" vertical="center"/>
    </xf>
    <xf numFmtId="3" fontId="3" fillId="0" borderId="12" xfId="1" applyNumberFormat="1" applyFont="1" applyBorder="1" applyAlignment="1">
      <alignment horizontal="right" vertical="center"/>
    </xf>
    <xf numFmtId="3" fontId="3" fillId="0" borderId="53" xfId="1" applyNumberFormat="1" applyFont="1" applyBorder="1" applyAlignment="1">
      <alignment horizontal="right" vertical="center"/>
    </xf>
    <xf numFmtId="0" fontId="3" fillId="0" borderId="12" xfId="1" applyFont="1" applyBorder="1" applyAlignment="1">
      <alignment horizontal="left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51" xfId="1" applyFont="1" applyBorder="1" applyAlignment="1">
      <alignment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0" fontId="7" fillId="0" borderId="44" xfId="1" applyFont="1" applyBorder="1" applyAlignment="1">
      <alignment vertical="center"/>
    </xf>
    <xf numFmtId="3" fontId="7" fillId="0" borderId="13" xfId="1" applyNumberFormat="1" applyFont="1" applyBorder="1" applyAlignment="1">
      <alignment horizontal="right" vertical="center"/>
    </xf>
    <xf numFmtId="3" fontId="7" fillId="0" borderId="14" xfId="1" applyNumberFormat="1" applyFont="1" applyBorder="1" applyAlignment="1">
      <alignment horizontal="right" vertical="center"/>
    </xf>
    <xf numFmtId="3" fontId="7" fillId="0" borderId="15" xfId="1" applyNumberFormat="1" applyFont="1" applyBorder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0" fontId="7" fillId="0" borderId="55" xfId="1" applyFont="1" applyBorder="1" applyAlignment="1">
      <alignment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9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0" fontId="7" fillId="0" borderId="2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3" fontId="7" fillId="0" borderId="3" xfId="1" applyNumberFormat="1" applyFont="1" applyBorder="1" applyAlignment="1">
      <alignment horizontal="right"/>
    </xf>
    <xf numFmtId="3" fontId="7" fillId="0" borderId="4" xfId="1" applyNumberFormat="1" applyFont="1" applyBorder="1" applyAlignment="1">
      <alignment horizontal="right"/>
    </xf>
    <xf numFmtId="3" fontId="7" fillId="0" borderId="5" xfId="1" applyNumberFormat="1" applyFont="1" applyBorder="1" applyAlignment="1">
      <alignment horizontal="right"/>
    </xf>
    <xf numFmtId="3" fontId="7" fillId="0" borderId="31" xfId="1" applyNumberFormat="1" applyFont="1" applyBorder="1" applyAlignment="1">
      <alignment horizontal="right"/>
    </xf>
    <xf numFmtId="0" fontId="7" fillId="0" borderId="28" xfId="1" applyFont="1" applyBorder="1" applyAlignment="1">
      <alignment vertical="center"/>
    </xf>
    <xf numFmtId="0" fontId="7" fillId="0" borderId="57" xfId="1" applyFont="1" applyBorder="1" applyAlignment="1">
      <alignment vertical="center"/>
    </xf>
    <xf numFmtId="3" fontId="7" fillId="0" borderId="13" xfId="1" applyNumberFormat="1" applyFont="1" applyBorder="1" applyAlignment="1">
      <alignment horizontal="right"/>
    </xf>
    <xf numFmtId="3" fontId="7" fillId="0" borderId="14" xfId="1" applyNumberFormat="1" applyFont="1" applyBorder="1" applyAlignment="1">
      <alignment horizontal="right"/>
    </xf>
    <xf numFmtId="3" fontId="7" fillId="0" borderId="15" xfId="1" applyNumberFormat="1" applyFont="1" applyBorder="1" applyAlignment="1">
      <alignment horizontal="right"/>
    </xf>
    <xf numFmtId="3" fontId="7" fillId="0" borderId="18" xfId="1" applyNumberFormat="1" applyFont="1" applyBorder="1" applyAlignment="1">
      <alignment horizontal="right"/>
    </xf>
    <xf numFmtId="3" fontId="7" fillId="0" borderId="19" xfId="1" applyNumberFormat="1" applyFont="1" applyBorder="1" applyAlignment="1">
      <alignment horizontal="right"/>
    </xf>
    <xf numFmtId="3" fontId="7" fillId="0" borderId="20" xfId="1" applyNumberFormat="1" applyFont="1" applyBorder="1" applyAlignment="1">
      <alignment horizontal="right"/>
    </xf>
    <xf numFmtId="0" fontId="7" fillId="0" borderId="0" xfId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3" fontId="7" fillId="0" borderId="23" xfId="1" applyNumberFormat="1" applyFont="1" applyBorder="1" applyAlignment="1">
      <alignment horizontal="right"/>
    </xf>
    <xf numFmtId="3" fontId="7" fillId="0" borderId="24" xfId="1" applyNumberFormat="1" applyFont="1" applyBorder="1" applyAlignment="1">
      <alignment horizontal="right"/>
    </xf>
    <xf numFmtId="3" fontId="7" fillId="0" borderId="25" xfId="1" applyNumberFormat="1" applyFont="1" applyBorder="1" applyAlignment="1">
      <alignment horizontal="right"/>
    </xf>
    <xf numFmtId="0" fontId="7" fillId="0" borderId="5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3" fontId="7" fillId="0" borderId="12" xfId="1" applyNumberFormat="1" applyFont="1" applyBorder="1" applyAlignment="1">
      <alignment horizontal="right"/>
    </xf>
    <xf numFmtId="0" fontId="7" fillId="0" borderId="17" xfId="1" applyFont="1" applyBorder="1" applyAlignment="1">
      <alignment horizontal="center" vertical="center"/>
    </xf>
    <xf numFmtId="3" fontId="7" fillId="0" borderId="17" xfId="1" applyNumberFormat="1" applyFont="1" applyBorder="1" applyAlignment="1">
      <alignment horizontal="right"/>
    </xf>
    <xf numFmtId="0" fontId="7" fillId="0" borderId="53" xfId="1" applyFont="1" applyBorder="1" applyAlignment="1">
      <alignment vertical="center"/>
    </xf>
    <xf numFmtId="3" fontId="7" fillId="0" borderId="53" xfId="1" applyNumberFormat="1" applyFont="1" applyBorder="1" applyAlignment="1">
      <alignment horizontal="right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3" fontId="7" fillId="0" borderId="11" xfId="1" applyNumberFormat="1" applyFont="1" applyBorder="1" applyAlignment="1">
      <alignment horizontal="right"/>
    </xf>
    <xf numFmtId="3" fontId="7" fillId="0" borderId="16" xfId="1" applyNumberFormat="1" applyFont="1" applyBorder="1" applyAlignment="1">
      <alignment horizontal="right"/>
    </xf>
    <xf numFmtId="3" fontId="7" fillId="0" borderId="22" xfId="1" applyNumberFormat="1" applyFont="1" applyBorder="1" applyAlignment="1">
      <alignment horizontal="right"/>
    </xf>
    <xf numFmtId="3" fontId="7" fillId="0" borderId="32" xfId="1" applyNumberFormat="1" applyFont="1" applyBorder="1" applyAlignment="1">
      <alignment horizontal="right"/>
    </xf>
    <xf numFmtId="3" fontId="7" fillId="0" borderId="33" xfId="1" applyNumberFormat="1" applyFont="1" applyBorder="1" applyAlignment="1">
      <alignment horizontal="right"/>
    </xf>
    <xf numFmtId="0" fontId="8" fillId="0" borderId="0" xfId="0" applyFont="1">
      <alignment vertical="center"/>
    </xf>
    <xf numFmtId="3" fontId="7" fillId="0" borderId="1" xfId="1" applyNumberFormat="1" applyFont="1" applyBorder="1" applyAlignment="1">
      <alignment horizontal="right"/>
    </xf>
    <xf numFmtId="3" fontId="7" fillId="0" borderId="2" xfId="1" applyNumberFormat="1" applyFont="1" applyBorder="1" applyAlignment="1">
      <alignment horizontal="right"/>
    </xf>
    <xf numFmtId="3" fontId="7" fillId="0" borderId="30" xfId="1" applyNumberFormat="1" applyFont="1" applyBorder="1" applyAlignment="1">
      <alignment horizontal="right"/>
    </xf>
    <xf numFmtId="3" fontId="8" fillId="0" borderId="0" xfId="0" applyNumberFormat="1" applyFont="1">
      <alignment vertical="center"/>
    </xf>
    <xf numFmtId="0" fontId="5" fillId="0" borderId="5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3" fontId="3" fillId="0" borderId="11" xfId="1" applyNumberFormat="1" applyFont="1" applyBorder="1" applyAlignment="1">
      <alignment horizontal="right"/>
    </xf>
    <xf numFmtId="3" fontId="3" fillId="0" borderId="16" xfId="1" applyNumberFormat="1" applyFont="1" applyBorder="1" applyAlignment="1">
      <alignment horizontal="right"/>
    </xf>
    <xf numFmtId="3" fontId="3" fillId="0" borderId="22" xfId="1" applyNumberFormat="1" applyFont="1" applyBorder="1" applyAlignment="1">
      <alignment horizontal="right"/>
    </xf>
    <xf numFmtId="3" fontId="3" fillId="0" borderId="27" xfId="1" applyNumberFormat="1" applyFont="1" applyBorder="1" applyAlignment="1">
      <alignment horizontal="right"/>
    </xf>
    <xf numFmtId="3" fontId="3" fillId="0" borderId="35" xfId="1" applyNumberFormat="1" applyFont="1" applyBorder="1" applyAlignment="1">
      <alignment horizontal="right"/>
    </xf>
    <xf numFmtId="3" fontId="3" fillId="0" borderId="36" xfId="1" applyNumberFormat="1" applyFont="1" applyBorder="1" applyAlignment="1">
      <alignment horizontal="right"/>
    </xf>
    <xf numFmtId="3" fontId="3" fillId="0" borderId="37" xfId="1" applyNumberFormat="1" applyFont="1" applyBorder="1" applyAlignment="1">
      <alignment horizontal="right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/>
    <xf numFmtId="3" fontId="5" fillId="0" borderId="1" xfId="1" applyNumberFormat="1" applyFont="1" applyBorder="1" applyAlignment="1">
      <alignment horizontal="right"/>
    </xf>
    <xf numFmtId="3" fontId="5" fillId="0" borderId="11" xfId="1" applyNumberFormat="1" applyFont="1" applyBorder="1" applyAlignment="1">
      <alignment horizontal="right"/>
    </xf>
    <xf numFmtId="3" fontId="5" fillId="0" borderId="16" xfId="1" applyNumberFormat="1" applyFont="1" applyBorder="1" applyAlignment="1">
      <alignment horizontal="right"/>
    </xf>
    <xf numFmtId="3" fontId="5" fillId="0" borderId="18" xfId="1" applyNumberFormat="1" applyFont="1" applyBorder="1" applyAlignment="1">
      <alignment horizontal="right"/>
    </xf>
    <xf numFmtId="3" fontId="5" fillId="0" borderId="19" xfId="1" applyNumberFormat="1" applyFont="1" applyBorder="1" applyAlignment="1">
      <alignment horizontal="right"/>
    </xf>
    <xf numFmtId="3" fontId="5" fillId="0" borderId="20" xfId="1" applyNumberFormat="1" applyFont="1" applyBorder="1" applyAlignment="1">
      <alignment horizontal="right"/>
    </xf>
    <xf numFmtId="3" fontId="5" fillId="0" borderId="22" xfId="1" applyNumberFormat="1" applyFont="1" applyBorder="1" applyAlignment="1">
      <alignment horizontal="right"/>
    </xf>
    <xf numFmtId="3" fontId="5" fillId="0" borderId="30" xfId="1" applyNumberFormat="1" applyFont="1" applyBorder="1" applyAlignment="1">
      <alignment horizontal="right"/>
    </xf>
    <xf numFmtId="3" fontId="5" fillId="0" borderId="31" xfId="1" applyNumberFormat="1" applyFont="1" applyBorder="1" applyAlignment="1">
      <alignment horizontal="right"/>
    </xf>
    <xf numFmtId="3" fontId="5" fillId="0" borderId="32" xfId="1" applyNumberFormat="1" applyFont="1" applyBorder="1" applyAlignment="1">
      <alignment horizontal="right"/>
    </xf>
    <xf numFmtId="3" fontId="5" fillId="0" borderId="33" xfId="1" applyNumberFormat="1" applyFont="1" applyBorder="1" applyAlignment="1">
      <alignment horizontal="right"/>
    </xf>
    <xf numFmtId="3" fontId="5" fillId="0" borderId="1" xfId="1" applyNumberFormat="1" applyFont="1" applyBorder="1" applyAlignment="1">
      <alignment horizontal="right" vertical="center"/>
    </xf>
    <xf numFmtId="3" fontId="5" fillId="0" borderId="11" xfId="1" applyNumberFormat="1" applyFont="1" applyBorder="1" applyAlignment="1">
      <alignment horizontal="right" vertical="center"/>
    </xf>
    <xf numFmtId="3" fontId="5" fillId="0" borderId="33" xfId="1" applyNumberFormat="1" applyFont="1" applyBorder="1" applyAlignment="1">
      <alignment horizontal="right" vertical="center"/>
    </xf>
    <xf numFmtId="3" fontId="6" fillId="0" borderId="11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22" xfId="1" applyNumberFormat="1" applyFont="1" applyBorder="1" applyAlignment="1">
      <alignment horizontal="right" vertical="center"/>
    </xf>
    <xf numFmtId="3" fontId="6" fillId="0" borderId="30" xfId="1" applyNumberFormat="1" applyFont="1" applyBorder="1" applyAlignment="1">
      <alignment horizontal="right" vertical="center"/>
    </xf>
    <xf numFmtId="3" fontId="6" fillId="0" borderId="31" xfId="1" applyNumberFormat="1" applyFont="1" applyBorder="1" applyAlignment="1">
      <alignment horizontal="right" vertical="center"/>
    </xf>
    <xf numFmtId="3" fontId="6" fillId="0" borderId="32" xfId="1" applyNumberFormat="1" applyFont="1" applyBorder="1" applyAlignment="1">
      <alignment horizontal="right" vertical="center"/>
    </xf>
    <xf numFmtId="3" fontId="6" fillId="0" borderId="27" xfId="1" applyNumberFormat="1" applyFont="1" applyBorder="1" applyAlignment="1">
      <alignment horizontal="right" vertical="center"/>
    </xf>
    <xf numFmtId="3" fontId="6" fillId="0" borderId="37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/>
    </xf>
    <xf numFmtId="3" fontId="6" fillId="0" borderId="11" xfId="1" applyNumberFormat="1" applyFont="1" applyBorder="1" applyAlignment="1">
      <alignment horizontal="right"/>
    </xf>
    <xf numFmtId="3" fontId="6" fillId="0" borderId="16" xfId="1" applyNumberFormat="1" applyFont="1" applyBorder="1" applyAlignment="1">
      <alignment horizontal="right"/>
    </xf>
    <xf numFmtId="3" fontId="6" fillId="0" borderId="22" xfId="1" applyNumberFormat="1" applyFont="1" applyBorder="1" applyAlignment="1">
      <alignment horizontal="right"/>
    </xf>
    <xf numFmtId="3" fontId="6" fillId="0" borderId="30" xfId="1" applyNumberFormat="1" applyFont="1" applyBorder="1" applyAlignment="1">
      <alignment horizontal="right"/>
    </xf>
    <xf numFmtId="3" fontId="6" fillId="0" borderId="27" xfId="1" applyNumberFormat="1" applyFont="1" applyBorder="1" applyAlignment="1">
      <alignment horizontal="right"/>
    </xf>
    <xf numFmtId="3" fontId="6" fillId="0" borderId="35" xfId="1" applyNumberFormat="1" applyFont="1" applyBorder="1" applyAlignment="1">
      <alignment horizontal="right"/>
    </xf>
    <xf numFmtId="3" fontId="6" fillId="0" borderId="36" xfId="1" applyNumberFormat="1" applyFont="1" applyBorder="1" applyAlignment="1">
      <alignment horizontal="right"/>
    </xf>
    <xf numFmtId="3" fontId="6" fillId="0" borderId="37" xfId="1" applyNumberFormat="1" applyFont="1" applyBorder="1" applyAlignment="1">
      <alignment horizontal="right"/>
    </xf>
    <xf numFmtId="3" fontId="6" fillId="0" borderId="0" xfId="1" applyNumberFormat="1" applyFont="1" applyBorder="1"/>
    <xf numFmtId="3" fontId="3" fillId="0" borderId="11" xfId="1" applyNumberFormat="1" applyFont="1" applyBorder="1" applyAlignment="1">
      <alignment horizontal="right" vertical="center"/>
    </xf>
    <xf numFmtId="3" fontId="3" fillId="0" borderId="22" xfId="1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/>
    </xf>
    <xf numFmtId="3" fontId="3" fillId="0" borderId="16" xfId="1" applyNumberFormat="1" applyFont="1" applyBorder="1" applyAlignment="1">
      <alignment horizontal="right" vertical="center"/>
    </xf>
    <xf numFmtId="3" fontId="3" fillId="0" borderId="18" xfId="1" applyNumberFormat="1" applyFont="1" applyBorder="1" applyAlignment="1">
      <alignment horizontal="right" vertical="center"/>
    </xf>
    <xf numFmtId="3" fontId="3" fillId="0" borderId="19" xfId="1" applyNumberFormat="1" applyFont="1" applyBorder="1" applyAlignment="1">
      <alignment horizontal="right" vertical="center"/>
    </xf>
    <xf numFmtId="3" fontId="3" fillId="0" borderId="30" xfId="1" applyNumberFormat="1" applyFont="1" applyBorder="1" applyAlignment="1">
      <alignment horizontal="right" vertical="center"/>
    </xf>
    <xf numFmtId="3" fontId="3" fillId="0" borderId="31" xfId="1" applyNumberFormat="1" applyFont="1" applyBorder="1" applyAlignment="1">
      <alignment horizontal="right" vertical="center"/>
    </xf>
    <xf numFmtId="3" fontId="3" fillId="0" borderId="32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11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30" xfId="1" applyNumberFormat="1" applyFont="1" applyBorder="1" applyAlignment="1">
      <alignment horizontal="right" vertical="center"/>
    </xf>
    <xf numFmtId="3" fontId="7" fillId="0" borderId="31" xfId="1" applyNumberFormat="1" applyFont="1" applyBorder="1" applyAlignment="1">
      <alignment horizontal="right" vertical="center"/>
    </xf>
    <xf numFmtId="3" fontId="7" fillId="0" borderId="32" xfId="1" applyNumberFormat="1" applyFont="1" applyBorder="1" applyAlignment="1">
      <alignment horizontal="right" vertical="center"/>
    </xf>
    <xf numFmtId="3" fontId="7" fillId="0" borderId="33" xfId="1" applyNumberFormat="1" applyFont="1" applyBorder="1" applyAlignment="1">
      <alignment horizontal="right" vertical="center"/>
    </xf>
    <xf numFmtId="3" fontId="7" fillId="0" borderId="56" xfId="1" applyNumberFormat="1" applyFont="1" applyBorder="1" applyAlignment="1">
      <alignment horizontal="right" vertical="center"/>
    </xf>
    <xf numFmtId="3" fontId="7" fillId="0" borderId="27" xfId="1" applyNumberFormat="1" applyFont="1" applyBorder="1" applyAlignment="1">
      <alignment horizontal="right"/>
    </xf>
    <xf numFmtId="3" fontId="7" fillId="0" borderId="35" xfId="1" applyNumberFormat="1" applyFont="1" applyBorder="1" applyAlignment="1">
      <alignment horizontal="right"/>
    </xf>
    <xf numFmtId="3" fontId="7" fillId="0" borderId="36" xfId="1" applyNumberFormat="1" applyFont="1" applyBorder="1" applyAlignment="1">
      <alignment horizontal="right"/>
    </xf>
    <xf numFmtId="3" fontId="7" fillId="0" borderId="37" xfId="1" applyNumberFormat="1" applyFont="1" applyBorder="1" applyAlignment="1">
      <alignment horizontal="right"/>
    </xf>
    <xf numFmtId="3" fontId="5" fillId="0" borderId="3" xfId="1" applyNumberFormat="1" applyFont="1" applyFill="1" applyBorder="1" applyAlignment="1">
      <alignment horizontal="right"/>
    </xf>
    <xf numFmtId="3" fontId="5" fillId="0" borderId="4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3" fontId="5" fillId="0" borderId="13" xfId="1" applyNumberFormat="1" applyFont="1" applyFill="1" applyBorder="1" applyAlignment="1">
      <alignment horizontal="right"/>
    </xf>
    <xf numFmtId="3" fontId="5" fillId="0" borderId="14" xfId="1" applyNumberFormat="1" applyFont="1" applyFill="1" applyBorder="1" applyAlignment="1">
      <alignment horizontal="right"/>
    </xf>
    <xf numFmtId="3" fontId="5" fillId="0" borderId="15" xfId="1" applyNumberFormat="1" applyFont="1" applyFill="1" applyBorder="1" applyAlignment="1">
      <alignment horizontal="right"/>
    </xf>
    <xf numFmtId="3" fontId="5" fillId="0" borderId="23" xfId="1" applyNumberFormat="1" applyFont="1" applyFill="1" applyBorder="1" applyAlignment="1">
      <alignment horizontal="right"/>
    </xf>
    <xf numFmtId="3" fontId="5" fillId="0" borderId="20" xfId="1" applyNumberFormat="1" applyFont="1" applyFill="1" applyBorder="1" applyAlignment="1">
      <alignment horizontal="right"/>
    </xf>
    <xf numFmtId="0" fontId="3" fillId="0" borderId="1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3" fontId="3" fillId="0" borderId="37" xfId="1" applyNumberFormat="1" applyFont="1" applyBorder="1" applyAlignment="1">
      <alignment horizontal="right" vertical="center"/>
    </xf>
    <xf numFmtId="0" fontId="3" fillId="0" borderId="12" xfId="1" applyFont="1" applyBorder="1" applyAlignment="1">
      <alignment horizontal="center" vertical="center" wrapText="1"/>
    </xf>
    <xf numFmtId="3" fontId="3" fillId="0" borderId="13" xfId="1" applyNumberFormat="1" applyFont="1" applyFill="1" applyBorder="1" applyAlignment="1">
      <alignment horizontal="right" vertical="center"/>
    </xf>
    <xf numFmtId="0" fontId="5" fillId="0" borderId="5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3" fontId="3" fillId="0" borderId="42" xfId="1" applyNumberFormat="1" applyFont="1" applyBorder="1" applyAlignment="1">
      <alignment horizontal="right"/>
    </xf>
    <xf numFmtId="3" fontId="3" fillId="0" borderId="44" xfId="1" applyNumberFormat="1" applyFont="1" applyBorder="1" applyAlignment="1">
      <alignment horizontal="right"/>
    </xf>
    <xf numFmtId="3" fontId="3" fillId="0" borderId="55" xfId="1" applyNumberFormat="1" applyFont="1" applyBorder="1" applyAlignment="1">
      <alignment horizontal="right"/>
    </xf>
    <xf numFmtId="3" fontId="3" fillId="0" borderId="46" xfId="1" applyNumberFormat="1" applyFont="1" applyBorder="1" applyAlignment="1">
      <alignment horizontal="right"/>
    </xf>
    <xf numFmtId="3" fontId="3" fillId="0" borderId="57" xfId="1" applyNumberFormat="1" applyFont="1" applyBorder="1" applyAlignment="1">
      <alignment horizontal="right"/>
    </xf>
    <xf numFmtId="3" fontId="3" fillId="0" borderId="28" xfId="1" applyNumberFormat="1" applyFont="1" applyBorder="1" applyAlignment="1">
      <alignment horizontal="right"/>
    </xf>
    <xf numFmtId="3" fontId="3" fillId="0" borderId="8" xfId="1" applyNumberFormat="1" applyFont="1" applyBorder="1" applyAlignment="1">
      <alignment horizontal="right"/>
    </xf>
    <xf numFmtId="0" fontId="3" fillId="0" borderId="49" xfId="1" applyFont="1" applyBorder="1"/>
    <xf numFmtId="3" fontId="3" fillId="0" borderId="5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right"/>
    </xf>
    <xf numFmtId="3" fontId="3" fillId="0" borderId="59" xfId="1" applyNumberFormat="1" applyFont="1" applyBorder="1" applyAlignment="1">
      <alignment horizontal="right"/>
    </xf>
    <xf numFmtId="3" fontId="3" fillId="0" borderId="40" xfId="1" applyNumberFormat="1" applyFont="1" applyBorder="1" applyAlignment="1">
      <alignment horizontal="right"/>
    </xf>
    <xf numFmtId="3" fontId="3" fillId="0" borderId="54" xfId="1" applyNumberFormat="1" applyFont="1" applyBorder="1" applyAlignment="1">
      <alignment horizontal="right"/>
    </xf>
    <xf numFmtId="0" fontId="5" fillId="0" borderId="8" xfId="1" applyFont="1" applyBorder="1" applyAlignment="1">
      <alignment horizontal="center" vertical="center" wrapText="1"/>
    </xf>
    <xf numFmtId="3" fontId="5" fillId="0" borderId="27" xfId="1" applyNumberFormat="1" applyFont="1" applyBorder="1" applyAlignment="1">
      <alignment horizontal="right"/>
    </xf>
    <xf numFmtId="3" fontId="5" fillId="0" borderId="35" xfId="1" applyNumberFormat="1" applyFont="1" applyBorder="1" applyAlignment="1">
      <alignment horizontal="right"/>
    </xf>
    <xf numFmtId="3" fontId="5" fillId="0" borderId="36" xfId="1" applyNumberFormat="1" applyFont="1" applyBorder="1" applyAlignment="1">
      <alignment horizontal="right"/>
    </xf>
    <xf numFmtId="3" fontId="5" fillId="0" borderId="16" xfId="1" applyNumberFormat="1" applyFont="1" applyBorder="1" applyAlignment="1">
      <alignment horizontal="right" vertical="center"/>
    </xf>
    <xf numFmtId="3" fontId="5" fillId="0" borderId="27" xfId="1" applyNumberFormat="1" applyFont="1" applyBorder="1" applyAlignment="1">
      <alignment horizontal="right" vertical="center"/>
    </xf>
    <xf numFmtId="3" fontId="5" fillId="0" borderId="18" xfId="1" applyNumberFormat="1" applyFont="1" applyBorder="1" applyAlignment="1">
      <alignment horizontal="right" vertical="center"/>
    </xf>
    <xf numFmtId="3" fontId="5" fillId="0" borderId="19" xfId="1" applyNumberFormat="1" applyFont="1" applyBorder="1" applyAlignment="1">
      <alignment horizontal="right" vertical="center"/>
    </xf>
    <xf numFmtId="3" fontId="5" fillId="0" borderId="35" xfId="1" applyNumberFormat="1" applyFont="1" applyBorder="1" applyAlignment="1">
      <alignment horizontal="right" vertical="center"/>
    </xf>
    <xf numFmtId="3" fontId="5" fillId="0" borderId="36" xfId="1" applyNumberFormat="1" applyFont="1" applyBorder="1" applyAlignment="1">
      <alignment horizontal="right" vertical="center"/>
    </xf>
    <xf numFmtId="0" fontId="6" fillId="0" borderId="54" xfId="1" applyFont="1" applyBorder="1" applyAlignment="1">
      <alignment vertical="center"/>
    </xf>
    <xf numFmtId="3" fontId="6" fillId="0" borderId="26" xfId="1" applyNumberFormat="1" applyFont="1" applyBorder="1" applyAlignment="1">
      <alignment horizontal="right" vertical="center"/>
    </xf>
    <xf numFmtId="3" fontId="5" fillId="0" borderId="8" xfId="1" applyNumberFormat="1" applyFont="1" applyFill="1" applyBorder="1" applyAlignment="1">
      <alignment horizontal="right"/>
    </xf>
    <xf numFmtId="3" fontId="5" fillId="0" borderId="10" xfId="1" applyNumberFormat="1" applyFont="1" applyFill="1" applyBorder="1" applyAlignment="1">
      <alignment horizontal="right"/>
    </xf>
    <xf numFmtId="3" fontId="5" fillId="0" borderId="37" xfId="1" applyNumberFormat="1" applyFont="1" applyFill="1" applyBorder="1" applyAlignment="1">
      <alignment horizontal="right"/>
    </xf>
    <xf numFmtId="3" fontId="5" fillId="0" borderId="47" xfId="1" applyNumberFormat="1" applyFont="1" applyFill="1" applyBorder="1" applyAlignment="1">
      <alignment horizontal="right"/>
    </xf>
    <xf numFmtId="0" fontId="5" fillId="0" borderId="42" xfId="1" applyFont="1" applyBorder="1" applyAlignment="1">
      <alignment vertical="center"/>
    </xf>
    <xf numFmtId="0" fontId="5" fillId="0" borderId="46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 wrapText="1"/>
    </xf>
    <xf numFmtId="3" fontId="5" fillId="0" borderId="60" xfId="1" applyNumberFormat="1" applyFont="1" applyFill="1" applyBorder="1" applyAlignment="1">
      <alignment horizontal="right"/>
    </xf>
    <xf numFmtId="3" fontId="5" fillId="0" borderId="35" xfId="1" applyNumberFormat="1" applyFont="1" applyFill="1" applyBorder="1" applyAlignment="1">
      <alignment horizontal="right"/>
    </xf>
    <xf numFmtId="3" fontId="5" fillId="0" borderId="41" xfId="1" applyNumberFormat="1" applyFont="1" applyFill="1" applyBorder="1" applyAlignment="1">
      <alignment horizontal="right"/>
    </xf>
    <xf numFmtId="0" fontId="5" fillId="0" borderId="40" xfId="1" applyFont="1" applyBorder="1" applyAlignment="1">
      <alignment horizontal="center" vertical="center"/>
    </xf>
    <xf numFmtId="0" fontId="5" fillId="0" borderId="38" xfId="1" applyFont="1" applyBorder="1" applyAlignment="1">
      <alignment vertical="center"/>
    </xf>
    <xf numFmtId="0" fontId="5" fillId="0" borderId="46" xfId="1" applyFont="1" applyBorder="1" applyAlignment="1">
      <alignment vertical="center"/>
    </xf>
    <xf numFmtId="3" fontId="6" fillId="0" borderId="58" xfId="1" applyNumberFormat="1" applyFont="1" applyBorder="1" applyAlignment="1">
      <alignment horizontal="right"/>
    </xf>
    <xf numFmtId="3" fontId="6" fillId="0" borderId="41" xfId="1" applyNumberFormat="1" applyFont="1" applyBorder="1" applyAlignment="1">
      <alignment horizontal="right"/>
    </xf>
    <xf numFmtId="3" fontId="5" fillId="0" borderId="47" xfId="1" applyNumberFormat="1" applyFont="1" applyBorder="1" applyAlignment="1">
      <alignment horizontal="right"/>
    </xf>
    <xf numFmtId="3" fontId="5" fillId="0" borderId="48" xfId="1" applyNumberFormat="1" applyFont="1" applyBorder="1" applyAlignment="1">
      <alignment horizontal="right"/>
    </xf>
    <xf numFmtId="0" fontId="3" fillId="0" borderId="41" xfId="1" applyFont="1" applyBorder="1" applyAlignment="1">
      <alignment horizontal="center" vertical="center" wrapText="1"/>
    </xf>
    <xf numFmtId="3" fontId="3" fillId="0" borderId="5" xfId="1" applyNumberFormat="1" applyFont="1" applyBorder="1" applyAlignment="1">
      <alignment horizontal="right" vertical="center"/>
    </xf>
    <xf numFmtId="3" fontId="3" fillId="0" borderId="20" xfId="1" applyNumberFormat="1" applyFont="1" applyBorder="1" applyAlignment="1">
      <alignment horizontal="right" vertical="center"/>
    </xf>
    <xf numFmtId="3" fontId="3" fillId="0" borderId="33" xfId="1" applyNumberFormat="1" applyFont="1" applyBorder="1" applyAlignment="1">
      <alignment horizontal="right" vertical="center"/>
    </xf>
    <xf numFmtId="0" fontId="7" fillId="0" borderId="40" xfId="1" applyFont="1" applyBorder="1" applyAlignment="1">
      <alignment horizontal="center" vertical="center"/>
    </xf>
    <xf numFmtId="0" fontId="7" fillId="0" borderId="42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3" fontId="7" fillId="0" borderId="43" xfId="1" applyNumberFormat="1" applyFont="1" applyBorder="1" applyAlignment="1">
      <alignment horizontal="right"/>
    </xf>
    <xf numFmtId="3" fontId="7" fillId="0" borderId="48" xfId="1" applyNumberFormat="1" applyFont="1" applyBorder="1" applyAlignment="1">
      <alignment horizontal="right"/>
    </xf>
    <xf numFmtId="0" fontId="7" fillId="0" borderId="8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right"/>
    </xf>
    <xf numFmtId="0" fontId="7" fillId="0" borderId="9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3" fontId="7" fillId="0" borderId="23" xfId="1" applyNumberFormat="1" applyFont="1" applyBorder="1" applyAlignment="1">
      <alignment horizontal="right" vertical="center"/>
    </xf>
    <xf numFmtId="3" fontId="7" fillId="0" borderId="24" xfId="1" applyNumberFormat="1" applyFont="1" applyBorder="1" applyAlignment="1">
      <alignment horizontal="right" vertical="center"/>
    </xf>
    <xf numFmtId="3" fontId="7" fillId="0" borderId="18" xfId="1" applyNumberFormat="1" applyFont="1" applyBorder="1" applyAlignment="1">
      <alignment horizontal="right" vertical="center"/>
    </xf>
    <xf numFmtId="3" fontId="7" fillId="0" borderId="19" xfId="1" applyNumberFormat="1" applyFont="1" applyBorder="1" applyAlignment="1">
      <alignment horizontal="right" vertical="center"/>
    </xf>
    <xf numFmtId="3" fontId="5" fillId="0" borderId="22" xfId="1" applyNumberFormat="1" applyFont="1" applyFill="1" applyBorder="1" applyAlignment="1">
      <alignment horizontal="right"/>
    </xf>
    <xf numFmtId="3" fontId="5" fillId="0" borderId="24" xfId="1" applyNumberFormat="1" applyFont="1" applyFill="1" applyBorder="1" applyAlignment="1">
      <alignment horizontal="right"/>
    </xf>
    <xf numFmtId="3" fontId="5" fillId="0" borderId="11" xfId="1" applyNumberFormat="1" applyFont="1" applyFill="1" applyBorder="1" applyAlignment="1">
      <alignment horizontal="right"/>
    </xf>
    <xf numFmtId="3" fontId="5" fillId="0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0" borderId="19" xfId="1" applyNumberFormat="1" applyFont="1" applyFill="1" applyBorder="1" applyAlignment="1">
      <alignment horizontal="right"/>
    </xf>
    <xf numFmtId="3" fontId="5" fillId="0" borderId="27" xfId="1" applyNumberFormat="1" applyFont="1" applyFill="1" applyBorder="1" applyAlignment="1">
      <alignment horizontal="right"/>
    </xf>
    <xf numFmtId="3" fontId="5" fillId="0" borderId="36" xfId="1" applyNumberFormat="1" applyFont="1" applyFill="1" applyBorder="1" applyAlignment="1">
      <alignment horizontal="right"/>
    </xf>
    <xf numFmtId="0" fontId="3" fillId="0" borderId="34" xfId="1" applyFont="1" applyBorder="1" applyAlignment="1">
      <alignment horizontal="center" vertical="center" wrapText="1"/>
    </xf>
    <xf numFmtId="3" fontId="7" fillId="0" borderId="25" xfId="1" applyNumberFormat="1" applyFont="1" applyBorder="1" applyAlignment="1">
      <alignment horizontal="right" vertical="center"/>
    </xf>
    <xf numFmtId="3" fontId="7" fillId="0" borderId="20" xfId="1" applyNumberFormat="1" applyFont="1" applyBorder="1" applyAlignment="1">
      <alignment horizontal="right" vertical="center"/>
    </xf>
    <xf numFmtId="0" fontId="7" fillId="0" borderId="64" xfId="1" applyFont="1" applyBorder="1" applyAlignment="1">
      <alignment vertical="center"/>
    </xf>
    <xf numFmtId="0" fontId="7" fillId="0" borderId="65" xfId="1" applyFont="1" applyBorder="1" applyAlignment="1">
      <alignment vertical="center"/>
    </xf>
    <xf numFmtId="0" fontId="7" fillId="0" borderId="66" xfId="1" applyFont="1" applyBorder="1" applyAlignment="1">
      <alignment vertical="center"/>
    </xf>
    <xf numFmtId="0" fontId="7" fillId="0" borderId="61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5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3" fontId="3" fillId="0" borderId="41" xfId="1" applyNumberFormat="1" applyFont="1" applyBorder="1" applyAlignment="1">
      <alignment horizontal="right" vertical="center"/>
    </xf>
    <xf numFmtId="49" fontId="3" fillId="0" borderId="28" xfId="1" applyNumberFormat="1" applyFont="1" applyBorder="1" applyAlignment="1">
      <alignment horizontal="right"/>
    </xf>
    <xf numFmtId="49" fontId="3" fillId="0" borderId="31" xfId="1" applyNumberFormat="1" applyFont="1" applyBorder="1" applyAlignment="1">
      <alignment horizontal="right"/>
    </xf>
    <xf numFmtId="49" fontId="3" fillId="0" borderId="32" xfId="1" applyNumberFormat="1" applyFont="1" applyBorder="1" applyAlignment="1">
      <alignment horizontal="right"/>
    </xf>
    <xf numFmtId="49" fontId="3" fillId="0" borderId="33" xfId="1" applyNumberFormat="1" applyFont="1" applyBorder="1" applyAlignment="1">
      <alignment horizontal="right"/>
    </xf>
    <xf numFmtId="3" fontId="3" fillId="0" borderId="41" xfId="1" applyNumberFormat="1" applyFont="1" applyBorder="1" applyAlignment="1">
      <alignment horizontal="right"/>
    </xf>
    <xf numFmtId="49" fontId="6" fillId="0" borderId="27" xfId="1" applyNumberFormat="1" applyFont="1" applyBorder="1" applyAlignment="1">
      <alignment horizontal="right" vertical="center"/>
    </xf>
    <xf numFmtId="49" fontId="6" fillId="0" borderId="31" xfId="1" applyNumberFormat="1" applyFont="1" applyBorder="1" applyAlignment="1">
      <alignment horizontal="right" vertical="center"/>
    </xf>
    <xf numFmtId="49" fontId="6" fillId="0" borderId="32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6" fillId="0" borderId="8" xfId="1" applyNumberFormat="1" applyFont="1" applyBorder="1" applyAlignment="1">
      <alignment horizontal="right" vertical="center"/>
    </xf>
    <xf numFmtId="3" fontId="6" fillId="0" borderId="9" xfId="1" applyNumberFormat="1" applyFont="1" applyBorder="1" applyAlignment="1">
      <alignment horizontal="right" vertical="center"/>
    </xf>
    <xf numFmtId="3" fontId="6" fillId="0" borderId="10" xfId="1" applyNumberFormat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right" vertical="center"/>
    </xf>
    <xf numFmtId="3" fontId="6" fillId="0" borderId="47" xfId="1" applyNumberFormat="1" applyFont="1" applyBorder="1" applyAlignment="1">
      <alignment horizontal="right" vertical="center"/>
    </xf>
    <xf numFmtId="49" fontId="6" fillId="0" borderId="30" xfId="1" applyNumberFormat="1" applyFont="1" applyBorder="1" applyAlignment="1">
      <alignment horizontal="right" vertical="center"/>
    </xf>
    <xf numFmtId="3" fontId="6" fillId="0" borderId="60" xfId="1" applyNumberFormat="1" applyFont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/>
    </xf>
    <xf numFmtId="3" fontId="6" fillId="0" borderId="47" xfId="1" applyNumberFormat="1" applyFont="1" applyBorder="1" applyAlignment="1">
      <alignment horizontal="right"/>
    </xf>
    <xf numFmtId="3" fontId="3" fillId="0" borderId="67" xfId="1" applyNumberFormat="1" applyFont="1" applyBorder="1" applyAlignment="1">
      <alignment horizontal="right" vertical="center"/>
    </xf>
    <xf numFmtId="3" fontId="3" fillId="0" borderId="27" xfId="1" applyNumberFormat="1" applyFont="1" applyBorder="1" applyAlignment="1">
      <alignment horizontal="right" vertical="center"/>
    </xf>
    <xf numFmtId="3" fontId="3" fillId="0" borderId="47" xfId="1" applyNumberFormat="1" applyFont="1" applyBorder="1" applyAlignment="1">
      <alignment horizontal="right" vertical="center"/>
    </xf>
    <xf numFmtId="3" fontId="3" fillId="0" borderId="48" xfId="1" applyNumberFormat="1" applyFont="1" applyBorder="1" applyAlignment="1">
      <alignment horizontal="right" vertical="center"/>
    </xf>
    <xf numFmtId="3" fontId="7" fillId="0" borderId="47" xfId="1" applyNumberFormat="1" applyFont="1" applyBorder="1" applyAlignment="1">
      <alignment horizontal="right"/>
    </xf>
    <xf numFmtId="0" fontId="5" fillId="0" borderId="0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0" borderId="18" xfId="1" applyNumberFormat="1" applyFont="1" applyFill="1" applyBorder="1" applyAlignment="1">
      <alignment horizontal="right"/>
    </xf>
    <xf numFmtId="0" fontId="10" fillId="0" borderId="0" xfId="0" applyFont="1" applyFill="1" applyAlignment="1">
      <alignment horizontal="right"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11" xfId="1" applyFont="1" applyBorder="1" applyAlignment="1">
      <alignment horizontal="center" vertical="center" textRotation="255"/>
    </xf>
    <xf numFmtId="0" fontId="3" fillId="0" borderId="16" xfId="1" applyFont="1" applyBorder="1" applyAlignment="1">
      <alignment horizontal="center" vertical="center" textRotation="255"/>
    </xf>
    <xf numFmtId="0" fontId="3" fillId="0" borderId="28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textRotation="255" shrinkToFit="1"/>
    </xf>
    <xf numFmtId="0" fontId="3" fillId="0" borderId="26" xfId="1" applyFont="1" applyBorder="1" applyAlignment="1">
      <alignment horizontal="center" vertical="center" textRotation="255" shrinkToFit="1"/>
    </xf>
    <xf numFmtId="0" fontId="3" fillId="0" borderId="27" xfId="1" applyFont="1" applyBorder="1" applyAlignment="1">
      <alignment horizontal="center" vertical="center" textRotation="255" shrinkToFi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44" xfId="1" applyFont="1" applyBorder="1" applyAlignment="1">
      <alignment horizontal="left"/>
    </xf>
    <xf numFmtId="0" fontId="3" fillId="0" borderId="45" xfId="1" applyFont="1" applyBorder="1" applyAlignment="1">
      <alignment horizontal="left"/>
    </xf>
    <xf numFmtId="0" fontId="3" fillId="0" borderId="46" xfId="1" applyFont="1" applyBorder="1" applyAlignment="1">
      <alignment horizontal="left"/>
    </xf>
    <xf numFmtId="0" fontId="3" fillId="0" borderId="47" xfId="1" applyFont="1" applyBorder="1" applyAlignment="1">
      <alignment horizontal="left"/>
    </xf>
    <xf numFmtId="0" fontId="3" fillId="0" borderId="42" xfId="1" applyFont="1" applyBorder="1" applyAlignment="1"/>
    <xf numFmtId="0" fontId="3" fillId="0" borderId="43" xfId="0" applyFont="1" applyBorder="1" applyAlignment="1"/>
    <xf numFmtId="0" fontId="3" fillId="0" borderId="44" xfId="1" applyFont="1" applyBorder="1" applyAlignment="1"/>
    <xf numFmtId="0" fontId="3" fillId="0" borderId="45" xfId="0" applyFont="1" applyBorder="1" applyAlignment="1"/>
    <xf numFmtId="0" fontId="3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48" xfId="1" applyFont="1" applyBorder="1" applyAlignment="1"/>
    <xf numFmtId="0" fontId="5" fillId="0" borderId="27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5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4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textRotation="255"/>
    </xf>
    <xf numFmtId="0" fontId="6" fillId="0" borderId="11" xfId="1" applyFont="1" applyBorder="1" applyAlignment="1">
      <alignment horizontal="center" vertical="center" textRotation="255"/>
    </xf>
    <xf numFmtId="0" fontId="6" fillId="0" borderId="16" xfId="1" applyFont="1" applyBorder="1" applyAlignment="1">
      <alignment horizontal="center" vertical="center" textRotation="255"/>
    </xf>
    <xf numFmtId="0" fontId="6" fillId="0" borderId="28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textRotation="255" shrinkToFit="1"/>
    </xf>
    <xf numFmtId="0" fontId="6" fillId="0" borderId="26" xfId="1" applyFont="1" applyBorder="1" applyAlignment="1">
      <alignment horizontal="center" vertical="center" textRotation="255" shrinkToFit="1"/>
    </xf>
    <xf numFmtId="0" fontId="6" fillId="0" borderId="27" xfId="1" applyFont="1" applyBorder="1" applyAlignment="1">
      <alignment horizontal="center" vertical="center" textRotation="255" shrinkToFit="1"/>
    </xf>
    <xf numFmtId="0" fontId="6" fillId="0" borderId="6" xfId="1" applyFont="1" applyBorder="1" applyAlignment="1">
      <alignment horizontal="center" vertical="center" textRotation="255"/>
    </xf>
    <xf numFmtId="0" fontId="6" fillId="0" borderId="30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left" vertical="center"/>
    </xf>
    <xf numFmtId="0" fontId="6" fillId="0" borderId="45" xfId="1" applyFont="1" applyBorder="1" applyAlignment="1">
      <alignment horizontal="left" vertical="center"/>
    </xf>
    <xf numFmtId="0" fontId="6" fillId="0" borderId="46" xfId="1" applyFont="1" applyBorder="1" applyAlignment="1">
      <alignment horizontal="left" vertical="center"/>
    </xf>
    <xf numFmtId="0" fontId="6" fillId="0" borderId="47" xfId="1" applyFont="1" applyBorder="1" applyAlignment="1">
      <alignment horizontal="left" vertical="center"/>
    </xf>
    <xf numFmtId="0" fontId="6" fillId="0" borderId="28" xfId="1" applyFont="1" applyBorder="1" applyAlignment="1">
      <alignment horizontal="center" vertical="center"/>
    </xf>
    <xf numFmtId="0" fontId="6" fillId="0" borderId="48" xfId="1" applyFont="1" applyBorder="1" applyAlignment="1">
      <alignment vertical="center"/>
    </xf>
    <xf numFmtId="0" fontId="6" fillId="0" borderId="42" xfId="1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1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5" fillId="0" borderId="1" xfId="1" applyFont="1" applyBorder="1" applyAlignment="1">
      <alignment horizontal="center" vertical="center" textRotation="255"/>
    </xf>
    <xf numFmtId="0" fontId="5" fillId="0" borderId="11" xfId="1" applyFont="1" applyBorder="1" applyAlignment="1">
      <alignment horizontal="center" vertical="center" textRotation="255"/>
    </xf>
    <xf numFmtId="0" fontId="5" fillId="0" borderId="16" xfId="1" applyFont="1" applyBorder="1" applyAlignment="1">
      <alignment horizontal="center" vertical="center" textRotation="255"/>
    </xf>
    <xf numFmtId="0" fontId="5" fillId="0" borderId="57" xfId="1" applyFont="1" applyBorder="1" applyAlignment="1">
      <alignment horizontal="center" vertical="center" textRotation="255"/>
    </xf>
    <xf numFmtId="0" fontId="5" fillId="0" borderId="44" xfId="1" applyFont="1" applyBorder="1" applyAlignment="1">
      <alignment horizontal="center" vertical="center" textRotation="255"/>
    </xf>
    <xf numFmtId="0" fontId="5" fillId="0" borderId="55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center" vertical="center" textRotation="255" shrinkToFit="1"/>
    </xf>
    <xf numFmtId="0" fontId="5" fillId="0" borderId="11" xfId="1" applyFont="1" applyBorder="1" applyAlignment="1">
      <alignment horizontal="center" vertical="center" textRotation="255" shrinkToFit="1"/>
    </xf>
    <xf numFmtId="0" fontId="5" fillId="0" borderId="16" xfId="1" applyFont="1" applyBorder="1" applyAlignment="1">
      <alignment horizontal="center" vertical="center" textRotation="255" shrinkToFit="1"/>
    </xf>
    <xf numFmtId="0" fontId="6" fillId="0" borderId="27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48" xfId="1" applyFont="1" applyBorder="1" applyAlignment="1"/>
    <xf numFmtId="0" fontId="6" fillId="0" borderId="42" xfId="1" applyFont="1" applyBorder="1" applyAlignment="1"/>
    <xf numFmtId="0" fontId="6" fillId="0" borderId="43" xfId="0" applyFont="1" applyBorder="1" applyAlignment="1"/>
    <xf numFmtId="0" fontId="6" fillId="0" borderId="44" xfId="1" applyFont="1" applyBorder="1" applyAlignment="1"/>
    <xf numFmtId="0" fontId="6" fillId="0" borderId="45" xfId="0" applyFont="1" applyBorder="1" applyAlignment="1"/>
    <xf numFmtId="0" fontId="6" fillId="0" borderId="44" xfId="1" applyFont="1" applyBorder="1" applyAlignment="1">
      <alignment horizontal="left"/>
    </xf>
    <xf numFmtId="0" fontId="6" fillId="0" borderId="45" xfId="1" applyFont="1" applyBorder="1" applyAlignment="1">
      <alignment horizontal="left"/>
    </xf>
    <xf numFmtId="0" fontId="6" fillId="0" borderId="46" xfId="1" applyFont="1" applyBorder="1" applyAlignment="1">
      <alignment horizontal="left"/>
    </xf>
    <xf numFmtId="0" fontId="6" fillId="0" borderId="47" xfId="1" applyFont="1" applyBorder="1" applyAlignment="1">
      <alignment horizontal="left"/>
    </xf>
    <xf numFmtId="0" fontId="5" fillId="0" borderId="22" xfId="1" applyFont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textRotation="255"/>
    </xf>
    <xf numFmtId="0" fontId="5" fillId="0" borderId="30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255" shrinkToFit="1"/>
    </xf>
    <xf numFmtId="0" fontId="3" fillId="0" borderId="11" xfId="1" applyFont="1" applyBorder="1" applyAlignment="1">
      <alignment horizontal="center" vertical="center" textRotation="255" shrinkToFit="1"/>
    </xf>
    <xf numFmtId="0" fontId="3" fillId="0" borderId="16" xfId="1" applyFont="1" applyBorder="1" applyAlignment="1">
      <alignment horizontal="center" vertical="center" textRotation="255" shrinkToFit="1"/>
    </xf>
    <xf numFmtId="0" fontId="3" fillId="0" borderId="49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textRotation="255"/>
    </xf>
    <xf numFmtId="0" fontId="9" fillId="0" borderId="11" xfId="1" applyFont="1" applyBorder="1" applyAlignment="1">
      <alignment horizontal="center" vertical="center" textRotation="255"/>
    </xf>
    <xf numFmtId="0" fontId="9" fillId="0" borderId="16" xfId="1" applyFont="1" applyBorder="1" applyAlignment="1">
      <alignment horizontal="center" vertical="center" textRotation="255"/>
    </xf>
    <xf numFmtId="0" fontId="9" fillId="0" borderId="1" xfId="1" applyFont="1" applyBorder="1" applyAlignment="1">
      <alignment horizontal="center" vertical="center" textRotation="255" shrinkToFit="1"/>
    </xf>
    <xf numFmtId="0" fontId="9" fillId="0" borderId="11" xfId="1" applyFont="1" applyBorder="1" applyAlignment="1">
      <alignment horizontal="center" vertical="center" textRotation="255" shrinkToFit="1"/>
    </xf>
    <xf numFmtId="0" fontId="9" fillId="0" borderId="16" xfId="1" applyFont="1" applyBorder="1" applyAlignment="1">
      <alignment horizontal="center" vertical="center" textRotation="255" shrinkToFit="1"/>
    </xf>
    <xf numFmtId="0" fontId="7" fillId="0" borderId="49" xfId="1" applyFont="1" applyBorder="1" applyAlignment="1">
      <alignment horizontal="center" vertical="center" wrapText="1"/>
    </xf>
    <xf numFmtId="0" fontId="7" fillId="0" borderId="5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55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 textRotation="255"/>
    </xf>
    <xf numFmtId="0" fontId="9" fillId="0" borderId="6" xfId="1" applyFont="1" applyBorder="1" applyAlignment="1">
      <alignment horizontal="center" vertical="center" textRotation="255"/>
    </xf>
    <xf numFmtId="0" fontId="7" fillId="0" borderId="54" xfId="1" applyFont="1" applyBorder="1" applyAlignment="1">
      <alignment horizontal="center" vertical="center" wrapText="1"/>
    </xf>
    <xf numFmtId="0" fontId="7" fillId="0" borderId="62" xfId="1" applyFont="1" applyBorder="1" applyAlignment="1">
      <alignment horizontal="center" vertical="center" wrapText="1"/>
    </xf>
    <xf numFmtId="0" fontId="7" fillId="0" borderId="63" xfId="1" applyFont="1" applyBorder="1" applyAlignment="1">
      <alignment horizontal="center" vertical="center" wrapText="1"/>
    </xf>
  </cellXfs>
  <cellStyles count="2">
    <cellStyle name="標準" xfId="0" builtinId="0"/>
    <cellStyle name="標準_Xl000003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1"/>
  <sheetViews>
    <sheetView tabSelected="1" view="pageBreakPreview" zoomScale="75" zoomScaleNormal="100" zoomScaleSheetLayoutView="75" workbookViewId="0"/>
  </sheetViews>
  <sheetFormatPr defaultRowHeight="13.5" x14ac:dyDescent="0.15"/>
  <cols>
    <col min="1" max="1" width="2.75" style="172" customWidth="1"/>
    <col min="2" max="2" width="2.625" style="172" bestFit="1" customWidth="1"/>
    <col min="3" max="3" width="22.875" style="172" bestFit="1" customWidth="1"/>
    <col min="4" max="6" width="9" style="172"/>
    <col min="7" max="18" width="7.5" style="172" customWidth="1"/>
    <col min="19" max="16384" width="9" style="172"/>
  </cols>
  <sheetData>
    <row r="1" spans="2:18" ht="14.25" thickBot="1" x14ac:dyDescent="0.2">
      <c r="B1" s="172" t="s">
        <v>121</v>
      </c>
    </row>
    <row r="2" spans="2:18" ht="13.5" customHeight="1" x14ac:dyDescent="0.15">
      <c r="B2" s="381" t="s">
        <v>131</v>
      </c>
      <c r="C2" s="382"/>
      <c r="D2" s="381" t="s">
        <v>132</v>
      </c>
      <c r="E2" s="388"/>
      <c r="F2" s="389"/>
      <c r="G2" s="390" t="s">
        <v>133</v>
      </c>
      <c r="H2" s="388"/>
      <c r="I2" s="388" t="s">
        <v>0</v>
      </c>
      <c r="J2" s="388"/>
      <c r="K2" s="388" t="s">
        <v>1</v>
      </c>
      <c r="L2" s="388"/>
      <c r="M2" s="388" t="s">
        <v>2</v>
      </c>
      <c r="N2" s="388"/>
      <c r="O2" s="388" t="s">
        <v>3</v>
      </c>
      <c r="P2" s="388"/>
      <c r="Q2" s="388" t="s">
        <v>4</v>
      </c>
      <c r="R2" s="389"/>
    </row>
    <row r="3" spans="2:18" ht="14.25" thickBot="1" x14ac:dyDescent="0.2">
      <c r="B3" s="383"/>
      <c r="C3" s="384"/>
      <c r="D3" s="338" t="s">
        <v>5</v>
      </c>
      <c r="E3" s="1" t="s">
        <v>6</v>
      </c>
      <c r="F3" s="2" t="s">
        <v>7</v>
      </c>
      <c r="G3" s="3" t="s">
        <v>6</v>
      </c>
      <c r="H3" s="1" t="s">
        <v>7</v>
      </c>
      <c r="I3" s="1" t="s">
        <v>6</v>
      </c>
      <c r="J3" s="1" t="s">
        <v>7</v>
      </c>
      <c r="K3" s="1" t="s">
        <v>6</v>
      </c>
      <c r="L3" s="1" t="s">
        <v>7</v>
      </c>
      <c r="M3" s="1" t="s">
        <v>6</v>
      </c>
      <c r="N3" s="1" t="s">
        <v>7</v>
      </c>
      <c r="O3" s="1" t="s">
        <v>6</v>
      </c>
      <c r="P3" s="1" t="s">
        <v>7</v>
      </c>
      <c r="Q3" s="1" t="s">
        <v>6</v>
      </c>
      <c r="R3" s="2" t="s">
        <v>7</v>
      </c>
    </row>
    <row r="4" spans="2:18" ht="13.5" customHeight="1" x14ac:dyDescent="0.15">
      <c r="B4" s="376" t="s">
        <v>8</v>
      </c>
      <c r="C4" s="4" t="s">
        <v>9</v>
      </c>
      <c r="D4" s="261">
        <f>SUM(E4:F4)</f>
        <v>84840</v>
      </c>
      <c r="E4" s="5">
        <f>SUM(G4+I4+K4+M4+O4+Q4)</f>
        <v>44334</v>
      </c>
      <c r="F4" s="6">
        <f>SUM(H4+J4+L4+N4+P4+R4)</f>
        <v>40506</v>
      </c>
      <c r="G4" s="269">
        <v>3069</v>
      </c>
      <c r="H4" s="5">
        <v>2543</v>
      </c>
      <c r="I4" s="5">
        <v>4463</v>
      </c>
      <c r="J4" s="5">
        <v>3859</v>
      </c>
      <c r="K4" s="5">
        <v>5819</v>
      </c>
      <c r="L4" s="5">
        <v>5179</v>
      </c>
      <c r="M4" s="5">
        <v>7805</v>
      </c>
      <c r="N4" s="5">
        <v>7181</v>
      </c>
      <c r="O4" s="5">
        <v>10360</v>
      </c>
      <c r="P4" s="5">
        <v>9731</v>
      </c>
      <c r="Q4" s="5">
        <v>12818</v>
      </c>
      <c r="R4" s="6">
        <v>12013</v>
      </c>
    </row>
    <row r="5" spans="2:18" x14ac:dyDescent="0.15">
      <c r="B5" s="377"/>
      <c r="C5" s="7" t="s">
        <v>10</v>
      </c>
      <c r="D5" s="262">
        <f>SUM(E5:F5)</f>
        <v>5073</v>
      </c>
      <c r="E5" s="8">
        <f t="shared" ref="E5:E58" si="0">SUM(G5+I5+K5+M5+O5+Q5)</f>
        <v>3339</v>
      </c>
      <c r="F5" s="9">
        <f>SUM(H5+J5+L5+N5+P5+R5)</f>
        <v>1734</v>
      </c>
      <c r="G5" s="10">
        <v>258</v>
      </c>
      <c r="H5" s="8">
        <v>167</v>
      </c>
      <c r="I5" s="8">
        <v>478</v>
      </c>
      <c r="J5" s="8">
        <v>221</v>
      </c>
      <c r="K5" s="8">
        <v>466</v>
      </c>
      <c r="L5" s="8">
        <v>243</v>
      </c>
      <c r="M5" s="8">
        <v>903</v>
      </c>
      <c r="N5" s="8">
        <v>438</v>
      </c>
      <c r="O5" s="8">
        <v>520</v>
      </c>
      <c r="P5" s="8">
        <v>283</v>
      </c>
      <c r="Q5" s="8">
        <v>714</v>
      </c>
      <c r="R5" s="9">
        <v>382</v>
      </c>
    </row>
    <row r="6" spans="2:18" x14ac:dyDescent="0.15">
      <c r="B6" s="377"/>
      <c r="C6" s="7" t="s">
        <v>11</v>
      </c>
      <c r="D6" s="262">
        <f>SUM(E6:F6)</f>
        <v>1928</v>
      </c>
      <c r="E6" s="8">
        <f t="shared" si="0"/>
        <v>1202</v>
      </c>
      <c r="F6" s="9">
        <f t="shared" ref="F6:F58" si="1">SUM(H6+J6+L6+N6+P6+R6)</f>
        <v>726</v>
      </c>
      <c r="G6" s="10">
        <v>2</v>
      </c>
      <c r="H6" s="8">
        <v>5</v>
      </c>
      <c r="I6" s="8">
        <v>3</v>
      </c>
      <c r="J6" s="8">
        <v>1</v>
      </c>
      <c r="K6" s="8">
        <v>293</v>
      </c>
      <c r="L6" s="8">
        <v>180</v>
      </c>
      <c r="M6" s="8">
        <v>330</v>
      </c>
      <c r="N6" s="8">
        <v>211</v>
      </c>
      <c r="O6" s="8">
        <v>273</v>
      </c>
      <c r="P6" s="8">
        <v>144</v>
      </c>
      <c r="Q6" s="8">
        <v>301</v>
      </c>
      <c r="R6" s="9">
        <v>185</v>
      </c>
    </row>
    <row r="7" spans="2:18" x14ac:dyDescent="0.15">
      <c r="B7" s="377"/>
      <c r="C7" s="7" t="s">
        <v>12</v>
      </c>
      <c r="D7" s="262">
        <f t="shared" ref="D7:D58" si="2">SUM(E7:F7)</f>
        <v>1774</v>
      </c>
      <c r="E7" s="8">
        <f t="shared" si="0"/>
        <v>956</v>
      </c>
      <c r="F7" s="9">
        <f t="shared" si="1"/>
        <v>818</v>
      </c>
      <c r="G7" s="10">
        <v>16</v>
      </c>
      <c r="H7" s="8">
        <v>14</v>
      </c>
      <c r="I7" s="8">
        <v>13</v>
      </c>
      <c r="J7" s="8">
        <v>22</v>
      </c>
      <c r="K7" s="8">
        <v>3</v>
      </c>
      <c r="L7" s="8">
        <v>1</v>
      </c>
      <c r="M7" s="8">
        <v>11</v>
      </c>
      <c r="N7" s="8">
        <v>1</v>
      </c>
      <c r="O7" s="8">
        <v>352</v>
      </c>
      <c r="P7" s="8">
        <v>312</v>
      </c>
      <c r="Q7" s="8">
        <v>561</v>
      </c>
      <c r="R7" s="9">
        <v>468</v>
      </c>
    </row>
    <row r="8" spans="2:18" x14ac:dyDescent="0.15">
      <c r="B8" s="377"/>
      <c r="C8" s="7" t="s">
        <v>13</v>
      </c>
      <c r="D8" s="262" t="s">
        <v>227</v>
      </c>
      <c r="E8" s="8" t="s">
        <v>227</v>
      </c>
      <c r="F8" s="9" t="s">
        <v>227</v>
      </c>
      <c r="G8" s="10" t="s">
        <v>227</v>
      </c>
      <c r="H8" s="8" t="s">
        <v>229</v>
      </c>
      <c r="I8" s="8" t="s">
        <v>229</v>
      </c>
      <c r="J8" s="8" t="s">
        <v>229</v>
      </c>
      <c r="K8" s="8" t="s">
        <v>229</v>
      </c>
      <c r="L8" s="8" t="s">
        <v>229</v>
      </c>
      <c r="M8" s="8" t="s">
        <v>229</v>
      </c>
      <c r="N8" s="8" t="s">
        <v>229</v>
      </c>
      <c r="O8" s="8" t="s">
        <v>229</v>
      </c>
      <c r="P8" s="8" t="s">
        <v>229</v>
      </c>
      <c r="Q8" s="8" t="s">
        <v>229</v>
      </c>
      <c r="R8" s="9" t="s">
        <v>229</v>
      </c>
    </row>
    <row r="9" spans="2:18" x14ac:dyDescent="0.15">
      <c r="B9" s="377"/>
      <c r="C9" s="7" t="s">
        <v>14</v>
      </c>
      <c r="D9" s="262" t="s">
        <v>227</v>
      </c>
      <c r="E9" s="8" t="s">
        <v>227</v>
      </c>
      <c r="F9" s="9" t="s">
        <v>228</v>
      </c>
      <c r="G9" s="10" t="s">
        <v>229</v>
      </c>
      <c r="H9" s="8" t="s">
        <v>229</v>
      </c>
      <c r="I9" s="8" t="s">
        <v>229</v>
      </c>
      <c r="J9" s="8" t="s">
        <v>229</v>
      </c>
      <c r="K9" s="8" t="s">
        <v>229</v>
      </c>
      <c r="L9" s="8" t="s">
        <v>229</v>
      </c>
      <c r="M9" s="8" t="s">
        <v>229</v>
      </c>
      <c r="N9" s="8" t="s">
        <v>229</v>
      </c>
      <c r="O9" s="8" t="s">
        <v>229</v>
      </c>
      <c r="P9" s="8" t="s">
        <v>229</v>
      </c>
      <c r="Q9" s="8" t="s">
        <v>229</v>
      </c>
      <c r="R9" s="9" t="s">
        <v>229</v>
      </c>
    </row>
    <row r="10" spans="2:18" x14ac:dyDescent="0.15">
      <c r="B10" s="377"/>
      <c r="C10" s="7" t="s">
        <v>15</v>
      </c>
      <c r="D10" s="262">
        <f t="shared" si="2"/>
        <v>651</v>
      </c>
      <c r="E10" s="8">
        <f>SUM(G10+I10+K10+M10+O10+Q10)</f>
        <v>400</v>
      </c>
      <c r="F10" s="9">
        <f t="shared" si="1"/>
        <v>251</v>
      </c>
      <c r="G10" s="10">
        <v>106</v>
      </c>
      <c r="H10" s="8">
        <v>62</v>
      </c>
      <c r="I10" s="8">
        <v>104</v>
      </c>
      <c r="J10" s="8">
        <v>67</v>
      </c>
      <c r="K10" s="8">
        <v>60</v>
      </c>
      <c r="L10" s="8">
        <v>35</v>
      </c>
      <c r="M10" s="8">
        <v>51</v>
      </c>
      <c r="N10" s="8">
        <v>37</v>
      </c>
      <c r="O10" s="8">
        <v>40</v>
      </c>
      <c r="P10" s="8">
        <v>23</v>
      </c>
      <c r="Q10" s="8">
        <v>39</v>
      </c>
      <c r="R10" s="9">
        <v>27</v>
      </c>
    </row>
    <row r="11" spans="2:18" x14ac:dyDescent="0.15">
      <c r="B11" s="377"/>
      <c r="C11" s="7" t="s">
        <v>16</v>
      </c>
      <c r="D11" s="262">
        <f t="shared" si="2"/>
        <v>260</v>
      </c>
      <c r="E11" s="8">
        <f t="shared" si="0"/>
        <v>162</v>
      </c>
      <c r="F11" s="9">
        <f t="shared" si="1"/>
        <v>98</v>
      </c>
      <c r="G11" s="10">
        <v>12</v>
      </c>
      <c r="H11" s="8">
        <v>7</v>
      </c>
      <c r="I11" s="8">
        <v>12</v>
      </c>
      <c r="J11" s="8">
        <v>7</v>
      </c>
      <c r="K11" s="8">
        <v>16</v>
      </c>
      <c r="L11" s="8">
        <v>6</v>
      </c>
      <c r="M11" s="8">
        <v>25</v>
      </c>
      <c r="N11" s="8">
        <v>17</v>
      </c>
      <c r="O11" s="8">
        <v>53</v>
      </c>
      <c r="P11" s="8">
        <v>33</v>
      </c>
      <c r="Q11" s="8">
        <v>44</v>
      </c>
      <c r="R11" s="9">
        <v>28</v>
      </c>
    </row>
    <row r="12" spans="2:18" x14ac:dyDescent="0.15">
      <c r="B12" s="377"/>
      <c r="C12" s="7" t="s">
        <v>17</v>
      </c>
      <c r="D12" s="262">
        <f t="shared" si="2"/>
        <v>2558</v>
      </c>
      <c r="E12" s="8">
        <f t="shared" si="0"/>
        <v>1605</v>
      </c>
      <c r="F12" s="9">
        <f t="shared" si="1"/>
        <v>953</v>
      </c>
      <c r="G12" s="10">
        <v>72</v>
      </c>
      <c r="H12" s="8">
        <v>48</v>
      </c>
      <c r="I12" s="8">
        <v>93</v>
      </c>
      <c r="J12" s="8">
        <v>66</v>
      </c>
      <c r="K12" s="8">
        <v>308</v>
      </c>
      <c r="L12" s="8">
        <v>187</v>
      </c>
      <c r="M12" s="8">
        <v>303</v>
      </c>
      <c r="N12" s="8">
        <v>187</v>
      </c>
      <c r="O12" s="8">
        <v>416</v>
      </c>
      <c r="P12" s="8">
        <v>271</v>
      </c>
      <c r="Q12" s="8">
        <v>413</v>
      </c>
      <c r="R12" s="9">
        <v>194</v>
      </c>
    </row>
    <row r="13" spans="2:18" x14ac:dyDescent="0.15">
      <c r="B13" s="377"/>
      <c r="C13" s="7" t="s">
        <v>18</v>
      </c>
      <c r="D13" s="262">
        <f t="shared" si="2"/>
        <v>111</v>
      </c>
      <c r="E13" s="8">
        <f t="shared" si="0"/>
        <v>78</v>
      </c>
      <c r="F13" s="9">
        <f t="shared" si="1"/>
        <v>33</v>
      </c>
      <c r="G13" s="10">
        <v>14</v>
      </c>
      <c r="H13" s="8">
        <v>5</v>
      </c>
      <c r="I13" s="8">
        <v>13</v>
      </c>
      <c r="J13" s="8">
        <v>7</v>
      </c>
      <c r="K13" s="8">
        <v>12</v>
      </c>
      <c r="L13" s="8">
        <v>5</v>
      </c>
      <c r="M13" s="8">
        <v>16</v>
      </c>
      <c r="N13" s="8">
        <v>7</v>
      </c>
      <c r="O13" s="8">
        <v>10</v>
      </c>
      <c r="P13" s="8">
        <v>4</v>
      </c>
      <c r="Q13" s="8">
        <v>13</v>
      </c>
      <c r="R13" s="9">
        <v>5</v>
      </c>
    </row>
    <row r="14" spans="2:18" x14ac:dyDescent="0.15">
      <c r="B14" s="377"/>
      <c r="C14" s="7" t="s">
        <v>19</v>
      </c>
      <c r="D14" s="262">
        <f t="shared" si="2"/>
        <v>9074</v>
      </c>
      <c r="E14" s="8">
        <f t="shared" si="0"/>
        <v>5810</v>
      </c>
      <c r="F14" s="9">
        <f t="shared" si="1"/>
        <v>3264</v>
      </c>
      <c r="G14" s="10">
        <v>1471</v>
      </c>
      <c r="H14" s="8">
        <v>918</v>
      </c>
      <c r="I14" s="8">
        <v>1434</v>
      </c>
      <c r="J14" s="8">
        <v>810</v>
      </c>
      <c r="K14" s="8">
        <v>823</v>
      </c>
      <c r="L14" s="8">
        <v>441</v>
      </c>
      <c r="M14" s="8">
        <v>769</v>
      </c>
      <c r="N14" s="8">
        <v>453</v>
      </c>
      <c r="O14" s="8">
        <v>670</v>
      </c>
      <c r="P14" s="8">
        <v>305</v>
      </c>
      <c r="Q14" s="8">
        <v>643</v>
      </c>
      <c r="R14" s="9">
        <v>337</v>
      </c>
    </row>
    <row r="15" spans="2:18" x14ac:dyDescent="0.15">
      <c r="B15" s="377"/>
      <c r="C15" s="7" t="s">
        <v>20</v>
      </c>
      <c r="D15" s="262" t="s">
        <v>227</v>
      </c>
      <c r="E15" s="8" t="s">
        <v>227</v>
      </c>
      <c r="F15" s="9" t="s">
        <v>227</v>
      </c>
      <c r="G15" s="10" t="s">
        <v>227</v>
      </c>
      <c r="H15" s="8" t="s">
        <v>229</v>
      </c>
      <c r="I15" s="8" t="s">
        <v>229</v>
      </c>
      <c r="J15" s="8" t="s">
        <v>229</v>
      </c>
      <c r="K15" s="8" t="s">
        <v>229</v>
      </c>
      <c r="L15" s="8" t="s">
        <v>229</v>
      </c>
      <c r="M15" s="8" t="s">
        <v>229</v>
      </c>
      <c r="N15" s="8" t="s">
        <v>229</v>
      </c>
      <c r="O15" s="8" t="s">
        <v>229</v>
      </c>
      <c r="P15" s="8" t="s">
        <v>229</v>
      </c>
      <c r="Q15" s="8" t="s">
        <v>229</v>
      </c>
      <c r="R15" s="9" t="s">
        <v>229</v>
      </c>
    </row>
    <row r="16" spans="2:18" ht="14.25" thickBot="1" x14ac:dyDescent="0.2">
      <c r="B16" s="378"/>
      <c r="C16" s="11" t="s">
        <v>21</v>
      </c>
      <c r="D16" s="263">
        <f t="shared" si="2"/>
        <v>106269</v>
      </c>
      <c r="E16" s="267">
        <f t="shared" si="0"/>
        <v>57886</v>
      </c>
      <c r="F16" s="270">
        <f t="shared" si="1"/>
        <v>48383</v>
      </c>
      <c r="G16" s="14">
        <f>SUM(G4:G15)</f>
        <v>5020</v>
      </c>
      <c r="H16" s="12">
        <f>SUM(H4:H15)</f>
        <v>3769</v>
      </c>
      <c r="I16" s="14">
        <f t="shared" ref="I16:R16" si="3">SUM(I4:I15)</f>
        <v>6613</v>
      </c>
      <c r="J16" s="12">
        <f t="shared" si="3"/>
        <v>5060</v>
      </c>
      <c r="K16" s="14">
        <f t="shared" si="3"/>
        <v>7800</v>
      </c>
      <c r="L16" s="12">
        <f t="shared" si="3"/>
        <v>6277</v>
      </c>
      <c r="M16" s="14">
        <f t="shared" si="3"/>
        <v>10213</v>
      </c>
      <c r="N16" s="12">
        <f t="shared" si="3"/>
        <v>8532</v>
      </c>
      <c r="O16" s="14">
        <f t="shared" si="3"/>
        <v>12694</v>
      </c>
      <c r="P16" s="12">
        <f t="shared" si="3"/>
        <v>11106</v>
      </c>
      <c r="Q16" s="14">
        <f t="shared" si="3"/>
        <v>15546</v>
      </c>
      <c r="R16" s="13">
        <f t="shared" si="3"/>
        <v>13639</v>
      </c>
    </row>
    <row r="17" spans="2:18" ht="13.5" customHeight="1" x14ac:dyDescent="0.15">
      <c r="B17" s="385" t="s">
        <v>22</v>
      </c>
      <c r="C17" s="4" t="s">
        <v>23</v>
      </c>
      <c r="D17" s="261">
        <f t="shared" si="2"/>
        <v>7607</v>
      </c>
      <c r="E17" s="5">
        <f t="shared" si="0"/>
        <v>4679</v>
      </c>
      <c r="F17" s="6">
        <f t="shared" si="1"/>
        <v>2928</v>
      </c>
      <c r="G17" s="17">
        <v>565</v>
      </c>
      <c r="H17" s="15">
        <v>364</v>
      </c>
      <c r="I17" s="15">
        <v>597</v>
      </c>
      <c r="J17" s="15">
        <v>365</v>
      </c>
      <c r="K17" s="15">
        <v>647</v>
      </c>
      <c r="L17" s="15">
        <v>364</v>
      </c>
      <c r="M17" s="15">
        <v>699</v>
      </c>
      <c r="N17" s="15">
        <v>413</v>
      </c>
      <c r="O17" s="15">
        <v>907</v>
      </c>
      <c r="P17" s="15">
        <v>602</v>
      </c>
      <c r="Q17" s="15">
        <v>1264</v>
      </c>
      <c r="R17" s="16">
        <v>820</v>
      </c>
    </row>
    <row r="18" spans="2:18" x14ac:dyDescent="0.15">
      <c r="B18" s="386"/>
      <c r="C18" s="7" t="s">
        <v>24</v>
      </c>
      <c r="D18" s="262">
        <f t="shared" si="2"/>
        <v>7271</v>
      </c>
      <c r="E18" s="8">
        <f t="shared" si="0"/>
        <v>4689</v>
      </c>
      <c r="F18" s="9">
        <f t="shared" si="1"/>
        <v>2582</v>
      </c>
      <c r="G18" s="10">
        <v>779</v>
      </c>
      <c r="H18" s="8">
        <v>488</v>
      </c>
      <c r="I18" s="8">
        <v>770</v>
      </c>
      <c r="J18" s="8">
        <v>438</v>
      </c>
      <c r="K18" s="8">
        <v>733</v>
      </c>
      <c r="L18" s="8">
        <v>425</v>
      </c>
      <c r="M18" s="8">
        <v>755</v>
      </c>
      <c r="N18" s="8">
        <v>445</v>
      </c>
      <c r="O18" s="8">
        <v>786</v>
      </c>
      <c r="P18" s="8">
        <v>386</v>
      </c>
      <c r="Q18" s="8">
        <v>866</v>
      </c>
      <c r="R18" s="9">
        <v>400</v>
      </c>
    </row>
    <row r="19" spans="2:18" x14ac:dyDescent="0.15">
      <c r="B19" s="386"/>
      <c r="C19" s="7" t="s">
        <v>25</v>
      </c>
      <c r="D19" s="262">
        <f t="shared" si="2"/>
        <v>12552</v>
      </c>
      <c r="E19" s="8">
        <f t="shared" si="0"/>
        <v>7527</v>
      </c>
      <c r="F19" s="9">
        <f t="shared" si="1"/>
        <v>5025</v>
      </c>
      <c r="G19" s="10">
        <v>1179</v>
      </c>
      <c r="H19" s="8">
        <v>848</v>
      </c>
      <c r="I19" s="8">
        <v>1263</v>
      </c>
      <c r="J19" s="8">
        <v>939</v>
      </c>
      <c r="K19" s="8">
        <v>1289</v>
      </c>
      <c r="L19" s="8">
        <v>877</v>
      </c>
      <c r="M19" s="8">
        <v>1214</v>
      </c>
      <c r="N19" s="8">
        <v>807</v>
      </c>
      <c r="O19" s="8">
        <v>1350</v>
      </c>
      <c r="P19" s="8">
        <v>801</v>
      </c>
      <c r="Q19" s="8">
        <v>1232</v>
      </c>
      <c r="R19" s="9">
        <v>753</v>
      </c>
    </row>
    <row r="20" spans="2:18" x14ac:dyDescent="0.15">
      <c r="B20" s="386"/>
      <c r="C20" s="7" t="s">
        <v>26</v>
      </c>
      <c r="D20" s="262">
        <f t="shared" si="2"/>
        <v>1018</v>
      </c>
      <c r="E20" s="8">
        <f t="shared" si="0"/>
        <v>622</v>
      </c>
      <c r="F20" s="9">
        <f t="shared" si="1"/>
        <v>396</v>
      </c>
      <c r="G20" s="10">
        <v>69</v>
      </c>
      <c r="H20" s="8">
        <v>46</v>
      </c>
      <c r="I20" s="8">
        <v>69</v>
      </c>
      <c r="J20" s="8">
        <v>41</v>
      </c>
      <c r="K20" s="8">
        <v>58</v>
      </c>
      <c r="L20" s="8">
        <v>47</v>
      </c>
      <c r="M20" s="8">
        <v>92</v>
      </c>
      <c r="N20" s="8">
        <v>46</v>
      </c>
      <c r="O20" s="8">
        <v>137</v>
      </c>
      <c r="P20" s="8">
        <v>75</v>
      </c>
      <c r="Q20" s="8">
        <v>197</v>
      </c>
      <c r="R20" s="9">
        <v>141</v>
      </c>
    </row>
    <row r="21" spans="2:18" x14ac:dyDescent="0.15">
      <c r="B21" s="386"/>
      <c r="C21" s="7" t="s">
        <v>27</v>
      </c>
      <c r="D21" s="262">
        <f t="shared" si="2"/>
        <v>941</v>
      </c>
      <c r="E21" s="8">
        <f t="shared" si="0"/>
        <v>591</v>
      </c>
      <c r="F21" s="9">
        <f t="shared" si="1"/>
        <v>350</v>
      </c>
      <c r="G21" s="10">
        <v>44</v>
      </c>
      <c r="H21" s="8">
        <v>24</v>
      </c>
      <c r="I21" s="8">
        <v>40</v>
      </c>
      <c r="J21" s="8">
        <v>25</v>
      </c>
      <c r="K21" s="8">
        <v>45</v>
      </c>
      <c r="L21" s="8">
        <v>22</v>
      </c>
      <c r="M21" s="8">
        <v>64</v>
      </c>
      <c r="N21" s="8">
        <v>38</v>
      </c>
      <c r="O21" s="8">
        <v>168</v>
      </c>
      <c r="P21" s="8">
        <v>115</v>
      </c>
      <c r="Q21" s="8">
        <v>230</v>
      </c>
      <c r="R21" s="9">
        <v>126</v>
      </c>
    </row>
    <row r="22" spans="2:18" x14ac:dyDescent="0.15">
      <c r="B22" s="386"/>
      <c r="C22" s="7" t="s">
        <v>28</v>
      </c>
      <c r="D22" s="262">
        <f t="shared" si="2"/>
        <v>4242</v>
      </c>
      <c r="E22" s="8">
        <f t="shared" si="0"/>
        <v>2934</v>
      </c>
      <c r="F22" s="9">
        <f t="shared" si="1"/>
        <v>1308</v>
      </c>
      <c r="G22" s="10">
        <v>4</v>
      </c>
      <c r="H22" s="8">
        <v>2</v>
      </c>
      <c r="I22" s="8">
        <v>4</v>
      </c>
      <c r="J22" s="8">
        <v>1</v>
      </c>
      <c r="K22" s="8">
        <v>19</v>
      </c>
      <c r="L22" s="8">
        <v>13</v>
      </c>
      <c r="M22" s="8">
        <v>707</v>
      </c>
      <c r="N22" s="8">
        <v>263</v>
      </c>
      <c r="O22" s="8">
        <v>960</v>
      </c>
      <c r="P22" s="8">
        <v>417</v>
      </c>
      <c r="Q22" s="8">
        <v>1240</v>
      </c>
      <c r="R22" s="9">
        <v>612</v>
      </c>
    </row>
    <row r="23" spans="2:18" x14ac:dyDescent="0.15">
      <c r="B23" s="386"/>
      <c r="C23" s="7" t="s">
        <v>29</v>
      </c>
      <c r="D23" s="262">
        <f t="shared" si="2"/>
        <v>459</v>
      </c>
      <c r="E23" s="8">
        <f t="shared" si="0"/>
        <v>218</v>
      </c>
      <c r="F23" s="9">
        <f t="shared" si="1"/>
        <v>241</v>
      </c>
      <c r="G23" s="10">
        <v>0</v>
      </c>
      <c r="H23" s="8">
        <v>1</v>
      </c>
      <c r="I23" s="8">
        <v>1</v>
      </c>
      <c r="J23" s="8">
        <v>1</v>
      </c>
      <c r="K23" s="8">
        <v>0</v>
      </c>
      <c r="L23" s="8">
        <v>3</v>
      </c>
      <c r="M23" s="8">
        <v>68</v>
      </c>
      <c r="N23" s="8">
        <v>88</v>
      </c>
      <c r="O23" s="8">
        <v>85</v>
      </c>
      <c r="P23" s="8">
        <v>71</v>
      </c>
      <c r="Q23" s="8">
        <v>64</v>
      </c>
      <c r="R23" s="9">
        <v>77</v>
      </c>
    </row>
    <row r="24" spans="2:18" x14ac:dyDescent="0.15">
      <c r="B24" s="386"/>
      <c r="C24" s="7" t="s">
        <v>30</v>
      </c>
      <c r="D24" s="262">
        <f t="shared" si="2"/>
        <v>923</v>
      </c>
      <c r="E24" s="8">
        <f t="shared" si="0"/>
        <v>563</v>
      </c>
      <c r="F24" s="9">
        <f t="shared" si="1"/>
        <v>360</v>
      </c>
      <c r="G24" s="10">
        <v>60</v>
      </c>
      <c r="H24" s="8">
        <v>39</v>
      </c>
      <c r="I24" s="8">
        <v>54</v>
      </c>
      <c r="J24" s="8">
        <v>29</v>
      </c>
      <c r="K24" s="8">
        <v>63</v>
      </c>
      <c r="L24" s="8">
        <v>28</v>
      </c>
      <c r="M24" s="8">
        <v>82</v>
      </c>
      <c r="N24" s="8">
        <v>50</v>
      </c>
      <c r="O24" s="8">
        <v>133</v>
      </c>
      <c r="P24" s="8">
        <v>78</v>
      </c>
      <c r="Q24" s="8">
        <v>171</v>
      </c>
      <c r="R24" s="9">
        <v>136</v>
      </c>
    </row>
    <row r="25" spans="2:18" ht="14.25" thickBot="1" x14ac:dyDescent="0.2">
      <c r="B25" s="387"/>
      <c r="C25" s="11" t="s">
        <v>21</v>
      </c>
      <c r="D25" s="264">
        <f t="shared" si="2"/>
        <v>35013</v>
      </c>
      <c r="E25" s="267">
        <f t="shared" si="0"/>
        <v>21823</v>
      </c>
      <c r="F25" s="13">
        <f t="shared" si="1"/>
        <v>13190</v>
      </c>
      <c r="G25" s="14">
        <f>SUM(G17:G24)</f>
        <v>2700</v>
      </c>
      <c r="H25" s="12">
        <f>SUM(H17:H24)</f>
        <v>1812</v>
      </c>
      <c r="I25" s="12">
        <f t="shared" ref="I25:R25" si="4">SUM(I17:I24)</f>
        <v>2798</v>
      </c>
      <c r="J25" s="12">
        <f t="shared" si="4"/>
        <v>1839</v>
      </c>
      <c r="K25" s="12">
        <f t="shared" si="4"/>
        <v>2854</v>
      </c>
      <c r="L25" s="12">
        <f t="shared" si="4"/>
        <v>1779</v>
      </c>
      <c r="M25" s="12">
        <f t="shared" si="4"/>
        <v>3681</v>
      </c>
      <c r="N25" s="12">
        <f t="shared" si="4"/>
        <v>2150</v>
      </c>
      <c r="O25" s="12">
        <f t="shared" si="4"/>
        <v>4526</v>
      </c>
      <c r="P25" s="12">
        <f t="shared" si="4"/>
        <v>2545</v>
      </c>
      <c r="Q25" s="12">
        <f t="shared" si="4"/>
        <v>5264</v>
      </c>
      <c r="R25" s="13">
        <f t="shared" si="4"/>
        <v>3065</v>
      </c>
    </row>
    <row r="26" spans="2:18" ht="13.5" customHeight="1" x14ac:dyDescent="0.15">
      <c r="B26" s="376" t="s">
        <v>31</v>
      </c>
      <c r="C26" s="4" t="s">
        <v>32</v>
      </c>
      <c r="D26" s="265">
        <f t="shared" si="2"/>
        <v>409</v>
      </c>
      <c r="E26" s="5">
        <f t="shared" si="0"/>
        <v>233</v>
      </c>
      <c r="F26" s="16">
        <f t="shared" si="1"/>
        <v>176</v>
      </c>
      <c r="G26" s="17">
        <v>33</v>
      </c>
      <c r="H26" s="15">
        <v>28</v>
      </c>
      <c r="I26" s="15">
        <v>38</v>
      </c>
      <c r="J26" s="15">
        <v>23</v>
      </c>
      <c r="K26" s="15">
        <v>33</v>
      </c>
      <c r="L26" s="15">
        <v>26</v>
      </c>
      <c r="M26" s="15">
        <v>36</v>
      </c>
      <c r="N26" s="15">
        <v>21</v>
      </c>
      <c r="O26" s="15">
        <v>36</v>
      </c>
      <c r="P26" s="15">
        <v>38</v>
      </c>
      <c r="Q26" s="15">
        <v>57</v>
      </c>
      <c r="R26" s="16">
        <v>40</v>
      </c>
    </row>
    <row r="27" spans="2:18" x14ac:dyDescent="0.15">
      <c r="B27" s="377"/>
      <c r="C27" s="7" t="s">
        <v>33</v>
      </c>
      <c r="D27" s="262">
        <f t="shared" si="2"/>
        <v>435</v>
      </c>
      <c r="E27" s="8">
        <f t="shared" si="0"/>
        <v>268</v>
      </c>
      <c r="F27" s="9">
        <f t="shared" si="1"/>
        <v>167</v>
      </c>
      <c r="G27" s="10">
        <v>19</v>
      </c>
      <c r="H27" s="8">
        <v>7</v>
      </c>
      <c r="I27" s="8">
        <v>19</v>
      </c>
      <c r="J27" s="8">
        <v>11</v>
      </c>
      <c r="K27" s="8">
        <v>18</v>
      </c>
      <c r="L27" s="8">
        <v>13</v>
      </c>
      <c r="M27" s="8">
        <v>23</v>
      </c>
      <c r="N27" s="8">
        <v>21</v>
      </c>
      <c r="O27" s="8">
        <v>59</v>
      </c>
      <c r="P27" s="8">
        <v>54</v>
      </c>
      <c r="Q27" s="8">
        <v>130</v>
      </c>
      <c r="R27" s="9">
        <v>61</v>
      </c>
    </row>
    <row r="28" spans="2:18" x14ac:dyDescent="0.15">
      <c r="B28" s="377"/>
      <c r="C28" s="7" t="s">
        <v>34</v>
      </c>
      <c r="D28" s="262">
        <f t="shared" si="2"/>
        <v>527</v>
      </c>
      <c r="E28" s="8">
        <f t="shared" si="0"/>
        <v>334</v>
      </c>
      <c r="F28" s="9">
        <f t="shared" si="1"/>
        <v>193</v>
      </c>
      <c r="G28" s="10">
        <v>39</v>
      </c>
      <c r="H28" s="8">
        <v>18</v>
      </c>
      <c r="I28" s="8">
        <v>40</v>
      </c>
      <c r="J28" s="8">
        <v>22</v>
      </c>
      <c r="K28" s="8">
        <v>34</v>
      </c>
      <c r="L28" s="8">
        <v>12</v>
      </c>
      <c r="M28" s="8">
        <v>51</v>
      </c>
      <c r="N28" s="8">
        <v>29</v>
      </c>
      <c r="O28" s="8">
        <v>67</v>
      </c>
      <c r="P28" s="8">
        <v>48</v>
      </c>
      <c r="Q28" s="8">
        <v>103</v>
      </c>
      <c r="R28" s="9">
        <v>64</v>
      </c>
    </row>
    <row r="29" spans="2:18" x14ac:dyDescent="0.15">
      <c r="B29" s="377"/>
      <c r="C29" s="7" t="s">
        <v>35</v>
      </c>
      <c r="D29" s="262">
        <f t="shared" si="2"/>
        <v>399</v>
      </c>
      <c r="E29" s="8">
        <f t="shared" si="0"/>
        <v>247</v>
      </c>
      <c r="F29" s="9">
        <f t="shared" si="1"/>
        <v>152</v>
      </c>
      <c r="G29" s="10">
        <v>26</v>
      </c>
      <c r="H29" s="8">
        <v>25</v>
      </c>
      <c r="I29" s="8">
        <v>41</v>
      </c>
      <c r="J29" s="8">
        <v>23</v>
      </c>
      <c r="K29" s="8">
        <v>28</v>
      </c>
      <c r="L29" s="8">
        <v>18</v>
      </c>
      <c r="M29" s="8">
        <v>33</v>
      </c>
      <c r="N29" s="8">
        <v>28</v>
      </c>
      <c r="O29" s="8">
        <v>45</v>
      </c>
      <c r="P29" s="8">
        <v>29</v>
      </c>
      <c r="Q29" s="8">
        <v>74</v>
      </c>
      <c r="R29" s="9">
        <v>29</v>
      </c>
    </row>
    <row r="30" spans="2:18" x14ac:dyDescent="0.15">
      <c r="B30" s="377"/>
      <c r="C30" s="7" t="s">
        <v>36</v>
      </c>
      <c r="D30" s="262">
        <f t="shared" si="2"/>
        <v>2613</v>
      </c>
      <c r="E30" s="8">
        <f t="shared" si="0"/>
        <v>1390</v>
      </c>
      <c r="F30" s="9">
        <f t="shared" si="1"/>
        <v>1223</v>
      </c>
      <c r="G30" s="10">
        <v>68</v>
      </c>
      <c r="H30" s="8">
        <v>51</v>
      </c>
      <c r="I30" s="8">
        <v>68</v>
      </c>
      <c r="J30" s="8">
        <v>61</v>
      </c>
      <c r="K30" s="8">
        <v>108</v>
      </c>
      <c r="L30" s="8">
        <v>95</v>
      </c>
      <c r="M30" s="8">
        <v>156</v>
      </c>
      <c r="N30" s="8">
        <v>148</v>
      </c>
      <c r="O30" s="8">
        <v>368</v>
      </c>
      <c r="P30" s="8">
        <v>349</v>
      </c>
      <c r="Q30" s="8">
        <v>622</v>
      </c>
      <c r="R30" s="9">
        <v>519</v>
      </c>
    </row>
    <row r="31" spans="2:18" x14ac:dyDescent="0.15">
      <c r="B31" s="377"/>
      <c r="C31" s="7" t="s">
        <v>37</v>
      </c>
      <c r="D31" s="262">
        <f t="shared" si="2"/>
        <v>922</v>
      </c>
      <c r="E31" s="8">
        <f t="shared" si="0"/>
        <v>466</v>
      </c>
      <c r="F31" s="9">
        <f t="shared" si="1"/>
        <v>456</v>
      </c>
      <c r="G31" s="10">
        <v>10</v>
      </c>
      <c r="H31" s="8">
        <v>7</v>
      </c>
      <c r="I31" s="8">
        <v>12</v>
      </c>
      <c r="J31" s="8">
        <v>10</v>
      </c>
      <c r="K31" s="8">
        <v>21</v>
      </c>
      <c r="L31" s="8">
        <v>16</v>
      </c>
      <c r="M31" s="8">
        <v>32</v>
      </c>
      <c r="N31" s="8">
        <v>31</v>
      </c>
      <c r="O31" s="8">
        <v>115</v>
      </c>
      <c r="P31" s="8">
        <v>127</v>
      </c>
      <c r="Q31" s="8">
        <v>276</v>
      </c>
      <c r="R31" s="9">
        <v>265</v>
      </c>
    </row>
    <row r="32" spans="2:18" x14ac:dyDescent="0.15">
      <c r="B32" s="377"/>
      <c r="C32" s="7" t="s">
        <v>38</v>
      </c>
      <c r="D32" s="262">
        <f t="shared" si="2"/>
        <v>2089</v>
      </c>
      <c r="E32" s="8">
        <f t="shared" si="0"/>
        <v>1159</v>
      </c>
      <c r="F32" s="9">
        <f t="shared" si="1"/>
        <v>930</v>
      </c>
      <c r="G32" s="10">
        <v>112</v>
      </c>
      <c r="H32" s="8">
        <v>74</v>
      </c>
      <c r="I32" s="8">
        <v>118</v>
      </c>
      <c r="J32" s="8">
        <v>82</v>
      </c>
      <c r="K32" s="8">
        <v>139</v>
      </c>
      <c r="L32" s="8">
        <v>114</v>
      </c>
      <c r="M32" s="8">
        <v>177</v>
      </c>
      <c r="N32" s="8">
        <v>129</v>
      </c>
      <c r="O32" s="8">
        <v>248</v>
      </c>
      <c r="P32" s="8">
        <v>200</v>
      </c>
      <c r="Q32" s="8">
        <v>365</v>
      </c>
      <c r="R32" s="9">
        <v>331</v>
      </c>
    </row>
    <row r="33" spans="2:18" x14ac:dyDescent="0.15">
      <c r="B33" s="377"/>
      <c r="C33" s="7" t="s">
        <v>39</v>
      </c>
      <c r="D33" s="262">
        <f t="shared" si="2"/>
        <v>2101</v>
      </c>
      <c r="E33" s="8">
        <f t="shared" si="0"/>
        <v>1232</v>
      </c>
      <c r="F33" s="9">
        <f t="shared" si="1"/>
        <v>869</v>
      </c>
      <c r="G33" s="10">
        <v>194</v>
      </c>
      <c r="H33" s="8">
        <v>131</v>
      </c>
      <c r="I33" s="8">
        <v>190</v>
      </c>
      <c r="J33" s="8">
        <v>142</v>
      </c>
      <c r="K33" s="8">
        <v>206</v>
      </c>
      <c r="L33" s="8">
        <v>168</v>
      </c>
      <c r="M33" s="8">
        <v>238</v>
      </c>
      <c r="N33" s="8">
        <v>148</v>
      </c>
      <c r="O33" s="8">
        <v>193</v>
      </c>
      <c r="P33" s="8">
        <v>122</v>
      </c>
      <c r="Q33" s="8">
        <v>211</v>
      </c>
      <c r="R33" s="9">
        <v>158</v>
      </c>
    </row>
    <row r="34" spans="2:18" x14ac:dyDescent="0.15">
      <c r="B34" s="377"/>
      <c r="C34" s="7" t="s">
        <v>40</v>
      </c>
      <c r="D34" s="262">
        <f t="shared" si="2"/>
        <v>904</v>
      </c>
      <c r="E34" s="8">
        <f t="shared" si="0"/>
        <v>514</v>
      </c>
      <c r="F34" s="9">
        <f t="shared" si="1"/>
        <v>390</v>
      </c>
      <c r="G34" s="10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1</v>
      </c>
      <c r="N34" s="8">
        <v>0</v>
      </c>
      <c r="O34" s="8">
        <v>16</v>
      </c>
      <c r="P34" s="8">
        <v>9</v>
      </c>
      <c r="Q34" s="8">
        <v>497</v>
      </c>
      <c r="R34" s="9">
        <v>381</v>
      </c>
    </row>
    <row r="35" spans="2:18" x14ac:dyDescent="0.15">
      <c r="B35" s="377"/>
      <c r="C35" s="7" t="s">
        <v>41</v>
      </c>
      <c r="D35" s="262">
        <f t="shared" si="2"/>
        <v>2760</v>
      </c>
      <c r="E35" s="8">
        <f t="shared" si="0"/>
        <v>1577</v>
      </c>
      <c r="F35" s="9">
        <f t="shared" si="1"/>
        <v>1183</v>
      </c>
      <c r="G35" s="10">
        <v>9</v>
      </c>
      <c r="H35" s="8">
        <v>5</v>
      </c>
      <c r="I35" s="8">
        <v>8</v>
      </c>
      <c r="J35" s="8">
        <v>4</v>
      </c>
      <c r="K35" s="8">
        <v>14</v>
      </c>
      <c r="L35" s="8">
        <v>9</v>
      </c>
      <c r="M35" s="8">
        <v>132</v>
      </c>
      <c r="N35" s="8">
        <v>94</v>
      </c>
      <c r="O35" s="8">
        <v>1159</v>
      </c>
      <c r="P35" s="8">
        <v>855</v>
      </c>
      <c r="Q35" s="8">
        <v>255</v>
      </c>
      <c r="R35" s="9">
        <v>216</v>
      </c>
    </row>
    <row r="36" spans="2:18" x14ac:dyDescent="0.15">
      <c r="B36" s="377"/>
      <c r="C36" s="7" t="s">
        <v>42</v>
      </c>
      <c r="D36" s="262">
        <f t="shared" si="2"/>
        <v>451</v>
      </c>
      <c r="E36" s="8">
        <f t="shared" si="0"/>
        <v>275</v>
      </c>
      <c r="F36" s="9">
        <f t="shared" si="1"/>
        <v>176</v>
      </c>
      <c r="G36" s="10">
        <v>19</v>
      </c>
      <c r="H36" s="8">
        <v>11</v>
      </c>
      <c r="I36" s="8">
        <v>28</v>
      </c>
      <c r="J36" s="8">
        <v>10</v>
      </c>
      <c r="K36" s="8">
        <v>22</v>
      </c>
      <c r="L36" s="8">
        <v>12</v>
      </c>
      <c r="M36" s="8">
        <v>30</v>
      </c>
      <c r="N36" s="8">
        <v>19</v>
      </c>
      <c r="O36" s="8">
        <v>64</v>
      </c>
      <c r="P36" s="8">
        <v>53</v>
      </c>
      <c r="Q36" s="8">
        <v>112</v>
      </c>
      <c r="R36" s="9">
        <v>71</v>
      </c>
    </row>
    <row r="37" spans="2:18" x14ac:dyDescent="0.15">
      <c r="B37" s="377"/>
      <c r="C37" s="7" t="s">
        <v>30</v>
      </c>
      <c r="D37" s="262">
        <f t="shared" si="2"/>
        <v>779</v>
      </c>
      <c r="E37" s="8">
        <f t="shared" si="0"/>
        <v>452</v>
      </c>
      <c r="F37" s="9">
        <f t="shared" si="1"/>
        <v>327</v>
      </c>
      <c r="G37" s="180">
        <v>39</v>
      </c>
      <c r="H37" s="8">
        <v>33</v>
      </c>
      <c r="I37" s="8">
        <v>25</v>
      </c>
      <c r="J37" s="8">
        <v>21</v>
      </c>
      <c r="K37" s="8">
        <v>60</v>
      </c>
      <c r="L37" s="8">
        <v>33</v>
      </c>
      <c r="M37" s="8">
        <v>73</v>
      </c>
      <c r="N37" s="8">
        <v>67</v>
      </c>
      <c r="O37" s="8">
        <v>112</v>
      </c>
      <c r="P37" s="8">
        <v>77</v>
      </c>
      <c r="Q37" s="8">
        <v>143</v>
      </c>
      <c r="R37" s="9">
        <v>96</v>
      </c>
    </row>
    <row r="38" spans="2:18" ht="14.25" thickBot="1" x14ac:dyDescent="0.2">
      <c r="B38" s="378"/>
      <c r="C38" s="11" t="s">
        <v>21</v>
      </c>
      <c r="D38" s="264">
        <f t="shared" si="2"/>
        <v>14389</v>
      </c>
      <c r="E38" s="12">
        <f t="shared" si="0"/>
        <v>8147</v>
      </c>
      <c r="F38" s="13">
        <f t="shared" si="1"/>
        <v>6242</v>
      </c>
      <c r="G38" s="273">
        <f>SUM(G26:G37)</f>
        <v>568</v>
      </c>
      <c r="H38" s="12">
        <f>SUM(H26:H37)</f>
        <v>390</v>
      </c>
      <c r="I38" s="12">
        <f t="shared" ref="I38:R38" si="5">SUM(I26:I37)</f>
        <v>587</v>
      </c>
      <c r="J38" s="12">
        <f t="shared" si="5"/>
        <v>409</v>
      </c>
      <c r="K38" s="12">
        <f t="shared" si="5"/>
        <v>683</v>
      </c>
      <c r="L38" s="12">
        <f t="shared" si="5"/>
        <v>516</v>
      </c>
      <c r="M38" s="12">
        <f t="shared" si="5"/>
        <v>982</v>
      </c>
      <c r="N38" s="12">
        <f t="shared" si="5"/>
        <v>735</v>
      </c>
      <c r="O38" s="12">
        <f t="shared" si="5"/>
        <v>2482</v>
      </c>
      <c r="P38" s="12">
        <f t="shared" si="5"/>
        <v>1961</v>
      </c>
      <c r="Q38" s="12">
        <f t="shared" si="5"/>
        <v>2845</v>
      </c>
      <c r="R38" s="13">
        <f t="shared" si="5"/>
        <v>2231</v>
      </c>
    </row>
    <row r="39" spans="2:18" ht="13.5" customHeight="1" x14ac:dyDescent="0.15">
      <c r="B39" s="376" t="s">
        <v>43</v>
      </c>
      <c r="C39" s="4" t="s">
        <v>44</v>
      </c>
      <c r="D39" s="265">
        <f t="shared" si="2"/>
        <v>8345</v>
      </c>
      <c r="E39" s="15">
        <f t="shared" si="0"/>
        <v>4283</v>
      </c>
      <c r="F39" s="16">
        <f t="shared" si="1"/>
        <v>4062</v>
      </c>
      <c r="G39" s="17">
        <v>2</v>
      </c>
      <c r="H39" s="15">
        <v>5</v>
      </c>
      <c r="I39" s="15">
        <v>7</v>
      </c>
      <c r="J39" s="15">
        <v>8</v>
      </c>
      <c r="K39" s="15">
        <v>70</v>
      </c>
      <c r="L39" s="15">
        <v>49</v>
      </c>
      <c r="M39" s="15">
        <v>784</v>
      </c>
      <c r="N39" s="15">
        <v>708</v>
      </c>
      <c r="O39" s="15">
        <v>1402</v>
      </c>
      <c r="P39" s="15">
        <v>1378</v>
      </c>
      <c r="Q39" s="15">
        <v>2018</v>
      </c>
      <c r="R39" s="16">
        <v>1914</v>
      </c>
    </row>
    <row r="40" spans="2:18" x14ac:dyDescent="0.15">
      <c r="B40" s="377"/>
      <c r="C40" s="7" t="s">
        <v>45</v>
      </c>
      <c r="D40" s="262">
        <f t="shared" si="2"/>
        <v>202</v>
      </c>
      <c r="E40" s="8">
        <f t="shared" si="0"/>
        <v>60</v>
      </c>
      <c r="F40" s="9">
        <f t="shared" si="1"/>
        <v>142</v>
      </c>
      <c r="G40" s="10">
        <v>0</v>
      </c>
      <c r="H40" s="8">
        <v>1</v>
      </c>
      <c r="I40" s="8">
        <v>1</v>
      </c>
      <c r="J40" s="8">
        <v>1</v>
      </c>
      <c r="K40" s="8">
        <v>5</v>
      </c>
      <c r="L40" s="8">
        <v>11</v>
      </c>
      <c r="M40" s="8">
        <v>17</v>
      </c>
      <c r="N40" s="8">
        <v>31</v>
      </c>
      <c r="O40" s="8">
        <v>25</v>
      </c>
      <c r="P40" s="8">
        <v>42</v>
      </c>
      <c r="Q40" s="8">
        <v>12</v>
      </c>
      <c r="R40" s="9">
        <v>56</v>
      </c>
    </row>
    <row r="41" spans="2:18" x14ac:dyDescent="0.15">
      <c r="B41" s="377"/>
      <c r="C41" s="7" t="s">
        <v>46</v>
      </c>
      <c r="D41" s="262">
        <f t="shared" si="2"/>
        <v>335</v>
      </c>
      <c r="E41" s="8">
        <f t="shared" si="0"/>
        <v>187</v>
      </c>
      <c r="F41" s="9">
        <f t="shared" si="1"/>
        <v>148</v>
      </c>
      <c r="G41" s="10">
        <v>2</v>
      </c>
      <c r="H41" s="8">
        <v>2</v>
      </c>
      <c r="I41" s="8">
        <v>0</v>
      </c>
      <c r="J41" s="8">
        <v>0</v>
      </c>
      <c r="K41" s="8">
        <v>5</v>
      </c>
      <c r="L41" s="8">
        <v>2</v>
      </c>
      <c r="M41" s="8">
        <v>4</v>
      </c>
      <c r="N41" s="8">
        <v>12</v>
      </c>
      <c r="O41" s="8">
        <v>147</v>
      </c>
      <c r="P41" s="8">
        <v>106</v>
      </c>
      <c r="Q41" s="8">
        <v>29</v>
      </c>
      <c r="R41" s="9">
        <v>26</v>
      </c>
    </row>
    <row r="42" spans="2:18" x14ac:dyDescent="0.15">
      <c r="B42" s="377"/>
      <c r="C42" s="7" t="s">
        <v>47</v>
      </c>
      <c r="D42" s="262">
        <f t="shared" si="2"/>
        <v>64</v>
      </c>
      <c r="E42" s="8">
        <f t="shared" si="0"/>
        <v>33</v>
      </c>
      <c r="F42" s="9">
        <f t="shared" si="1"/>
        <v>31</v>
      </c>
      <c r="G42" s="10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3</v>
      </c>
      <c r="N42" s="8">
        <v>4</v>
      </c>
      <c r="O42" s="8">
        <v>21</v>
      </c>
      <c r="P42" s="8">
        <v>17</v>
      </c>
      <c r="Q42" s="8">
        <v>9</v>
      </c>
      <c r="R42" s="9">
        <v>10</v>
      </c>
    </row>
    <row r="43" spans="2:18" x14ac:dyDescent="0.15">
      <c r="B43" s="377"/>
      <c r="C43" s="7" t="s">
        <v>48</v>
      </c>
      <c r="D43" s="262">
        <f t="shared" si="2"/>
        <v>498</v>
      </c>
      <c r="E43" s="8">
        <f t="shared" si="0"/>
        <v>317</v>
      </c>
      <c r="F43" s="9">
        <f t="shared" si="1"/>
        <v>181</v>
      </c>
      <c r="G43" s="10">
        <v>37</v>
      </c>
      <c r="H43" s="8">
        <v>23</v>
      </c>
      <c r="I43" s="8">
        <v>40</v>
      </c>
      <c r="J43" s="8">
        <v>21</v>
      </c>
      <c r="K43" s="8">
        <v>45</v>
      </c>
      <c r="L43" s="8">
        <v>16</v>
      </c>
      <c r="M43" s="8">
        <v>37</v>
      </c>
      <c r="N43" s="8">
        <v>25</v>
      </c>
      <c r="O43" s="8">
        <v>66</v>
      </c>
      <c r="P43" s="8">
        <v>35</v>
      </c>
      <c r="Q43" s="8">
        <v>92</v>
      </c>
      <c r="R43" s="9">
        <v>61</v>
      </c>
    </row>
    <row r="44" spans="2:18" x14ac:dyDescent="0.15">
      <c r="B44" s="377"/>
      <c r="C44" s="7" t="s">
        <v>30</v>
      </c>
      <c r="D44" s="262">
        <f t="shared" si="2"/>
        <v>1161</v>
      </c>
      <c r="E44" s="8">
        <f t="shared" si="0"/>
        <v>619</v>
      </c>
      <c r="F44" s="9">
        <f t="shared" si="1"/>
        <v>542</v>
      </c>
      <c r="G44" s="10">
        <v>12</v>
      </c>
      <c r="H44" s="8">
        <v>16</v>
      </c>
      <c r="I44" s="8">
        <v>13</v>
      </c>
      <c r="J44" s="8">
        <v>6</v>
      </c>
      <c r="K44" s="8">
        <v>30</v>
      </c>
      <c r="L44" s="8">
        <v>14</v>
      </c>
      <c r="M44" s="8">
        <v>55</v>
      </c>
      <c r="N44" s="8">
        <v>50</v>
      </c>
      <c r="O44" s="8">
        <v>191</v>
      </c>
      <c r="P44" s="8">
        <v>163</v>
      </c>
      <c r="Q44" s="8">
        <v>318</v>
      </c>
      <c r="R44" s="9">
        <v>293</v>
      </c>
    </row>
    <row r="45" spans="2:18" ht="14.25" thickBot="1" x14ac:dyDescent="0.2">
      <c r="B45" s="378"/>
      <c r="C45" s="11" t="s">
        <v>21</v>
      </c>
      <c r="D45" s="263">
        <f t="shared" si="2"/>
        <v>10605</v>
      </c>
      <c r="E45" s="267">
        <f t="shared" si="0"/>
        <v>5499</v>
      </c>
      <c r="F45" s="13">
        <f t="shared" si="1"/>
        <v>5106</v>
      </c>
      <c r="G45" s="14">
        <f>SUM(G39:G44)</f>
        <v>53</v>
      </c>
      <c r="H45" s="12">
        <f>SUM(H39:H44)</f>
        <v>47</v>
      </c>
      <c r="I45" s="12">
        <f t="shared" ref="I45:R45" si="6">SUM(I39:I44)</f>
        <v>61</v>
      </c>
      <c r="J45" s="12">
        <f t="shared" si="6"/>
        <v>36</v>
      </c>
      <c r="K45" s="12">
        <f t="shared" si="6"/>
        <v>155</v>
      </c>
      <c r="L45" s="12">
        <f t="shared" si="6"/>
        <v>92</v>
      </c>
      <c r="M45" s="12">
        <f t="shared" si="6"/>
        <v>900</v>
      </c>
      <c r="N45" s="12">
        <f t="shared" si="6"/>
        <v>830</v>
      </c>
      <c r="O45" s="12">
        <f t="shared" si="6"/>
        <v>1852</v>
      </c>
      <c r="P45" s="12">
        <f t="shared" si="6"/>
        <v>1741</v>
      </c>
      <c r="Q45" s="12">
        <f t="shared" si="6"/>
        <v>2478</v>
      </c>
      <c r="R45" s="13">
        <f t="shared" si="6"/>
        <v>2360</v>
      </c>
    </row>
    <row r="46" spans="2:18" ht="13.5" customHeight="1" x14ac:dyDescent="0.15">
      <c r="B46" s="376" t="s">
        <v>49</v>
      </c>
      <c r="C46" s="4" t="s">
        <v>50</v>
      </c>
      <c r="D46" s="261">
        <f t="shared" si="2"/>
        <v>77755</v>
      </c>
      <c r="E46" s="5">
        <f t="shared" si="0"/>
        <v>53962</v>
      </c>
      <c r="F46" s="16">
        <f t="shared" si="1"/>
        <v>23793</v>
      </c>
      <c r="G46" s="17">
        <v>7352</v>
      </c>
      <c r="H46" s="15">
        <v>3885</v>
      </c>
      <c r="I46" s="15">
        <v>8457</v>
      </c>
      <c r="J46" s="15">
        <v>3985</v>
      </c>
      <c r="K46" s="15">
        <v>8987</v>
      </c>
      <c r="L46" s="15">
        <v>3961</v>
      </c>
      <c r="M46" s="15">
        <v>9504</v>
      </c>
      <c r="N46" s="15">
        <v>4020</v>
      </c>
      <c r="O46" s="15">
        <v>9702</v>
      </c>
      <c r="P46" s="15">
        <v>4128</v>
      </c>
      <c r="Q46" s="15">
        <v>9960</v>
      </c>
      <c r="R46" s="16">
        <v>3814</v>
      </c>
    </row>
    <row r="47" spans="2:18" x14ac:dyDescent="0.15">
      <c r="B47" s="377"/>
      <c r="C47" s="7" t="s">
        <v>51</v>
      </c>
      <c r="D47" s="262">
        <f t="shared" si="2"/>
        <v>58591</v>
      </c>
      <c r="E47" s="8">
        <f t="shared" si="0"/>
        <v>39513</v>
      </c>
      <c r="F47" s="9">
        <f t="shared" si="1"/>
        <v>19078</v>
      </c>
      <c r="G47" s="10">
        <v>4880</v>
      </c>
      <c r="H47" s="8">
        <v>2731</v>
      </c>
      <c r="I47" s="8">
        <v>5796</v>
      </c>
      <c r="J47" s="8">
        <v>3008</v>
      </c>
      <c r="K47" s="8">
        <v>6214</v>
      </c>
      <c r="L47" s="8">
        <v>3118</v>
      </c>
      <c r="M47" s="8">
        <v>7002</v>
      </c>
      <c r="N47" s="8">
        <v>3393</v>
      </c>
      <c r="O47" s="8">
        <v>7540</v>
      </c>
      <c r="P47" s="8">
        <v>3491</v>
      </c>
      <c r="Q47" s="8">
        <v>8081</v>
      </c>
      <c r="R47" s="9">
        <v>3337</v>
      </c>
    </row>
    <row r="48" spans="2:18" x14ac:dyDescent="0.15">
      <c r="B48" s="377"/>
      <c r="C48" s="7" t="s">
        <v>52</v>
      </c>
      <c r="D48" s="262">
        <f t="shared" si="2"/>
        <v>19944</v>
      </c>
      <c r="E48" s="8">
        <f t="shared" si="0"/>
        <v>13899</v>
      </c>
      <c r="F48" s="9">
        <f t="shared" si="1"/>
        <v>6045</v>
      </c>
      <c r="G48" s="10">
        <v>1862</v>
      </c>
      <c r="H48" s="8">
        <v>992</v>
      </c>
      <c r="I48" s="8">
        <v>2223</v>
      </c>
      <c r="J48" s="8">
        <v>984</v>
      </c>
      <c r="K48" s="8">
        <v>2336</v>
      </c>
      <c r="L48" s="8">
        <v>932</v>
      </c>
      <c r="M48" s="8">
        <v>2353</v>
      </c>
      <c r="N48" s="8">
        <v>979</v>
      </c>
      <c r="O48" s="8">
        <v>2596</v>
      </c>
      <c r="P48" s="8">
        <v>1026</v>
      </c>
      <c r="Q48" s="8">
        <v>2529</v>
      </c>
      <c r="R48" s="9">
        <v>1132</v>
      </c>
    </row>
    <row r="49" spans="2:18" x14ac:dyDescent="0.15">
      <c r="B49" s="377"/>
      <c r="C49" s="7" t="s">
        <v>53</v>
      </c>
      <c r="D49" s="262">
        <f t="shared" si="2"/>
        <v>20235</v>
      </c>
      <c r="E49" s="8">
        <f t="shared" si="0"/>
        <v>12209</v>
      </c>
      <c r="F49" s="9">
        <f t="shared" si="1"/>
        <v>8026</v>
      </c>
      <c r="G49" s="10">
        <v>1509</v>
      </c>
      <c r="H49" s="8">
        <v>1132</v>
      </c>
      <c r="I49" s="8">
        <v>1749</v>
      </c>
      <c r="J49" s="8">
        <v>1181</v>
      </c>
      <c r="K49" s="8">
        <v>1861</v>
      </c>
      <c r="L49" s="8">
        <v>1161</v>
      </c>
      <c r="M49" s="8">
        <v>2037</v>
      </c>
      <c r="N49" s="8">
        <v>1278</v>
      </c>
      <c r="O49" s="8">
        <v>2322</v>
      </c>
      <c r="P49" s="8">
        <v>1515</v>
      </c>
      <c r="Q49" s="8">
        <v>2731</v>
      </c>
      <c r="R49" s="9">
        <v>1759</v>
      </c>
    </row>
    <row r="50" spans="2:18" x14ac:dyDescent="0.15">
      <c r="B50" s="377"/>
      <c r="C50" s="7" t="s">
        <v>30</v>
      </c>
      <c r="D50" s="262">
        <f t="shared" si="2"/>
        <v>427</v>
      </c>
      <c r="E50" s="8">
        <f t="shared" si="0"/>
        <v>270</v>
      </c>
      <c r="F50" s="9">
        <f t="shared" si="1"/>
        <v>157</v>
      </c>
      <c r="G50" s="10">
        <v>37</v>
      </c>
      <c r="H50" s="8">
        <v>24</v>
      </c>
      <c r="I50" s="8">
        <v>41</v>
      </c>
      <c r="J50" s="8">
        <v>23</v>
      </c>
      <c r="K50" s="8">
        <v>40</v>
      </c>
      <c r="L50" s="8">
        <v>17</v>
      </c>
      <c r="M50" s="8">
        <v>42</v>
      </c>
      <c r="N50" s="8">
        <v>29</v>
      </c>
      <c r="O50" s="8">
        <v>56</v>
      </c>
      <c r="P50" s="8">
        <v>44</v>
      </c>
      <c r="Q50" s="8">
        <v>54</v>
      </c>
      <c r="R50" s="9">
        <v>20</v>
      </c>
    </row>
    <row r="51" spans="2:18" ht="14.25" thickBot="1" x14ac:dyDescent="0.2">
      <c r="B51" s="378"/>
      <c r="C51" s="11" t="s">
        <v>21</v>
      </c>
      <c r="D51" s="263">
        <f t="shared" si="2"/>
        <v>176952</v>
      </c>
      <c r="E51" s="267">
        <f t="shared" si="0"/>
        <v>119853</v>
      </c>
      <c r="F51" s="13">
        <f t="shared" si="1"/>
        <v>57099</v>
      </c>
      <c r="G51" s="14">
        <f>SUM(G46:G50)</f>
        <v>15640</v>
      </c>
      <c r="H51" s="12">
        <f>SUM(H46:H50)</f>
        <v>8764</v>
      </c>
      <c r="I51" s="12">
        <f t="shared" ref="I51:R51" si="7">SUM(I46:I50)</f>
        <v>18266</v>
      </c>
      <c r="J51" s="12">
        <f t="shared" si="7"/>
        <v>9181</v>
      </c>
      <c r="K51" s="12">
        <f t="shared" si="7"/>
        <v>19438</v>
      </c>
      <c r="L51" s="12">
        <f t="shared" si="7"/>
        <v>9189</v>
      </c>
      <c r="M51" s="12">
        <f t="shared" si="7"/>
        <v>20938</v>
      </c>
      <c r="N51" s="12">
        <f t="shared" si="7"/>
        <v>9699</v>
      </c>
      <c r="O51" s="12">
        <f t="shared" si="7"/>
        <v>22216</v>
      </c>
      <c r="P51" s="12">
        <f t="shared" si="7"/>
        <v>10204</v>
      </c>
      <c r="Q51" s="12">
        <f t="shared" si="7"/>
        <v>23355</v>
      </c>
      <c r="R51" s="13">
        <f t="shared" si="7"/>
        <v>10062</v>
      </c>
    </row>
    <row r="52" spans="2:18" ht="14.25" thickBot="1" x14ac:dyDescent="0.2">
      <c r="B52" s="379" t="s">
        <v>54</v>
      </c>
      <c r="C52" s="380"/>
      <c r="D52" s="266">
        <f t="shared" si="2"/>
        <v>42</v>
      </c>
      <c r="E52" s="18">
        <f t="shared" si="0"/>
        <v>28</v>
      </c>
      <c r="F52" s="271">
        <f t="shared" si="1"/>
        <v>14</v>
      </c>
      <c r="G52" s="20">
        <v>0</v>
      </c>
      <c r="H52" s="18">
        <v>0</v>
      </c>
      <c r="I52" s="18">
        <v>2</v>
      </c>
      <c r="J52" s="18">
        <v>0</v>
      </c>
      <c r="K52" s="18">
        <v>3</v>
      </c>
      <c r="L52" s="18">
        <v>1</v>
      </c>
      <c r="M52" s="18">
        <v>6</v>
      </c>
      <c r="N52" s="18">
        <v>4</v>
      </c>
      <c r="O52" s="18">
        <v>7</v>
      </c>
      <c r="P52" s="18">
        <v>4</v>
      </c>
      <c r="Q52" s="18">
        <v>10</v>
      </c>
      <c r="R52" s="19">
        <v>5</v>
      </c>
    </row>
    <row r="53" spans="2:18" ht="14.25" thickBot="1" x14ac:dyDescent="0.2">
      <c r="B53" s="379" t="s">
        <v>55</v>
      </c>
      <c r="C53" s="380"/>
      <c r="D53" s="346" t="s">
        <v>227</v>
      </c>
      <c r="E53" s="347" t="s">
        <v>227</v>
      </c>
      <c r="F53" s="348" t="s">
        <v>227</v>
      </c>
      <c r="G53" s="349" t="s">
        <v>227</v>
      </c>
      <c r="H53" s="347" t="s">
        <v>229</v>
      </c>
      <c r="I53" s="347" t="s">
        <v>229</v>
      </c>
      <c r="J53" s="347" t="s">
        <v>229</v>
      </c>
      <c r="K53" s="347" t="s">
        <v>229</v>
      </c>
      <c r="L53" s="347" t="s">
        <v>227</v>
      </c>
      <c r="M53" s="347" t="s">
        <v>229</v>
      </c>
      <c r="N53" s="347" t="s">
        <v>227</v>
      </c>
      <c r="O53" s="347" t="s">
        <v>227</v>
      </c>
      <c r="P53" s="347" t="s">
        <v>227</v>
      </c>
      <c r="Q53" s="347" t="s">
        <v>229</v>
      </c>
      <c r="R53" s="348" t="s">
        <v>229</v>
      </c>
    </row>
    <row r="54" spans="2:18" ht="13.5" customHeight="1" x14ac:dyDescent="0.15">
      <c r="B54" s="376" t="s">
        <v>56</v>
      </c>
      <c r="C54" s="4" t="s">
        <v>57</v>
      </c>
      <c r="D54" s="261">
        <f t="shared" si="2"/>
        <v>12423</v>
      </c>
      <c r="E54" s="15">
        <f t="shared" si="0"/>
        <v>6183</v>
      </c>
      <c r="F54" s="16">
        <f t="shared" si="1"/>
        <v>6240</v>
      </c>
      <c r="G54" s="17">
        <v>2149</v>
      </c>
      <c r="H54" s="15">
        <v>2417</v>
      </c>
      <c r="I54" s="15">
        <v>1243</v>
      </c>
      <c r="J54" s="15">
        <v>1291</v>
      </c>
      <c r="K54" s="15">
        <v>1018</v>
      </c>
      <c r="L54" s="15">
        <v>971</v>
      </c>
      <c r="M54" s="15">
        <v>739</v>
      </c>
      <c r="N54" s="15">
        <v>625</v>
      </c>
      <c r="O54" s="15">
        <v>569</v>
      </c>
      <c r="P54" s="15">
        <v>496</v>
      </c>
      <c r="Q54" s="15">
        <v>465</v>
      </c>
      <c r="R54" s="16">
        <v>440</v>
      </c>
    </row>
    <row r="55" spans="2:18" x14ac:dyDescent="0.15">
      <c r="B55" s="377"/>
      <c r="C55" s="7" t="s">
        <v>58</v>
      </c>
      <c r="D55" s="262">
        <f t="shared" si="2"/>
        <v>15890</v>
      </c>
      <c r="E55" s="8">
        <f t="shared" si="0"/>
        <v>9044</v>
      </c>
      <c r="F55" s="9">
        <f t="shared" si="1"/>
        <v>6846</v>
      </c>
      <c r="G55" s="10">
        <v>2422</v>
      </c>
      <c r="H55" s="8">
        <v>2237</v>
      </c>
      <c r="I55" s="8">
        <v>1809</v>
      </c>
      <c r="J55" s="8">
        <v>1543</v>
      </c>
      <c r="K55" s="8">
        <v>1553</v>
      </c>
      <c r="L55" s="8">
        <v>1132</v>
      </c>
      <c r="M55" s="8">
        <v>1201</v>
      </c>
      <c r="N55" s="8">
        <v>809</v>
      </c>
      <c r="O55" s="8">
        <v>1121</v>
      </c>
      <c r="P55" s="8">
        <v>643</v>
      </c>
      <c r="Q55" s="8">
        <v>938</v>
      </c>
      <c r="R55" s="9">
        <v>482</v>
      </c>
    </row>
    <row r="56" spans="2:18" x14ac:dyDescent="0.15">
      <c r="B56" s="377"/>
      <c r="C56" s="7" t="s">
        <v>59</v>
      </c>
      <c r="D56" s="262">
        <f t="shared" si="2"/>
        <v>525</v>
      </c>
      <c r="E56" s="8">
        <f t="shared" si="0"/>
        <v>260</v>
      </c>
      <c r="F56" s="9">
        <f t="shared" si="1"/>
        <v>265</v>
      </c>
      <c r="G56" s="10">
        <v>76</v>
      </c>
      <c r="H56" s="8">
        <v>102</v>
      </c>
      <c r="I56" s="8">
        <v>65</v>
      </c>
      <c r="J56" s="8">
        <v>61</v>
      </c>
      <c r="K56" s="8">
        <v>36</v>
      </c>
      <c r="L56" s="8">
        <v>38</v>
      </c>
      <c r="M56" s="8">
        <v>41</v>
      </c>
      <c r="N56" s="8">
        <v>26</v>
      </c>
      <c r="O56" s="8">
        <v>26</v>
      </c>
      <c r="P56" s="8">
        <v>22</v>
      </c>
      <c r="Q56" s="8">
        <v>16</v>
      </c>
      <c r="R56" s="9">
        <v>16</v>
      </c>
    </row>
    <row r="57" spans="2:18" ht="14.25" thickBot="1" x14ac:dyDescent="0.2">
      <c r="B57" s="378"/>
      <c r="C57" s="11" t="s">
        <v>21</v>
      </c>
      <c r="D57" s="264">
        <f t="shared" si="2"/>
        <v>28838</v>
      </c>
      <c r="E57" s="12">
        <f t="shared" si="0"/>
        <v>15487</v>
      </c>
      <c r="F57" s="270">
        <f t="shared" si="1"/>
        <v>13351</v>
      </c>
      <c r="G57" s="14">
        <f>SUM(G54:G56)</f>
        <v>4647</v>
      </c>
      <c r="H57" s="12">
        <f>SUM(H54:H56)</f>
        <v>4756</v>
      </c>
      <c r="I57" s="12">
        <f t="shared" ref="I57:R57" si="8">SUM(I54:I56)</f>
        <v>3117</v>
      </c>
      <c r="J57" s="12">
        <f t="shared" si="8"/>
        <v>2895</v>
      </c>
      <c r="K57" s="12">
        <f t="shared" si="8"/>
        <v>2607</v>
      </c>
      <c r="L57" s="12">
        <f t="shared" si="8"/>
        <v>2141</v>
      </c>
      <c r="M57" s="12">
        <f t="shared" si="8"/>
        <v>1981</v>
      </c>
      <c r="N57" s="12">
        <f t="shared" si="8"/>
        <v>1460</v>
      </c>
      <c r="O57" s="12">
        <f t="shared" si="8"/>
        <v>1716</v>
      </c>
      <c r="P57" s="12">
        <f t="shared" si="8"/>
        <v>1161</v>
      </c>
      <c r="Q57" s="12">
        <f t="shared" si="8"/>
        <v>1419</v>
      </c>
      <c r="R57" s="13">
        <f t="shared" si="8"/>
        <v>938</v>
      </c>
    </row>
    <row r="58" spans="2:18" ht="14.25" thickBot="1" x14ac:dyDescent="0.2">
      <c r="B58" s="391" t="s">
        <v>202</v>
      </c>
      <c r="C58" s="392"/>
      <c r="D58" s="272">
        <f t="shared" si="2"/>
        <v>372108</v>
      </c>
      <c r="E58" s="18">
        <f t="shared" si="0"/>
        <v>228723</v>
      </c>
      <c r="F58" s="19">
        <f t="shared" si="1"/>
        <v>143385</v>
      </c>
      <c r="G58" s="186">
        <f>SUM(G16+G25+G38+G45+G51+G52+G57)</f>
        <v>28628</v>
      </c>
      <c r="H58" s="186">
        <f>SUM(H16+H25+H38+H45+H51+H52+H57)</f>
        <v>19538</v>
      </c>
      <c r="I58" s="186">
        <f>SUM(I16+I25+I38+I45+I51+I52+I57)</f>
        <v>31444</v>
      </c>
      <c r="J58" s="186">
        <f>SUM(J16+J25+J38+J45+J51+J52+J57)</f>
        <v>19420</v>
      </c>
      <c r="K58" s="186">
        <f>SUM(K16+K25+K38+K45+K51+K52+K57)</f>
        <v>33540</v>
      </c>
      <c r="L58" s="186">
        <f t="shared" ref="L58:R58" si="9">SUM(L16+L25+L38+L45+L51+L52+L57)</f>
        <v>19995</v>
      </c>
      <c r="M58" s="186">
        <f t="shared" si="9"/>
        <v>38701</v>
      </c>
      <c r="N58" s="186">
        <f t="shared" si="9"/>
        <v>23410</v>
      </c>
      <c r="O58" s="186">
        <f t="shared" si="9"/>
        <v>45493</v>
      </c>
      <c r="P58" s="186">
        <f t="shared" si="9"/>
        <v>28722</v>
      </c>
      <c r="Q58" s="186">
        <f t="shared" si="9"/>
        <v>50917</v>
      </c>
      <c r="R58" s="350">
        <f t="shared" si="9"/>
        <v>32300</v>
      </c>
    </row>
    <row r="59" spans="2:18" x14ac:dyDescent="0.15">
      <c r="B59" s="187"/>
      <c r="C59" s="187"/>
      <c r="D59" s="26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</row>
    <row r="60" spans="2:18" ht="14.25" thickBot="1" x14ac:dyDescent="0.2"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</row>
    <row r="61" spans="2:18" x14ac:dyDescent="0.15">
      <c r="B61" s="401" t="s">
        <v>60</v>
      </c>
      <c r="C61" s="402"/>
      <c r="D61" s="381" t="s">
        <v>61</v>
      </c>
      <c r="E61" s="388"/>
      <c r="F61" s="389"/>
      <c r="G61" s="390" t="s">
        <v>62</v>
      </c>
      <c r="H61" s="388"/>
      <c r="I61" s="388" t="s">
        <v>0</v>
      </c>
      <c r="J61" s="388"/>
      <c r="K61" s="388" t="s">
        <v>1</v>
      </c>
      <c r="L61" s="388"/>
      <c r="M61" s="388" t="s">
        <v>2</v>
      </c>
      <c r="N61" s="388"/>
      <c r="O61" s="388" t="s">
        <v>3</v>
      </c>
      <c r="P61" s="388"/>
      <c r="Q61" s="388" t="s">
        <v>4</v>
      </c>
      <c r="R61" s="389"/>
    </row>
    <row r="62" spans="2:18" ht="14.25" thickBot="1" x14ac:dyDescent="0.2">
      <c r="B62" s="403"/>
      <c r="C62" s="404"/>
      <c r="D62" s="21" t="s">
        <v>5</v>
      </c>
      <c r="E62" s="22" t="s">
        <v>6</v>
      </c>
      <c r="F62" s="23" t="s">
        <v>7</v>
      </c>
      <c r="G62" s="24" t="s">
        <v>6</v>
      </c>
      <c r="H62" s="22" t="s">
        <v>7</v>
      </c>
      <c r="I62" s="22" t="s">
        <v>6</v>
      </c>
      <c r="J62" s="22" t="s">
        <v>7</v>
      </c>
      <c r="K62" s="22" t="s">
        <v>6</v>
      </c>
      <c r="L62" s="22" t="s">
        <v>7</v>
      </c>
      <c r="M62" s="22" t="s">
        <v>6</v>
      </c>
      <c r="N62" s="22" t="s">
        <v>7</v>
      </c>
      <c r="O62" s="22" t="s">
        <v>6</v>
      </c>
      <c r="P62" s="22" t="s">
        <v>7</v>
      </c>
      <c r="Q62" s="22" t="s">
        <v>6</v>
      </c>
      <c r="R62" s="23" t="s">
        <v>7</v>
      </c>
    </row>
    <row r="63" spans="2:18" x14ac:dyDescent="0.15">
      <c r="B63" s="397" t="s">
        <v>144</v>
      </c>
      <c r="C63" s="398"/>
      <c r="D63" s="182">
        <f>SUM(E63:F63)</f>
        <v>28298</v>
      </c>
      <c r="E63" s="15">
        <f>SUM(G63+I63+K63+M63+O63+Q63)</f>
        <v>15160</v>
      </c>
      <c r="F63" s="16">
        <f>SUM(H63+J63+L63+N63+P63+R63)</f>
        <v>13138</v>
      </c>
      <c r="G63" s="17">
        <v>4594</v>
      </c>
      <c r="H63" s="15">
        <v>4713</v>
      </c>
      <c r="I63" s="15">
        <v>3070</v>
      </c>
      <c r="J63" s="15">
        <v>2858</v>
      </c>
      <c r="K63" s="15">
        <v>2555</v>
      </c>
      <c r="L63" s="15">
        <v>2113</v>
      </c>
      <c r="M63" s="15">
        <v>1927</v>
      </c>
      <c r="N63" s="15">
        <v>1427</v>
      </c>
      <c r="O63" s="15">
        <v>1650</v>
      </c>
      <c r="P63" s="15">
        <v>1121</v>
      </c>
      <c r="Q63" s="15">
        <v>1364</v>
      </c>
      <c r="R63" s="16">
        <v>906</v>
      </c>
    </row>
    <row r="64" spans="2:18" x14ac:dyDescent="0.15">
      <c r="B64" s="399" t="s">
        <v>145</v>
      </c>
      <c r="C64" s="400"/>
      <c r="D64" s="182">
        <f>SUM(E64:F64)</f>
        <v>191</v>
      </c>
      <c r="E64" s="15">
        <f t="shared" ref="E64:E71" si="10">SUM(G64+I64+K64+M64+O64+Q64)</f>
        <v>119</v>
      </c>
      <c r="F64" s="16">
        <f t="shared" ref="F64:F71" si="11">SUM(H64+J64+L64+N64+P64+R64)</f>
        <v>72</v>
      </c>
      <c r="G64" s="10">
        <v>26</v>
      </c>
      <c r="H64" s="8">
        <v>18</v>
      </c>
      <c r="I64" s="8">
        <v>21</v>
      </c>
      <c r="J64" s="8">
        <v>19</v>
      </c>
      <c r="K64" s="8">
        <v>22</v>
      </c>
      <c r="L64" s="8">
        <v>11</v>
      </c>
      <c r="M64" s="8">
        <v>13</v>
      </c>
      <c r="N64" s="8">
        <v>8</v>
      </c>
      <c r="O64" s="8">
        <v>19</v>
      </c>
      <c r="P64" s="8">
        <v>7</v>
      </c>
      <c r="Q64" s="8">
        <v>18</v>
      </c>
      <c r="R64" s="9">
        <v>9</v>
      </c>
    </row>
    <row r="65" spans="2:18" x14ac:dyDescent="0.15">
      <c r="B65" s="393" t="s">
        <v>146</v>
      </c>
      <c r="C65" s="394"/>
      <c r="D65" s="182">
        <f t="shared" ref="D65:D71" si="12">SUM(E65:F65)</f>
        <v>87</v>
      </c>
      <c r="E65" s="15">
        <f t="shared" si="10"/>
        <v>50</v>
      </c>
      <c r="F65" s="16">
        <f t="shared" si="11"/>
        <v>37</v>
      </c>
      <c r="G65" s="10">
        <v>10</v>
      </c>
      <c r="H65" s="8">
        <v>10</v>
      </c>
      <c r="I65" s="8">
        <v>13</v>
      </c>
      <c r="J65" s="8">
        <v>8</v>
      </c>
      <c r="K65" s="8">
        <v>9</v>
      </c>
      <c r="L65" s="8">
        <v>5</v>
      </c>
      <c r="M65" s="8">
        <v>8</v>
      </c>
      <c r="N65" s="8">
        <v>4</v>
      </c>
      <c r="O65" s="8">
        <v>3</v>
      </c>
      <c r="P65" s="8">
        <v>7</v>
      </c>
      <c r="Q65" s="8">
        <v>7</v>
      </c>
      <c r="R65" s="9">
        <v>3</v>
      </c>
    </row>
    <row r="66" spans="2:18" x14ac:dyDescent="0.15">
      <c r="B66" s="393" t="s">
        <v>147</v>
      </c>
      <c r="C66" s="394"/>
      <c r="D66" s="182">
        <f t="shared" si="12"/>
        <v>182</v>
      </c>
      <c r="E66" s="15">
        <f t="shared" si="10"/>
        <v>108</v>
      </c>
      <c r="F66" s="16">
        <f t="shared" si="11"/>
        <v>74</v>
      </c>
      <c r="G66" s="10">
        <v>7</v>
      </c>
      <c r="H66" s="8">
        <v>10</v>
      </c>
      <c r="I66" s="8">
        <v>6</v>
      </c>
      <c r="J66" s="8">
        <v>4</v>
      </c>
      <c r="K66" s="8">
        <v>9</v>
      </c>
      <c r="L66" s="8">
        <v>6</v>
      </c>
      <c r="M66" s="8">
        <v>22</v>
      </c>
      <c r="N66" s="8">
        <v>18</v>
      </c>
      <c r="O66" s="8">
        <v>38</v>
      </c>
      <c r="P66" s="8">
        <v>23</v>
      </c>
      <c r="Q66" s="8">
        <v>26</v>
      </c>
      <c r="R66" s="9">
        <v>13</v>
      </c>
    </row>
    <row r="67" spans="2:18" x14ac:dyDescent="0.15">
      <c r="B67" s="393" t="s">
        <v>148</v>
      </c>
      <c r="C67" s="394"/>
      <c r="D67" s="182">
        <f t="shared" si="12"/>
        <v>0</v>
      </c>
      <c r="E67" s="15">
        <f t="shared" si="10"/>
        <v>0</v>
      </c>
      <c r="F67" s="16">
        <f t="shared" si="11"/>
        <v>0</v>
      </c>
      <c r="G67" s="10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9">
        <v>0</v>
      </c>
    </row>
    <row r="68" spans="2:18" x14ac:dyDescent="0.15">
      <c r="B68" s="393" t="s">
        <v>149</v>
      </c>
      <c r="C68" s="394"/>
      <c r="D68" s="182">
        <f t="shared" si="12"/>
        <v>0</v>
      </c>
      <c r="E68" s="15">
        <f t="shared" si="10"/>
        <v>0</v>
      </c>
      <c r="F68" s="16">
        <f t="shared" si="11"/>
        <v>0</v>
      </c>
      <c r="G68" s="10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9">
        <v>0</v>
      </c>
    </row>
    <row r="69" spans="2:18" x14ac:dyDescent="0.15">
      <c r="B69" s="393" t="s">
        <v>150</v>
      </c>
      <c r="C69" s="394"/>
      <c r="D69" s="182">
        <f t="shared" si="12"/>
        <v>22</v>
      </c>
      <c r="E69" s="15">
        <f t="shared" si="10"/>
        <v>11</v>
      </c>
      <c r="F69" s="16">
        <f t="shared" si="11"/>
        <v>11</v>
      </c>
      <c r="G69" s="10">
        <v>0</v>
      </c>
      <c r="H69" s="8">
        <v>2</v>
      </c>
      <c r="I69" s="8">
        <v>2</v>
      </c>
      <c r="J69" s="8">
        <v>1</v>
      </c>
      <c r="K69" s="8">
        <v>2</v>
      </c>
      <c r="L69" s="8">
        <v>1</v>
      </c>
      <c r="M69" s="8">
        <v>4</v>
      </c>
      <c r="N69" s="8">
        <v>1</v>
      </c>
      <c r="O69" s="8">
        <v>2</v>
      </c>
      <c r="P69" s="8">
        <v>2</v>
      </c>
      <c r="Q69" s="8">
        <v>1</v>
      </c>
      <c r="R69" s="9">
        <v>4</v>
      </c>
    </row>
    <row r="70" spans="2:18" ht="14.25" thickBot="1" x14ac:dyDescent="0.2">
      <c r="B70" s="395" t="s">
        <v>151</v>
      </c>
      <c r="C70" s="396"/>
      <c r="D70" s="181">
        <f t="shared" si="12"/>
        <v>58</v>
      </c>
      <c r="E70" s="12">
        <f t="shared" si="10"/>
        <v>39</v>
      </c>
      <c r="F70" s="13">
        <f t="shared" si="11"/>
        <v>19</v>
      </c>
      <c r="G70" s="14">
        <v>10</v>
      </c>
      <c r="H70" s="12">
        <v>3</v>
      </c>
      <c r="I70" s="12">
        <v>5</v>
      </c>
      <c r="J70" s="12">
        <v>5</v>
      </c>
      <c r="K70" s="12">
        <v>10</v>
      </c>
      <c r="L70" s="12">
        <v>5</v>
      </c>
      <c r="M70" s="12">
        <v>7</v>
      </c>
      <c r="N70" s="12">
        <v>2</v>
      </c>
      <c r="O70" s="12">
        <v>4</v>
      </c>
      <c r="P70" s="12">
        <v>1</v>
      </c>
      <c r="Q70" s="12">
        <v>3</v>
      </c>
      <c r="R70" s="13">
        <v>3</v>
      </c>
    </row>
    <row r="71" spans="2:18" ht="14.25" thickBot="1" x14ac:dyDescent="0.2">
      <c r="B71" s="405" t="s">
        <v>202</v>
      </c>
      <c r="C71" s="406"/>
      <c r="D71" s="183">
        <f t="shared" si="12"/>
        <v>28838</v>
      </c>
      <c r="E71" s="184">
        <f t="shared" si="10"/>
        <v>15487</v>
      </c>
      <c r="F71" s="185">
        <f t="shared" si="11"/>
        <v>13351</v>
      </c>
      <c r="G71" s="186">
        <f>SUM(G63:G70)</f>
        <v>4647</v>
      </c>
      <c r="H71" s="186">
        <f t="shared" ref="H71:R71" si="13">SUM(H63:H70)</f>
        <v>4756</v>
      </c>
      <c r="I71" s="186">
        <f t="shared" si="13"/>
        <v>3117</v>
      </c>
      <c r="J71" s="186">
        <f t="shared" si="13"/>
        <v>2895</v>
      </c>
      <c r="K71" s="186">
        <f t="shared" si="13"/>
        <v>2607</v>
      </c>
      <c r="L71" s="186">
        <f t="shared" si="13"/>
        <v>2141</v>
      </c>
      <c r="M71" s="186">
        <f t="shared" si="13"/>
        <v>1981</v>
      </c>
      <c r="N71" s="186">
        <f t="shared" si="13"/>
        <v>1460</v>
      </c>
      <c r="O71" s="186">
        <f t="shared" si="13"/>
        <v>1716</v>
      </c>
      <c r="P71" s="186">
        <f t="shared" si="13"/>
        <v>1161</v>
      </c>
      <c r="Q71" s="186">
        <f t="shared" si="13"/>
        <v>1419</v>
      </c>
      <c r="R71" s="186">
        <f t="shared" si="13"/>
        <v>938</v>
      </c>
    </row>
  </sheetData>
  <mergeCells count="34">
    <mergeCell ref="B71:C71"/>
    <mergeCell ref="I61:J61"/>
    <mergeCell ref="K61:L61"/>
    <mergeCell ref="M61:N61"/>
    <mergeCell ref="O61:P61"/>
    <mergeCell ref="Q61:R61"/>
    <mergeCell ref="B70:C70"/>
    <mergeCell ref="B63:C63"/>
    <mergeCell ref="B64:C64"/>
    <mergeCell ref="B65:C65"/>
    <mergeCell ref="B66:C66"/>
    <mergeCell ref="B61:C62"/>
    <mergeCell ref="D61:F61"/>
    <mergeCell ref="G61:H61"/>
    <mergeCell ref="B54:B57"/>
    <mergeCell ref="B58:C58"/>
    <mergeCell ref="B67:C67"/>
    <mergeCell ref="B68:C68"/>
    <mergeCell ref="B69:C69"/>
    <mergeCell ref="D2:F2"/>
    <mergeCell ref="G2:H2"/>
    <mergeCell ref="I2:J2"/>
    <mergeCell ref="O2:P2"/>
    <mergeCell ref="Q2:R2"/>
    <mergeCell ref="K2:L2"/>
    <mergeCell ref="M2:N2"/>
    <mergeCell ref="B46:B51"/>
    <mergeCell ref="B52:C52"/>
    <mergeCell ref="B53:C53"/>
    <mergeCell ref="B39:B45"/>
    <mergeCell ref="B2:C3"/>
    <mergeCell ref="B4:B16"/>
    <mergeCell ref="B17:B25"/>
    <mergeCell ref="B26:B38"/>
  </mergeCells>
  <phoneticPr fontId="1"/>
  <pageMargins left="0" right="0" top="0" bottom="0" header="0.31496062992125984" footer="0.31496062992125984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view="pageBreakPreview" zoomScale="75" zoomScaleNormal="100" zoomScaleSheetLayoutView="75" workbookViewId="0"/>
  </sheetViews>
  <sheetFormatPr defaultRowHeight="13.5" x14ac:dyDescent="0.15"/>
  <cols>
    <col min="1" max="1" width="2.5" style="172" customWidth="1"/>
    <col min="2" max="2" width="2.875" style="172" bestFit="1" customWidth="1"/>
    <col min="3" max="3" width="18.75" style="172" bestFit="1" customWidth="1"/>
    <col min="4" max="6" width="9" style="172"/>
    <col min="7" max="14" width="7.5" style="172" customWidth="1"/>
    <col min="15" max="16384" width="9" style="172"/>
  </cols>
  <sheetData>
    <row r="1" spans="2:16" ht="14.25" thickBot="1" x14ac:dyDescent="0.2">
      <c r="B1" s="172" t="s">
        <v>128</v>
      </c>
    </row>
    <row r="2" spans="2:16" ht="13.5" customHeight="1" x14ac:dyDescent="0.15">
      <c r="B2" s="409" t="s">
        <v>102</v>
      </c>
      <c r="C2" s="410"/>
      <c r="D2" s="413" t="s">
        <v>61</v>
      </c>
      <c r="E2" s="414"/>
      <c r="F2" s="415"/>
      <c r="G2" s="414" t="s">
        <v>152</v>
      </c>
      <c r="H2" s="416"/>
      <c r="I2" s="417" t="s">
        <v>153</v>
      </c>
      <c r="J2" s="416"/>
      <c r="K2" s="417" t="s">
        <v>154</v>
      </c>
      <c r="L2" s="416"/>
      <c r="M2" s="417" t="s">
        <v>155</v>
      </c>
      <c r="N2" s="416"/>
      <c r="O2" s="417" t="s">
        <v>156</v>
      </c>
      <c r="P2" s="416"/>
    </row>
    <row r="3" spans="2:16" ht="14.25" thickBot="1" x14ac:dyDescent="0.2">
      <c r="B3" s="411"/>
      <c r="C3" s="412"/>
      <c r="D3" s="177" t="s">
        <v>5</v>
      </c>
      <c r="E3" s="25" t="s">
        <v>6</v>
      </c>
      <c r="F3" s="26" t="s">
        <v>7</v>
      </c>
      <c r="G3" s="178" t="s">
        <v>6</v>
      </c>
      <c r="H3" s="25" t="s">
        <v>7</v>
      </c>
      <c r="I3" s="178" t="s">
        <v>6</v>
      </c>
      <c r="J3" s="25" t="s">
        <v>7</v>
      </c>
      <c r="K3" s="178" t="s">
        <v>6</v>
      </c>
      <c r="L3" s="25" t="s">
        <v>7</v>
      </c>
      <c r="M3" s="178" t="s">
        <v>6</v>
      </c>
      <c r="N3" s="25" t="s">
        <v>7</v>
      </c>
      <c r="O3" s="178" t="s">
        <v>6</v>
      </c>
      <c r="P3" s="25" t="s">
        <v>7</v>
      </c>
    </row>
    <row r="4" spans="2:16" ht="13.5" customHeight="1" x14ac:dyDescent="0.15">
      <c r="B4" s="454" t="s">
        <v>63</v>
      </c>
      <c r="C4" s="29" t="s">
        <v>64</v>
      </c>
      <c r="D4" s="190">
        <v>21</v>
      </c>
      <c r="E4" s="30">
        <v>18</v>
      </c>
      <c r="F4" s="31">
        <v>3</v>
      </c>
      <c r="G4" s="32">
        <v>3</v>
      </c>
      <c r="H4" s="30">
        <v>1</v>
      </c>
      <c r="I4" s="30">
        <v>4</v>
      </c>
      <c r="J4" s="30">
        <v>1</v>
      </c>
      <c r="K4" s="30">
        <v>5</v>
      </c>
      <c r="L4" s="30">
        <v>1</v>
      </c>
      <c r="M4" s="30">
        <v>5</v>
      </c>
      <c r="N4" s="30">
        <v>0</v>
      </c>
      <c r="O4" s="30">
        <v>1</v>
      </c>
      <c r="P4" s="30">
        <v>0</v>
      </c>
    </row>
    <row r="5" spans="2:16" x14ac:dyDescent="0.15">
      <c r="B5" s="455"/>
      <c r="C5" s="33" t="s">
        <v>65</v>
      </c>
      <c r="D5" s="191">
        <v>44</v>
      </c>
      <c r="E5" s="34">
        <v>36</v>
      </c>
      <c r="F5" s="35">
        <v>8</v>
      </c>
      <c r="G5" s="36">
        <v>8</v>
      </c>
      <c r="H5" s="34">
        <v>1</v>
      </c>
      <c r="I5" s="34">
        <v>8</v>
      </c>
      <c r="J5" s="34">
        <v>4</v>
      </c>
      <c r="K5" s="34">
        <v>6</v>
      </c>
      <c r="L5" s="34">
        <v>1</v>
      </c>
      <c r="M5" s="34">
        <v>5</v>
      </c>
      <c r="N5" s="34">
        <v>0</v>
      </c>
      <c r="O5" s="34">
        <v>9</v>
      </c>
      <c r="P5" s="34">
        <v>2</v>
      </c>
    </row>
    <row r="6" spans="2:16" x14ac:dyDescent="0.15">
      <c r="B6" s="455"/>
      <c r="C6" s="33" t="s">
        <v>66</v>
      </c>
      <c r="D6" s="191">
        <v>1009</v>
      </c>
      <c r="E6" s="34">
        <v>822</v>
      </c>
      <c r="F6" s="35">
        <v>187</v>
      </c>
      <c r="G6" s="36">
        <v>231</v>
      </c>
      <c r="H6" s="34">
        <v>57</v>
      </c>
      <c r="I6" s="34">
        <v>225</v>
      </c>
      <c r="J6" s="34">
        <v>61</v>
      </c>
      <c r="K6" s="34">
        <v>187</v>
      </c>
      <c r="L6" s="34">
        <v>41</v>
      </c>
      <c r="M6" s="34">
        <v>117</v>
      </c>
      <c r="N6" s="34">
        <v>14</v>
      </c>
      <c r="O6" s="34">
        <v>62</v>
      </c>
      <c r="P6" s="34">
        <v>14</v>
      </c>
    </row>
    <row r="7" spans="2:16" x14ac:dyDescent="0.15">
      <c r="B7" s="455"/>
      <c r="C7" s="33" t="s">
        <v>67</v>
      </c>
      <c r="D7" s="191">
        <v>0</v>
      </c>
      <c r="E7" s="34">
        <v>0</v>
      </c>
      <c r="F7" s="35">
        <v>0</v>
      </c>
      <c r="G7" s="36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</row>
    <row r="8" spans="2:16" x14ac:dyDescent="0.15">
      <c r="B8" s="455"/>
      <c r="C8" s="33" t="s">
        <v>68</v>
      </c>
      <c r="D8" s="191">
        <v>0</v>
      </c>
      <c r="E8" s="34">
        <v>0</v>
      </c>
      <c r="F8" s="35">
        <v>0</v>
      </c>
      <c r="G8" s="36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</row>
    <row r="9" spans="2:16" x14ac:dyDescent="0.15">
      <c r="B9" s="455"/>
      <c r="C9" s="33" t="s">
        <v>69</v>
      </c>
      <c r="D9" s="191">
        <v>6</v>
      </c>
      <c r="E9" s="34">
        <v>6</v>
      </c>
      <c r="F9" s="35">
        <v>0</v>
      </c>
      <c r="G9" s="36">
        <v>3</v>
      </c>
      <c r="H9" s="34">
        <v>0</v>
      </c>
      <c r="I9" s="34">
        <v>0</v>
      </c>
      <c r="J9" s="34">
        <v>0</v>
      </c>
      <c r="K9" s="34">
        <v>3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</row>
    <row r="10" spans="2:16" x14ac:dyDescent="0.15">
      <c r="B10" s="455"/>
      <c r="C10" s="33" t="s">
        <v>70</v>
      </c>
      <c r="D10" s="191">
        <v>2</v>
      </c>
      <c r="E10" s="34">
        <v>2</v>
      </c>
      <c r="F10" s="35">
        <v>0</v>
      </c>
      <c r="G10" s="36">
        <v>0</v>
      </c>
      <c r="H10" s="34">
        <v>0</v>
      </c>
      <c r="I10" s="34">
        <v>0</v>
      </c>
      <c r="J10" s="34">
        <v>0</v>
      </c>
      <c r="K10" s="34">
        <v>2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</row>
    <row r="11" spans="2:16" x14ac:dyDescent="0.15">
      <c r="B11" s="455"/>
      <c r="C11" s="33" t="s">
        <v>71</v>
      </c>
      <c r="D11" s="191">
        <v>31</v>
      </c>
      <c r="E11" s="34">
        <v>20</v>
      </c>
      <c r="F11" s="35">
        <v>11</v>
      </c>
      <c r="G11" s="36">
        <v>3</v>
      </c>
      <c r="H11" s="34">
        <v>3</v>
      </c>
      <c r="I11" s="34">
        <v>2</v>
      </c>
      <c r="J11" s="34">
        <v>2</v>
      </c>
      <c r="K11" s="34">
        <v>5</v>
      </c>
      <c r="L11" s="34">
        <v>3</v>
      </c>
      <c r="M11" s="34">
        <v>5</v>
      </c>
      <c r="N11" s="34">
        <v>3</v>
      </c>
      <c r="O11" s="34">
        <v>5</v>
      </c>
      <c r="P11" s="34">
        <v>0</v>
      </c>
    </row>
    <row r="12" spans="2:16" x14ac:dyDescent="0.15">
      <c r="B12" s="455"/>
      <c r="C12" s="33" t="s">
        <v>158</v>
      </c>
      <c r="D12" s="191">
        <v>0</v>
      </c>
      <c r="E12" s="34">
        <v>0</v>
      </c>
      <c r="F12" s="35">
        <v>0</v>
      </c>
      <c r="G12" s="36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</row>
    <row r="13" spans="2:16" x14ac:dyDescent="0.15">
      <c r="B13" s="455"/>
      <c r="C13" s="33" t="s">
        <v>72</v>
      </c>
      <c r="D13" s="191">
        <v>0</v>
      </c>
      <c r="E13" s="34">
        <v>0</v>
      </c>
      <c r="F13" s="35">
        <v>0</v>
      </c>
      <c r="G13" s="36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</row>
    <row r="14" spans="2:16" x14ac:dyDescent="0.15">
      <c r="B14" s="455"/>
      <c r="C14" s="33" t="s">
        <v>73</v>
      </c>
      <c r="D14" s="191">
        <v>0</v>
      </c>
      <c r="E14" s="34">
        <v>0</v>
      </c>
      <c r="F14" s="35">
        <v>0</v>
      </c>
      <c r="G14" s="36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</row>
    <row r="15" spans="2:16" x14ac:dyDescent="0.15">
      <c r="B15" s="455"/>
      <c r="C15" s="33" t="s">
        <v>30</v>
      </c>
      <c r="D15" s="191">
        <v>18</v>
      </c>
      <c r="E15" s="34">
        <v>13</v>
      </c>
      <c r="F15" s="35">
        <v>5</v>
      </c>
      <c r="G15" s="36">
        <v>5</v>
      </c>
      <c r="H15" s="34">
        <v>0</v>
      </c>
      <c r="I15" s="34">
        <v>2</v>
      </c>
      <c r="J15" s="34">
        <v>0</v>
      </c>
      <c r="K15" s="34">
        <v>3</v>
      </c>
      <c r="L15" s="34">
        <v>3</v>
      </c>
      <c r="M15" s="34">
        <v>2</v>
      </c>
      <c r="N15" s="34">
        <v>1</v>
      </c>
      <c r="O15" s="34">
        <v>1</v>
      </c>
      <c r="P15" s="34">
        <v>1</v>
      </c>
    </row>
    <row r="16" spans="2:16" ht="14.25" thickBot="1" x14ac:dyDescent="0.2">
      <c r="B16" s="456"/>
      <c r="C16" s="37" t="s">
        <v>21</v>
      </c>
      <c r="D16" s="192">
        <v>1131</v>
      </c>
      <c r="E16" s="193">
        <v>917</v>
      </c>
      <c r="F16" s="194">
        <v>214</v>
      </c>
      <c r="G16" s="195">
        <v>253</v>
      </c>
      <c r="H16" s="193">
        <v>62</v>
      </c>
      <c r="I16" s="193">
        <v>241</v>
      </c>
      <c r="J16" s="193">
        <v>68</v>
      </c>
      <c r="K16" s="193">
        <v>211</v>
      </c>
      <c r="L16" s="193">
        <v>49</v>
      </c>
      <c r="M16" s="193">
        <v>134</v>
      </c>
      <c r="N16" s="193">
        <v>18</v>
      </c>
      <c r="O16" s="193">
        <v>78</v>
      </c>
      <c r="P16" s="193">
        <v>17</v>
      </c>
    </row>
    <row r="17" spans="2:16" ht="13.5" customHeight="1" x14ac:dyDescent="0.15">
      <c r="B17" s="474" t="s">
        <v>74</v>
      </c>
      <c r="C17" s="38" t="s">
        <v>75</v>
      </c>
      <c r="D17" s="196">
        <v>850</v>
      </c>
      <c r="E17" s="39">
        <v>794</v>
      </c>
      <c r="F17" s="40">
        <v>56</v>
      </c>
      <c r="G17" s="41">
        <v>238</v>
      </c>
      <c r="H17" s="39">
        <v>11</v>
      </c>
      <c r="I17" s="39">
        <v>198</v>
      </c>
      <c r="J17" s="39">
        <v>16</v>
      </c>
      <c r="K17" s="39">
        <v>176</v>
      </c>
      <c r="L17" s="39">
        <v>16</v>
      </c>
      <c r="M17" s="39">
        <v>103</v>
      </c>
      <c r="N17" s="39">
        <v>9</v>
      </c>
      <c r="O17" s="39">
        <v>79</v>
      </c>
      <c r="P17" s="39">
        <v>4</v>
      </c>
    </row>
    <row r="18" spans="2:16" x14ac:dyDescent="0.15">
      <c r="B18" s="455"/>
      <c r="C18" s="33" t="s">
        <v>159</v>
      </c>
      <c r="D18" s="191">
        <v>24</v>
      </c>
      <c r="E18" s="34">
        <v>23</v>
      </c>
      <c r="F18" s="35">
        <v>1</v>
      </c>
      <c r="G18" s="36">
        <v>7</v>
      </c>
      <c r="H18" s="34">
        <v>0</v>
      </c>
      <c r="I18" s="34">
        <v>8</v>
      </c>
      <c r="J18" s="34">
        <v>1</v>
      </c>
      <c r="K18" s="34">
        <v>5</v>
      </c>
      <c r="L18" s="34">
        <v>0</v>
      </c>
      <c r="M18" s="34">
        <v>2</v>
      </c>
      <c r="N18" s="34">
        <v>0</v>
      </c>
      <c r="O18" s="34">
        <v>1</v>
      </c>
      <c r="P18" s="34">
        <v>0</v>
      </c>
    </row>
    <row r="19" spans="2:16" x14ac:dyDescent="0.15">
      <c r="B19" s="455"/>
      <c r="C19" s="33" t="s">
        <v>76</v>
      </c>
      <c r="D19" s="191">
        <v>0</v>
      </c>
      <c r="E19" s="34">
        <v>0</v>
      </c>
      <c r="F19" s="35">
        <v>0</v>
      </c>
      <c r="G19" s="36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</row>
    <row r="20" spans="2:16" x14ac:dyDescent="0.15">
      <c r="B20" s="455"/>
      <c r="C20" s="33" t="s">
        <v>77</v>
      </c>
      <c r="D20" s="191">
        <v>1</v>
      </c>
      <c r="E20" s="34">
        <v>1</v>
      </c>
      <c r="F20" s="35">
        <v>0</v>
      </c>
      <c r="G20" s="36">
        <v>0</v>
      </c>
      <c r="H20" s="34">
        <v>0</v>
      </c>
      <c r="I20" s="34">
        <v>1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</row>
    <row r="21" spans="2:16" x14ac:dyDescent="0.15">
      <c r="B21" s="455"/>
      <c r="C21" s="33" t="s">
        <v>78</v>
      </c>
      <c r="D21" s="191">
        <v>0</v>
      </c>
      <c r="E21" s="34">
        <v>0</v>
      </c>
      <c r="F21" s="35">
        <v>0</v>
      </c>
      <c r="G21" s="36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 spans="2:16" x14ac:dyDescent="0.15">
      <c r="B22" s="455"/>
      <c r="C22" s="33" t="s">
        <v>79</v>
      </c>
      <c r="D22" s="191">
        <v>0</v>
      </c>
      <c r="E22" s="34">
        <v>0</v>
      </c>
      <c r="F22" s="35">
        <v>0</v>
      </c>
      <c r="G22" s="36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</row>
    <row r="23" spans="2:16" x14ac:dyDescent="0.15">
      <c r="B23" s="455"/>
      <c r="C23" s="33" t="s">
        <v>30</v>
      </c>
      <c r="D23" s="191">
        <v>64</v>
      </c>
      <c r="E23" s="34">
        <v>54</v>
      </c>
      <c r="F23" s="35">
        <v>10</v>
      </c>
      <c r="G23" s="36">
        <v>20</v>
      </c>
      <c r="H23" s="34">
        <v>2</v>
      </c>
      <c r="I23" s="34">
        <v>10</v>
      </c>
      <c r="J23" s="34">
        <v>5</v>
      </c>
      <c r="K23" s="34">
        <v>11</v>
      </c>
      <c r="L23" s="34">
        <v>3</v>
      </c>
      <c r="M23" s="34">
        <v>7</v>
      </c>
      <c r="N23" s="34">
        <v>0</v>
      </c>
      <c r="O23" s="34">
        <v>6</v>
      </c>
      <c r="P23" s="34">
        <v>0</v>
      </c>
    </row>
    <row r="24" spans="2:16" ht="14.25" thickBot="1" x14ac:dyDescent="0.2">
      <c r="B24" s="475"/>
      <c r="C24" s="42" t="s">
        <v>21</v>
      </c>
      <c r="D24" s="192">
        <v>939</v>
      </c>
      <c r="E24" s="193">
        <v>872</v>
      </c>
      <c r="F24" s="194">
        <v>67</v>
      </c>
      <c r="G24" s="195">
        <v>265</v>
      </c>
      <c r="H24" s="193">
        <v>13</v>
      </c>
      <c r="I24" s="193">
        <v>217</v>
      </c>
      <c r="J24" s="193">
        <v>22</v>
      </c>
      <c r="K24" s="193">
        <v>192</v>
      </c>
      <c r="L24" s="193">
        <v>19</v>
      </c>
      <c r="M24" s="193">
        <v>112</v>
      </c>
      <c r="N24" s="193">
        <v>9</v>
      </c>
      <c r="O24" s="193">
        <v>86</v>
      </c>
      <c r="P24" s="193">
        <v>4</v>
      </c>
    </row>
    <row r="25" spans="2:16" ht="13.5" customHeight="1" x14ac:dyDescent="0.15">
      <c r="B25" s="460" t="s">
        <v>80</v>
      </c>
      <c r="C25" s="29" t="s">
        <v>81</v>
      </c>
      <c r="D25" s="196">
        <v>137</v>
      </c>
      <c r="E25" s="39">
        <v>118</v>
      </c>
      <c r="F25" s="40">
        <v>19</v>
      </c>
      <c r="G25" s="41">
        <v>48</v>
      </c>
      <c r="H25" s="39">
        <v>5</v>
      </c>
      <c r="I25" s="39">
        <v>24</v>
      </c>
      <c r="J25" s="39">
        <v>6</v>
      </c>
      <c r="K25" s="39">
        <v>17</v>
      </c>
      <c r="L25" s="39">
        <v>3</v>
      </c>
      <c r="M25" s="39">
        <v>17</v>
      </c>
      <c r="N25" s="39">
        <v>3</v>
      </c>
      <c r="O25" s="39">
        <v>12</v>
      </c>
      <c r="P25" s="39">
        <v>2</v>
      </c>
    </row>
    <row r="26" spans="2:16" x14ac:dyDescent="0.15">
      <c r="B26" s="461"/>
      <c r="C26" s="33" t="s">
        <v>82</v>
      </c>
      <c r="D26" s="191">
        <v>3</v>
      </c>
      <c r="E26" s="34">
        <v>3</v>
      </c>
      <c r="F26" s="35">
        <v>0</v>
      </c>
      <c r="G26" s="36">
        <v>1</v>
      </c>
      <c r="H26" s="34">
        <v>0</v>
      </c>
      <c r="I26" s="34">
        <v>1</v>
      </c>
      <c r="J26" s="34">
        <v>0</v>
      </c>
      <c r="K26" s="34">
        <v>1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</row>
    <row r="27" spans="2:16" x14ac:dyDescent="0.15">
      <c r="B27" s="461"/>
      <c r="C27" s="43" t="s">
        <v>83</v>
      </c>
      <c r="D27" s="191">
        <v>272</v>
      </c>
      <c r="E27" s="34">
        <v>255</v>
      </c>
      <c r="F27" s="35">
        <v>17</v>
      </c>
      <c r="G27" s="36">
        <v>51</v>
      </c>
      <c r="H27" s="34">
        <v>4</v>
      </c>
      <c r="I27" s="34">
        <v>70</v>
      </c>
      <c r="J27" s="34">
        <v>4</v>
      </c>
      <c r="K27" s="34">
        <v>63</v>
      </c>
      <c r="L27" s="34">
        <v>2</v>
      </c>
      <c r="M27" s="34">
        <v>37</v>
      </c>
      <c r="N27" s="34">
        <v>4</v>
      </c>
      <c r="O27" s="34">
        <v>34</v>
      </c>
      <c r="P27" s="34">
        <v>3</v>
      </c>
    </row>
    <row r="28" spans="2:16" x14ac:dyDescent="0.15">
      <c r="B28" s="461"/>
      <c r="C28" s="33" t="s">
        <v>160</v>
      </c>
      <c r="D28" s="191">
        <v>162</v>
      </c>
      <c r="E28" s="34">
        <v>117</v>
      </c>
      <c r="F28" s="35">
        <v>45</v>
      </c>
      <c r="G28" s="36">
        <v>19</v>
      </c>
      <c r="H28" s="34">
        <v>11</v>
      </c>
      <c r="I28" s="34">
        <v>40</v>
      </c>
      <c r="J28" s="34">
        <v>9</v>
      </c>
      <c r="K28" s="34">
        <v>34</v>
      </c>
      <c r="L28" s="34">
        <v>14</v>
      </c>
      <c r="M28" s="34">
        <v>13</v>
      </c>
      <c r="N28" s="34">
        <v>8</v>
      </c>
      <c r="O28" s="34">
        <v>11</v>
      </c>
      <c r="P28" s="34">
        <v>3</v>
      </c>
    </row>
    <row r="29" spans="2:16" x14ac:dyDescent="0.15">
      <c r="B29" s="461"/>
      <c r="C29" s="33" t="s">
        <v>84</v>
      </c>
      <c r="D29" s="191">
        <v>10</v>
      </c>
      <c r="E29" s="34">
        <v>7</v>
      </c>
      <c r="F29" s="35">
        <v>3</v>
      </c>
      <c r="G29" s="36">
        <v>4</v>
      </c>
      <c r="H29" s="34">
        <v>1</v>
      </c>
      <c r="I29" s="34">
        <v>0</v>
      </c>
      <c r="J29" s="34">
        <v>0</v>
      </c>
      <c r="K29" s="34">
        <v>3</v>
      </c>
      <c r="L29" s="34">
        <v>2</v>
      </c>
      <c r="M29" s="34">
        <v>0</v>
      </c>
      <c r="N29" s="34">
        <v>0</v>
      </c>
      <c r="O29" s="34">
        <v>0</v>
      </c>
      <c r="P29" s="34">
        <v>0</v>
      </c>
    </row>
    <row r="30" spans="2:16" x14ac:dyDescent="0.15">
      <c r="B30" s="461"/>
      <c r="C30" s="33" t="s">
        <v>85</v>
      </c>
      <c r="D30" s="191">
        <v>6</v>
      </c>
      <c r="E30" s="34">
        <v>3</v>
      </c>
      <c r="F30" s="35">
        <v>3</v>
      </c>
      <c r="G30" s="36">
        <v>1</v>
      </c>
      <c r="H30" s="34">
        <v>2</v>
      </c>
      <c r="I30" s="34">
        <v>2</v>
      </c>
      <c r="J30" s="34">
        <v>1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</row>
    <row r="31" spans="2:16" x14ac:dyDescent="0.15">
      <c r="B31" s="461"/>
      <c r="C31" s="33" t="s">
        <v>86</v>
      </c>
      <c r="D31" s="191">
        <v>1</v>
      </c>
      <c r="E31" s="34">
        <v>1</v>
      </c>
      <c r="F31" s="35">
        <v>0</v>
      </c>
      <c r="G31" s="36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1</v>
      </c>
      <c r="N31" s="34">
        <v>0</v>
      </c>
      <c r="O31" s="34">
        <v>0</v>
      </c>
      <c r="P31" s="34">
        <v>0</v>
      </c>
    </row>
    <row r="32" spans="2:16" x14ac:dyDescent="0.15">
      <c r="B32" s="461"/>
      <c r="C32" s="33" t="s">
        <v>30</v>
      </c>
      <c r="D32" s="191">
        <v>33</v>
      </c>
      <c r="E32" s="34">
        <v>25</v>
      </c>
      <c r="F32" s="35">
        <v>8</v>
      </c>
      <c r="G32" s="36">
        <v>15</v>
      </c>
      <c r="H32" s="34">
        <v>1</v>
      </c>
      <c r="I32" s="34">
        <v>5</v>
      </c>
      <c r="J32" s="34">
        <v>2</v>
      </c>
      <c r="K32" s="34">
        <v>2</v>
      </c>
      <c r="L32" s="34">
        <v>5</v>
      </c>
      <c r="M32" s="34">
        <v>2</v>
      </c>
      <c r="N32" s="34">
        <v>0</v>
      </c>
      <c r="O32" s="34">
        <v>1</v>
      </c>
      <c r="P32" s="34">
        <v>0</v>
      </c>
    </row>
    <row r="33" spans="2:16" ht="14.25" thickBot="1" x14ac:dyDescent="0.2">
      <c r="B33" s="462"/>
      <c r="C33" s="37" t="s">
        <v>21</v>
      </c>
      <c r="D33" s="192">
        <v>624</v>
      </c>
      <c r="E33" s="193">
        <v>529</v>
      </c>
      <c r="F33" s="194">
        <v>95</v>
      </c>
      <c r="G33" s="195">
        <v>139</v>
      </c>
      <c r="H33" s="193">
        <v>24</v>
      </c>
      <c r="I33" s="193">
        <v>142</v>
      </c>
      <c r="J33" s="193">
        <v>22</v>
      </c>
      <c r="K33" s="193">
        <v>120</v>
      </c>
      <c r="L33" s="193">
        <v>26</v>
      </c>
      <c r="M33" s="193">
        <v>70</v>
      </c>
      <c r="N33" s="193">
        <v>15</v>
      </c>
      <c r="O33" s="193">
        <v>58</v>
      </c>
      <c r="P33" s="193">
        <v>8</v>
      </c>
    </row>
    <row r="34" spans="2:16" ht="14.25" thickBot="1" x14ac:dyDescent="0.2">
      <c r="B34" s="476" t="s">
        <v>87</v>
      </c>
      <c r="C34" s="477"/>
      <c r="D34" s="197">
        <v>2694</v>
      </c>
      <c r="E34" s="198">
        <v>2318</v>
      </c>
      <c r="F34" s="199">
        <v>376</v>
      </c>
      <c r="G34" s="200">
        <v>657</v>
      </c>
      <c r="H34" s="198">
        <v>99</v>
      </c>
      <c r="I34" s="198">
        <v>600</v>
      </c>
      <c r="J34" s="198">
        <v>112</v>
      </c>
      <c r="K34" s="198">
        <v>523</v>
      </c>
      <c r="L34" s="198">
        <v>94</v>
      </c>
      <c r="M34" s="198">
        <v>316</v>
      </c>
      <c r="N34" s="198">
        <v>42</v>
      </c>
      <c r="O34" s="198">
        <v>222</v>
      </c>
      <c r="P34" s="198">
        <v>29</v>
      </c>
    </row>
    <row r="35" spans="2:16" x14ac:dyDescent="0.15">
      <c r="D35" s="176"/>
    </row>
  </sheetData>
  <mergeCells count="11">
    <mergeCell ref="B4:B16"/>
    <mergeCell ref="B17:B24"/>
    <mergeCell ref="B25:B33"/>
    <mergeCell ref="B34:C34"/>
    <mergeCell ref="O2:P2"/>
    <mergeCell ref="B2:C3"/>
    <mergeCell ref="D2:F2"/>
    <mergeCell ref="G2:H2"/>
    <mergeCell ref="I2:J2"/>
    <mergeCell ref="K2:L2"/>
    <mergeCell ref="M2:N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view="pageBreakPreview" zoomScale="75" zoomScaleNormal="100" zoomScaleSheetLayoutView="75" workbookViewId="0"/>
  </sheetViews>
  <sheetFormatPr defaultRowHeight="13.5" x14ac:dyDescent="0.15"/>
  <cols>
    <col min="1" max="1" width="2.375" style="172" customWidth="1"/>
    <col min="2" max="2" width="18.5" style="172" bestFit="1" customWidth="1"/>
    <col min="3" max="5" width="9" style="172"/>
    <col min="6" max="15" width="7.25" style="172" customWidth="1"/>
    <col min="16" max="16384" width="9" style="172"/>
  </cols>
  <sheetData>
    <row r="1" spans="2:19" ht="14.25" thickBot="1" x14ac:dyDescent="0.2">
      <c r="B1" s="172" t="s">
        <v>129</v>
      </c>
    </row>
    <row r="2" spans="2:19" x14ac:dyDescent="0.15">
      <c r="B2" s="478" t="s">
        <v>102</v>
      </c>
      <c r="C2" s="381" t="s">
        <v>206</v>
      </c>
      <c r="D2" s="388"/>
      <c r="E2" s="389"/>
      <c r="F2" s="381" t="s">
        <v>207</v>
      </c>
      <c r="G2" s="388"/>
      <c r="H2" s="388" t="s">
        <v>208</v>
      </c>
      <c r="I2" s="388"/>
      <c r="J2" s="388" t="s">
        <v>103</v>
      </c>
      <c r="K2" s="388"/>
      <c r="L2" s="388" t="s">
        <v>104</v>
      </c>
      <c r="M2" s="388"/>
      <c r="N2" s="388" t="s">
        <v>105</v>
      </c>
      <c r="O2" s="388"/>
      <c r="P2" s="388" t="s">
        <v>106</v>
      </c>
      <c r="Q2" s="388"/>
      <c r="R2" s="388" t="s">
        <v>107</v>
      </c>
      <c r="S2" s="389"/>
    </row>
    <row r="3" spans="2:19" x14ac:dyDescent="0.15">
      <c r="B3" s="479"/>
      <c r="C3" s="251" t="s">
        <v>5</v>
      </c>
      <c r="D3" s="252" t="s">
        <v>6</v>
      </c>
      <c r="E3" s="253" t="s">
        <v>7</v>
      </c>
      <c r="F3" s="251" t="s">
        <v>6</v>
      </c>
      <c r="G3" s="252" t="s">
        <v>7</v>
      </c>
      <c r="H3" s="252" t="s">
        <v>6</v>
      </c>
      <c r="I3" s="252" t="s">
        <v>7</v>
      </c>
      <c r="J3" s="252" t="s">
        <v>6</v>
      </c>
      <c r="K3" s="252" t="s">
        <v>7</v>
      </c>
      <c r="L3" s="252" t="s">
        <v>6</v>
      </c>
      <c r="M3" s="252" t="s">
        <v>7</v>
      </c>
      <c r="N3" s="252" t="s">
        <v>6</v>
      </c>
      <c r="O3" s="252" t="s">
        <v>7</v>
      </c>
      <c r="P3" s="252" t="s">
        <v>6</v>
      </c>
      <c r="Q3" s="252" t="s">
        <v>7</v>
      </c>
      <c r="R3" s="252" t="s">
        <v>6</v>
      </c>
      <c r="S3" s="253" t="s">
        <v>7</v>
      </c>
    </row>
    <row r="4" spans="2:19" x14ac:dyDescent="0.15">
      <c r="B4" s="100" t="s">
        <v>108</v>
      </c>
      <c r="C4" s="222">
        <f>SUM(D4:E4)</f>
        <v>18751</v>
      </c>
      <c r="D4" s="101">
        <f>SUM(F4+H4+J4+L4+N4+P4+R4)</f>
        <v>11716</v>
      </c>
      <c r="E4" s="102">
        <f>SUM(G4+I4+K4+M4+O4+Q4+S4)</f>
        <v>7035</v>
      </c>
      <c r="F4" s="222">
        <v>0</v>
      </c>
      <c r="G4" s="258">
        <v>1</v>
      </c>
      <c r="H4" s="258">
        <v>2</v>
      </c>
      <c r="I4" s="101">
        <v>0</v>
      </c>
      <c r="J4" s="101">
        <v>21</v>
      </c>
      <c r="K4" s="101">
        <v>6</v>
      </c>
      <c r="L4" s="101">
        <v>1639</v>
      </c>
      <c r="M4" s="101">
        <v>951</v>
      </c>
      <c r="N4" s="101">
        <v>3381</v>
      </c>
      <c r="O4" s="101">
        <v>1962</v>
      </c>
      <c r="P4" s="103">
        <v>4504</v>
      </c>
      <c r="Q4" s="101">
        <v>2639</v>
      </c>
      <c r="R4" s="101">
        <v>2169</v>
      </c>
      <c r="S4" s="102">
        <v>1476</v>
      </c>
    </row>
    <row r="5" spans="2:19" x14ac:dyDescent="0.15">
      <c r="B5" s="100" t="s">
        <v>209</v>
      </c>
      <c r="C5" s="222">
        <f>SUM(D5:E5)</f>
        <v>37</v>
      </c>
      <c r="D5" s="101">
        <f t="shared" ref="D5:D9" si="0">SUM(F5+H5+J5+L5+N5+P5+R5)</f>
        <v>23</v>
      </c>
      <c r="E5" s="102">
        <f t="shared" ref="E5:E9" si="1">SUM(G5+I5+K5+M5+O5+Q5+S5)</f>
        <v>14</v>
      </c>
      <c r="F5" s="222">
        <v>0</v>
      </c>
      <c r="G5" s="101">
        <v>0</v>
      </c>
      <c r="H5" s="101">
        <v>0</v>
      </c>
      <c r="I5" s="101">
        <v>0</v>
      </c>
      <c r="J5" s="101">
        <v>0</v>
      </c>
      <c r="K5" s="101">
        <v>0</v>
      </c>
      <c r="L5" s="101">
        <v>4</v>
      </c>
      <c r="M5" s="101">
        <v>2</v>
      </c>
      <c r="N5" s="101">
        <v>4</v>
      </c>
      <c r="O5" s="101">
        <v>4</v>
      </c>
      <c r="P5" s="103">
        <v>13</v>
      </c>
      <c r="Q5" s="101">
        <v>6</v>
      </c>
      <c r="R5" s="101">
        <v>2</v>
      </c>
      <c r="S5" s="102">
        <v>2</v>
      </c>
    </row>
    <row r="6" spans="2:19" x14ac:dyDescent="0.15">
      <c r="B6" s="104" t="s">
        <v>109</v>
      </c>
      <c r="C6" s="222">
        <f t="shared" ref="C6:C9" si="2">SUM(D6:E6)</f>
        <v>482</v>
      </c>
      <c r="D6" s="101">
        <f t="shared" si="0"/>
        <v>277</v>
      </c>
      <c r="E6" s="102">
        <f t="shared" si="1"/>
        <v>205</v>
      </c>
      <c r="F6" s="223">
        <f>F7+F8</f>
        <v>0</v>
      </c>
      <c r="G6" s="107">
        <f t="shared" ref="G6:S6" si="3">G7+G8</f>
        <v>0</v>
      </c>
      <c r="H6" s="107">
        <f t="shared" si="3"/>
        <v>0</v>
      </c>
      <c r="I6" s="107">
        <f t="shared" si="3"/>
        <v>0</v>
      </c>
      <c r="J6" s="107">
        <f t="shared" si="3"/>
        <v>0</v>
      </c>
      <c r="K6" s="107">
        <f t="shared" si="3"/>
        <v>0</v>
      </c>
      <c r="L6" s="107">
        <f t="shared" si="3"/>
        <v>46</v>
      </c>
      <c r="M6" s="107">
        <f t="shared" si="3"/>
        <v>32</v>
      </c>
      <c r="N6" s="107">
        <f t="shared" si="3"/>
        <v>85</v>
      </c>
      <c r="O6" s="107">
        <f t="shared" si="3"/>
        <v>53</v>
      </c>
      <c r="P6" s="107">
        <f t="shared" si="3"/>
        <v>106</v>
      </c>
      <c r="Q6" s="107">
        <f t="shared" si="3"/>
        <v>75</v>
      </c>
      <c r="R6" s="107">
        <f t="shared" si="3"/>
        <v>40</v>
      </c>
      <c r="S6" s="365">
        <f t="shared" si="3"/>
        <v>45</v>
      </c>
    </row>
    <row r="7" spans="2:19" x14ac:dyDescent="0.15">
      <c r="B7" s="100" t="s">
        <v>210</v>
      </c>
      <c r="C7" s="222">
        <f t="shared" si="2"/>
        <v>208</v>
      </c>
      <c r="D7" s="101">
        <f t="shared" si="0"/>
        <v>123</v>
      </c>
      <c r="E7" s="102">
        <f t="shared" si="1"/>
        <v>85</v>
      </c>
      <c r="F7" s="222">
        <v>0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22</v>
      </c>
      <c r="M7" s="101">
        <v>15</v>
      </c>
      <c r="N7" s="101">
        <v>39</v>
      </c>
      <c r="O7" s="101">
        <v>22</v>
      </c>
      <c r="P7" s="103">
        <v>44</v>
      </c>
      <c r="Q7" s="101">
        <v>32</v>
      </c>
      <c r="R7" s="101">
        <v>18</v>
      </c>
      <c r="S7" s="102">
        <v>16</v>
      </c>
    </row>
    <row r="8" spans="2:19" x14ac:dyDescent="0.15">
      <c r="B8" s="100" t="s">
        <v>211</v>
      </c>
      <c r="C8" s="222">
        <f t="shared" si="2"/>
        <v>274</v>
      </c>
      <c r="D8" s="101">
        <f t="shared" si="0"/>
        <v>154</v>
      </c>
      <c r="E8" s="102">
        <f t="shared" si="1"/>
        <v>120</v>
      </c>
      <c r="F8" s="222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24</v>
      </c>
      <c r="M8" s="101">
        <v>17</v>
      </c>
      <c r="N8" s="101">
        <v>46</v>
      </c>
      <c r="O8" s="101">
        <v>31</v>
      </c>
      <c r="P8" s="103">
        <v>62</v>
      </c>
      <c r="Q8" s="101">
        <v>43</v>
      </c>
      <c r="R8" s="101">
        <v>22</v>
      </c>
      <c r="S8" s="102">
        <v>29</v>
      </c>
    </row>
    <row r="9" spans="2:19" ht="14.25" thickBot="1" x14ac:dyDescent="0.2">
      <c r="B9" s="255" t="s">
        <v>177</v>
      </c>
      <c r="C9" s="225">
        <f t="shared" si="2"/>
        <v>19270</v>
      </c>
      <c r="D9" s="226">
        <f t="shared" si="0"/>
        <v>12016</v>
      </c>
      <c r="E9" s="227">
        <f t="shared" si="1"/>
        <v>7254</v>
      </c>
      <c r="F9" s="366">
        <f>SUM(F4+F5+F6)</f>
        <v>0</v>
      </c>
      <c r="G9" s="256">
        <f t="shared" ref="G9:S9" si="4">SUM(G4+G5+G6)</f>
        <v>1</v>
      </c>
      <c r="H9" s="256">
        <f t="shared" si="4"/>
        <v>2</v>
      </c>
      <c r="I9" s="256">
        <f t="shared" si="4"/>
        <v>0</v>
      </c>
      <c r="J9" s="256">
        <f t="shared" si="4"/>
        <v>21</v>
      </c>
      <c r="K9" s="256">
        <f t="shared" si="4"/>
        <v>6</v>
      </c>
      <c r="L9" s="256">
        <f t="shared" si="4"/>
        <v>1689</v>
      </c>
      <c r="M9" s="256">
        <f t="shared" si="4"/>
        <v>985</v>
      </c>
      <c r="N9" s="256">
        <f t="shared" si="4"/>
        <v>3470</v>
      </c>
      <c r="O9" s="256">
        <f t="shared" si="4"/>
        <v>2019</v>
      </c>
      <c r="P9" s="256">
        <f t="shared" si="4"/>
        <v>4623</v>
      </c>
      <c r="Q9" s="256">
        <f t="shared" si="4"/>
        <v>2720</v>
      </c>
      <c r="R9" s="256">
        <f t="shared" si="4"/>
        <v>2211</v>
      </c>
      <c r="S9" s="345">
        <f t="shared" si="4"/>
        <v>1523</v>
      </c>
    </row>
    <row r="10" spans="2:19" x14ac:dyDescent="0.15">
      <c r="B10" s="108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</row>
    <row r="11" spans="2:19" ht="14.25" thickBot="1" x14ac:dyDescent="0.2"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</row>
    <row r="12" spans="2:19" x14ac:dyDescent="0.15">
      <c r="B12" s="401" t="s">
        <v>110</v>
      </c>
      <c r="C12" s="381" t="s">
        <v>61</v>
      </c>
      <c r="D12" s="388"/>
      <c r="E12" s="389"/>
      <c r="F12" s="390" t="s">
        <v>207</v>
      </c>
      <c r="G12" s="388"/>
      <c r="H12" s="388" t="s">
        <v>208</v>
      </c>
      <c r="I12" s="388"/>
      <c r="J12" s="388" t="s">
        <v>103</v>
      </c>
      <c r="K12" s="388"/>
      <c r="L12" s="388" t="s">
        <v>104</v>
      </c>
      <c r="M12" s="388"/>
      <c r="N12" s="388" t="s">
        <v>105</v>
      </c>
      <c r="O12" s="388"/>
      <c r="P12" s="388" t="s">
        <v>106</v>
      </c>
      <c r="Q12" s="382"/>
      <c r="R12" s="388" t="s">
        <v>107</v>
      </c>
      <c r="S12" s="389"/>
    </row>
    <row r="13" spans="2:19" x14ac:dyDescent="0.15">
      <c r="B13" s="480"/>
      <c r="C13" s="251" t="s">
        <v>5</v>
      </c>
      <c r="D13" s="252" t="s">
        <v>6</v>
      </c>
      <c r="E13" s="253" t="s">
        <v>7</v>
      </c>
      <c r="F13" s="254" t="s">
        <v>6</v>
      </c>
      <c r="G13" s="252" t="s">
        <v>7</v>
      </c>
      <c r="H13" s="252" t="s">
        <v>6</v>
      </c>
      <c r="I13" s="252" t="s">
        <v>7</v>
      </c>
      <c r="J13" s="252" t="s">
        <v>6</v>
      </c>
      <c r="K13" s="252" t="s">
        <v>7</v>
      </c>
      <c r="L13" s="252" t="s">
        <v>6</v>
      </c>
      <c r="M13" s="252" t="s">
        <v>7</v>
      </c>
      <c r="N13" s="252" t="s">
        <v>6</v>
      </c>
      <c r="O13" s="252" t="s">
        <v>7</v>
      </c>
      <c r="P13" s="252" t="s">
        <v>6</v>
      </c>
      <c r="Q13" s="257" t="s">
        <v>7</v>
      </c>
      <c r="R13" s="252" t="s">
        <v>6</v>
      </c>
      <c r="S13" s="253" t="s">
        <v>7</v>
      </c>
    </row>
    <row r="14" spans="2:19" x14ac:dyDescent="0.15">
      <c r="B14" s="104" t="s">
        <v>212</v>
      </c>
      <c r="C14" s="222">
        <f>SUM(D14:E14)</f>
        <v>282</v>
      </c>
      <c r="D14" s="101">
        <f>SUM(F14+H14+J14+L14+N14+P14+R14)</f>
        <v>177</v>
      </c>
      <c r="E14" s="102">
        <f>SUM(G14+I14+K14+M14+O14+Q14+S14)</f>
        <v>105</v>
      </c>
      <c r="F14" s="107">
        <v>0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  <c r="L14" s="105">
        <v>22</v>
      </c>
      <c r="M14" s="105">
        <v>9</v>
      </c>
      <c r="N14" s="105">
        <v>53</v>
      </c>
      <c r="O14" s="105">
        <v>35</v>
      </c>
      <c r="P14" s="105">
        <v>74</v>
      </c>
      <c r="Q14" s="105">
        <v>38</v>
      </c>
      <c r="R14" s="105">
        <v>28</v>
      </c>
      <c r="S14" s="106">
        <v>23</v>
      </c>
    </row>
    <row r="15" spans="2:19" x14ac:dyDescent="0.15">
      <c r="B15" s="100" t="s">
        <v>213</v>
      </c>
      <c r="C15" s="222">
        <f t="shared" ref="C15:C22" si="5">SUM(D15:E15)</f>
        <v>104</v>
      </c>
      <c r="D15" s="101">
        <f t="shared" ref="D15:D22" si="6">SUM(F15+H15+J15+L15+N15+P15+R15)</f>
        <v>59</v>
      </c>
      <c r="E15" s="102">
        <f t="shared" ref="E15:E22" si="7">SUM(G15+I15+K15+M15+O15+Q15+S15)</f>
        <v>45</v>
      </c>
      <c r="F15" s="103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14</v>
      </c>
      <c r="M15" s="101">
        <v>10</v>
      </c>
      <c r="N15" s="101">
        <v>22</v>
      </c>
      <c r="O15" s="101">
        <v>9</v>
      </c>
      <c r="P15" s="101">
        <v>16</v>
      </c>
      <c r="Q15" s="101">
        <v>15</v>
      </c>
      <c r="R15" s="101">
        <v>7</v>
      </c>
      <c r="S15" s="102">
        <v>11</v>
      </c>
    </row>
    <row r="16" spans="2:19" x14ac:dyDescent="0.15">
      <c r="B16" s="100" t="s">
        <v>214</v>
      </c>
      <c r="C16" s="222">
        <f t="shared" si="5"/>
        <v>2</v>
      </c>
      <c r="D16" s="101">
        <f t="shared" si="6"/>
        <v>2</v>
      </c>
      <c r="E16" s="102">
        <f t="shared" si="7"/>
        <v>0</v>
      </c>
      <c r="F16" s="103">
        <v>0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1</v>
      </c>
      <c r="M16" s="101">
        <v>0</v>
      </c>
      <c r="N16" s="101">
        <v>0</v>
      </c>
      <c r="O16" s="101">
        <v>0</v>
      </c>
      <c r="P16" s="101">
        <v>1</v>
      </c>
      <c r="Q16" s="101">
        <v>0</v>
      </c>
      <c r="R16" s="101">
        <v>0</v>
      </c>
      <c r="S16" s="102">
        <v>0</v>
      </c>
    </row>
    <row r="17" spans="2:19" x14ac:dyDescent="0.15">
      <c r="B17" s="100" t="s">
        <v>215</v>
      </c>
      <c r="C17" s="222">
        <f t="shared" si="5"/>
        <v>78</v>
      </c>
      <c r="D17" s="101">
        <f t="shared" si="6"/>
        <v>33</v>
      </c>
      <c r="E17" s="102">
        <f t="shared" si="7"/>
        <v>45</v>
      </c>
      <c r="F17" s="103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8</v>
      </c>
      <c r="M17" s="101">
        <v>10</v>
      </c>
      <c r="N17" s="101">
        <v>7</v>
      </c>
      <c r="O17" s="101">
        <v>8</v>
      </c>
      <c r="P17" s="101">
        <v>15</v>
      </c>
      <c r="Q17" s="101">
        <v>18</v>
      </c>
      <c r="R17" s="101">
        <v>3</v>
      </c>
      <c r="S17" s="102">
        <v>9</v>
      </c>
    </row>
    <row r="18" spans="2:19" x14ac:dyDescent="0.15">
      <c r="B18" s="100" t="s">
        <v>216</v>
      </c>
      <c r="C18" s="222">
        <f t="shared" si="5"/>
        <v>0</v>
      </c>
      <c r="D18" s="101">
        <f t="shared" si="6"/>
        <v>0</v>
      </c>
      <c r="E18" s="102">
        <f t="shared" si="7"/>
        <v>0</v>
      </c>
      <c r="F18" s="103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2">
        <v>0</v>
      </c>
    </row>
    <row r="19" spans="2:19" x14ac:dyDescent="0.15">
      <c r="B19" s="100" t="s">
        <v>217</v>
      </c>
      <c r="C19" s="222">
        <f t="shared" si="5"/>
        <v>1</v>
      </c>
      <c r="D19" s="101">
        <f t="shared" si="6"/>
        <v>1</v>
      </c>
      <c r="E19" s="102">
        <f t="shared" si="7"/>
        <v>0</v>
      </c>
      <c r="F19" s="103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1</v>
      </c>
      <c r="O19" s="101">
        <v>0</v>
      </c>
      <c r="P19" s="101">
        <v>0</v>
      </c>
      <c r="Q19" s="101">
        <v>0</v>
      </c>
      <c r="R19" s="101">
        <v>0</v>
      </c>
      <c r="S19" s="102">
        <v>0</v>
      </c>
    </row>
    <row r="20" spans="2:19" x14ac:dyDescent="0.15">
      <c r="B20" s="100" t="s">
        <v>218</v>
      </c>
      <c r="C20" s="222">
        <f t="shared" si="5"/>
        <v>6</v>
      </c>
      <c r="D20" s="101">
        <f t="shared" si="6"/>
        <v>2</v>
      </c>
      <c r="E20" s="102">
        <f t="shared" si="7"/>
        <v>4</v>
      </c>
      <c r="F20" s="103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1</v>
      </c>
      <c r="N20" s="101">
        <v>1</v>
      </c>
      <c r="O20" s="101">
        <v>1</v>
      </c>
      <c r="P20" s="101">
        <v>0</v>
      </c>
      <c r="Q20" s="101">
        <v>1</v>
      </c>
      <c r="R20" s="101">
        <v>1</v>
      </c>
      <c r="S20" s="102">
        <v>1</v>
      </c>
    </row>
    <row r="21" spans="2:19" x14ac:dyDescent="0.15">
      <c r="B21" s="100" t="s">
        <v>219</v>
      </c>
      <c r="C21" s="222">
        <f t="shared" si="5"/>
        <v>9</v>
      </c>
      <c r="D21" s="101">
        <f t="shared" si="6"/>
        <v>3</v>
      </c>
      <c r="E21" s="102">
        <f t="shared" si="7"/>
        <v>6</v>
      </c>
      <c r="F21" s="103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1</v>
      </c>
      <c r="M21" s="101">
        <v>2</v>
      </c>
      <c r="N21" s="101">
        <v>1</v>
      </c>
      <c r="O21" s="101">
        <v>0</v>
      </c>
      <c r="P21" s="101">
        <v>0</v>
      </c>
      <c r="Q21" s="101">
        <v>3</v>
      </c>
      <c r="R21" s="101">
        <v>1</v>
      </c>
      <c r="S21" s="102">
        <v>1</v>
      </c>
    </row>
    <row r="22" spans="2:19" ht="14.25" thickBot="1" x14ac:dyDescent="0.2">
      <c r="B22" s="337" t="s">
        <v>101</v>
      </c>
      <c r="C22" s="225">
        <f t="shared" si="5"/>
        <v>482</v>
      </c>
      <c r="D22" s="226">
        <f t="shared" si="6"/>
        <v>277</v>
      </c>
      <c r="E22" s="227">
        <f t="shared" si="7"/>
        <v>205</v>
      </c>
      <c r="F22" s="256">
        <f>SUM(F14:F21)</f>
        <v>0</v>
      </c>
      <c r="G22" s="256">
        <f t="shared" ref="G22:S22" si="8">SUM(G14:G21)</f>
        <v>0</v>
      </c>
      <c r="H22" s="256">
        <f t="shared" si="8"/>
        <v>0</v>
      </c>
      <c r="I22" s="256">
        <f t="shared" si="8"/>
        <v>0</v>
      </c>
      <c r="J22" s="256">
        <f t="shared" si="8"/>
        <v>0</v>
      </c>
      <c r="K22" s="256">
        <f t="shared" si="8"/>
        <v>0</v>
      </c>
      <c r="L22" s="256">
        <f t="shared" si="8"/>
        <v>46</v>
      </c>
      <c r="M22" s="256">
        <f t="shared" si="8"/>
        <v>32</v>
      </c>
      <c r="N22" s="256">
        <f t="shared" si="8"/>
        <v>85</v>
      </c>
      <c r="O22" s="256">
        <f t="shared" si="8"/>
        <v>53</v>
      </c>
      <c r="P22" s="256">
        <f t="shared" si="8"/>
        <v>106</v>
      </c>
      <c r="Q22" s="256">
        <f t="shared" si="8"/>
        <v>75</v>
      </c>
      <c r="R22" s="256">
        <f t="shared" si="8"/>
        <v>40</v>
      </c>
      <c r="S22" s="345">
        <f t="shared" si="8"/>
        <v>45</v>
      </c>
    </row>
    <row r="23" spans="2:19" x14ac:dyDescent="0.15">
      <c r="S23" s="375" t="s">
        <v>231</v>
      </c>
    </row>
  </sheetData>
  <mergeCells count="18">
    <mergeCell ref="N2:O2"/>
    <mergeCell ref="P2:Q2"/>
    <mergeCell ref="R2:S2"/>
    <mergeCell ref="N12:O12"/>
    <mergeCell ref="P12:Q12"/>
    <mergeCell ref="R12:S12"/>
    <mergeCell ref="J12:K12"/>
    <mergeCell ref="L12:M12"/>
    <mergeCell ref="H2:I2"/>
    <mergeCell ref="J2:K2"/>
    <mergeCell ref="L2:M2"/>
    <mergeCell ref="F12:G12"/>
    <mergeCell ref="H12:I12"/>
    <mergeCell ref="B2:B3"/>
    <mergeCell ref="C2:E2"/>
    <mergeCell ref="F2:G2"/>
    <mergeCell ref="B12:B13"/>
    <mergeCell ref="C12:E12"/>
  </mergeCells>
  <phoneticPr fontId="1"/>
  <pageMargins left="0" right="0" top="0" bottom="0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5"/>
  <sheetViews>
    <sheetView view="pageBreakPreview" zoomScale="75" zoomScaleNormal="100" zoomScaleSheetLayoutView="75" workbookViewId="0"/>
  </sheetViews>
  <sheetFormatPr defaultRowHeight="13.5" x14ac:dyDescent="0.15"/>
  <cols>
    <col min="1" max="1" width="2.875" style="172" customWidth="1"/>
    <col min="2" max="2" width="2.625" style="172" bestFit="1" customWidth="1"/>
    <col min="3" max="3" width="16.5" style="172" bestFit="1" customWidth="1"/>
    <col min="4" max="20" width="7.625" style="172" customWidth="1"/>
    <col min="21" max="16384" width="9" style="172"/>
  </cols>
  <sheetData>
    <row r="1" spans="2:20" ht="14.25" thickBot="1" x14ac:dyDescent="0.2">
      <c r="B1" s="172" t="s">
        <v>130</v>
      </c>
    </row>
    <row r="2" spans="2:20" ht="13.5" customHeight="1" x14ac:dyDescent="0.15">
      <c r="B2" s="478" t="s">
        <v>102</v>
      </c>
      <c r="C2" s="486"/>
      <c r="D2" s="489" t="s">
        <v>61</v>
      </c>
      <c r="E2" s="490"/>
      <c r="F2" s="491"/>
      <c r="G2" s="390" t="s">
        <v>207</v>
      </c>
      <c r="H2" s="388"/>
      <c r="I2" s="388" t="s">
        <v>208</v>
      </c>
      <c r="J2" s="388"/>
      <c r="K2" s="388" t="s">
        <v>103</v>
      </c>
      <c r="L2" s="382"/>
      <c r="M2" s="388" t="s">
        <v>104</v>
      </c>
      <c r="N2" s="388"/>
      <c r="O2" s="388" t="s">
        <v>105</v>
      </c>
      <c r="P2" s="388"/>
      <c r="Q2" s="388" t="s">
        <v>106</v>
      </c>
      <c r="R2" s="388"/>
      <c r="S2" s="388" t="s">
        <v>107</v>
      </c>
      <c r="T2" s="389"/>
    </row>
    <row r="3" spans="2:20" ht="14.25" customHeight="1" thickBot="1" x14ac:dyDescent="0.2">
      <c r="B3" s="487"/>
      <c r="C3" s="488"/>
      <c r="D3" s="255" t="s">
        <v>5</v>
      </c>
      <c r="E3" s="22" t="s">
        <v>6</v>
      </c>
      <c r="F3" s="303" t="s">
        <v>7</v>
      </c>
      <c r="G3" s="341" t="s">
        <v>6</v>
      </c>
      <c r="H3" s="22" t="s">
        <v>7</v>
      </c>
      <c r="I3" s="341" t="s">
        <v>6</v>
      </c>
      <c r="J3" s="22" t="s">
        <v>7</v>
      </c>
      <c r="K3" s="339" t="s">
        <v>6</v>
      </c>
      <c r="L3" s="110" t="s">
        <v>7</v>
      </c>
      <c r="M3" s="330" t="s">
        <v>6</v>
      </c>
      <c r="N3" s="22" t="s">
        <v>7</v>
      </c>
      <c r="O3" s="341" t="s">
        <v>6</v>
      </c>
      <c r="P3" s="22" t="s">
        <v>7</v>
      </c>
      <c r="Q3" s="339" t="s">
        <v>6</v>
      </c>
      <c r="R3" s="110" t="s">
        <v>7</v>
      </c>
      <c r="S3" s="339" t="s">
        <v>6</v>
      </c>
      <c r="T3" s="23" t="s">
        <v>7</v>
      </c>
    </row>
    <row r="4" spans="2:20" ht="13.5" customHeight="1" x14ac:dyDescent="0.15">
      <c r="B4" s="376" t="s">
        <v>118</v>
      </c>
      <c r="C4" s="4" t="s">
        <v>64</v>
      </c>
      <c r="D4" s="223">
        <f>SUM(E4:F4)</f>
        <v>5650</v>
      </c>
      <c r="E4" s="105">
        <f>SUM(G4+I4+K4+M4+O4+Q4+S4)</f>
        <v>3647</v>
      </c>
      <c r="F4" s="106">
        <f>SUM(H4+J4+L4+N4+P4+R4+T4)</f>
        <v>2003</v>
      </c>
      <c r="G4" s="304">
        <v>0</v>
      </c>
      <c r="H4" s="111">
        <v>1</v>
      </c>
      <c r="I4" s="111">
        <v>1</v>
      </c>
      <c r="J4" s="111">
        <v>0</v>
      </c>
      <c r="K4" s="111">
        <v>15</v>
      </c>
      <c r="L4" s="113">
        <v>3</v>
      </c>
      <c r="M4" s="111">
        <v>656</v>
      </c>
      <c r="N4" s="111">
        <v>353</v>
      </c>
      <c r="O4" s="111">
        <v>1155</v>
      </c>
      <c r="P4" s="111">
        <v>654</v>
      </c>
      <c r="Q4" s="111">
        <v>1255</v>
      </c>
      <c r="R4" s="113">
        <v>671</v>
      </c>
      <c r="S4" s="111">
        <v>565</v>
      </c>
      <c r="T4" s="112">
        <v>321</v>
      </c>
    </row>
    <row r="5" spans="2:20" x14ac:dyDescent="0.15">
      <c r="B5" s="377"/>
      <c r="C5" s="7" t="s">
        <v>65</v>
      </c>
      <c r="D5" s="222">
        <f>SUM(E5:F5)</f>
        <v>1</v>
      </c>
      <c r="E5" s="101">
        <f t="shared" ref="E5:E34" si="0">SUM(G5+I5+K5+M5+O5+Q5+S5)</f>
        <v>0</v>
      </c>
      <c r="F5" s="102">
        <f t="shared" ref="F5:F34" si="1">SUM(H5+J5+L5+N5+P5+R5+T5)</f>
        <v>1</v>
      </c>
      <c r="G5" s="103">
        <v>0</v>
      </c>
      <c r="H5" s="101">
        <v>0</v>
      </c>
      <c r="I5" s="101">
        <v>0</v>
      </c>
      <c r="J5" s="101">
        <v>0</v>
      </c>
      <c r="K5" s="101">
        <v>0</v>
      </c>
      <c r="L5" s="114">
        <v>0</v>
      </c>
      <c r="M5" s="101">
        <v>0</v>
      </c>
      <c r="N5" s="101">
        <v>0</v>
      </c>
      <c r="O5" s="101">
        <v>0</v>
      </c>
      <c r="P5" s="101">
        <v>0</v>
      </c>
      <c r="Q5" s="101">
        <v>0</v>
      </c>
      <c r="R5" s="114">
        <v>1</v>
      </c>
      <c r="S5" s="101">
        <v>0</v>
      </c>
      <c r="T5" s="102">
        <v>0</v>
      </c>
    </row>
    <row r="6" spans="2:20" x14ac:dyDescent="0.15">
      <c r="B6" s="377"/>
      <c r="C6" s="7" t="s">
        <v>66</v>
      </c>
      <c r="D6" s="222">
        <f t="shared" ref="D6:D34" si="2">SUM(E6:F6)</f>
        <v>567</v>
      </c>
      <c r="E6" s="101">
        <f t="shared" si="0"/>
        <v>328</v>
      </c>
      <c r="F6" s="102">
        <f t="shared" si="1"/>
        <v>239</v>
      </c>
      <c r="G6" s="103">
        <v>0</v>
      </c>
      <c r="H6" s="101">
        <v>0</v>
      </c>
      <c r="I6" s="101">
        <v>0</v>
      </c>
      <c r="J6" s="101">
        <v>0</v>
      </c>
      <c r="K6" s="101">
        <v>0</v>
      </c>
      <c r="L6" s="114">
        <v>1</v>
      </c>
      <c r="M6" s="101">
        <v>32</v>
      </c>
      <c r="N6" s="101">
        <v>25</v>
      </c>
      <c r="O6" s="101">
        <v>69</v>
      </c>
      <c r="P6" s="101">
        <v>64</v>
      </c>
      <c r="Q6" s="101">
        <v>150</v>
      </c>
      <c r="R6" s="114">
        <v>102</v>
      </c>
      <c r="S6" s="101">
        <v>77</v>
      </c>
      <c r="T6" s="102">
        <v>47</v>
      </c>
    </row>
    <row r="7" spans="2:20" x14ac:dyDescent="0.15">
      <c r="B7" s="377"/>
      <c r="C7" s="7" t="s">
        <v>67</v>
      </c>
      <c r="D7" s="222">
        <f t="shared" si="2"/>
        <v>106</v>
      </c>
      <c r="E7" s="101">
        <f t="shared" si="0"/>
        <v>70</v>
      </c>
      <c r="F7" s="102">
        <f t="shared" si="1"/>
        <v>36</v>
      </c>
      <c r="G7" s="103">
        <v>0</v>
      </c>
      <c r="H7" s="101">
        <v>0</v>
      </c>
      <c r="I7" s="101">
        <v>0</v>
      </c>
      <c r="J7" s="101">
        <v>0</v>
      </c>
      <c r="K7" s="101">
        <v>0</v>
      </c>
      <c r="L7" s="114">
        <v>0</v>
      </c>
      <c r="M7" s="101">
        <v>11</v>
      </c>
      <c r="N7" s="101">
        <v>3</v>
      </c>
      <c r="O7" s="101">
        <v>25</v>
      </c>
      <c r="P7" s="101">
        <v>8</v>
      </c>
      <c r="Q7" s="101">
        <v>24</v>
      </c>
      <c r="R7" s="114">
        <v>12</v>
      </c>
      <c r="S7" s="101">
        <v>10</v>
      </c>
      <c r="T7" s="102">
        <v>13</v>
      </c>
    </row>
    <row r="8" spans="2:20" x14ac:dyDescent="0.15">
      <c r="B8" s="377"/>
      <c r="C8" s="7" t="s">
        <v>68</v>
      </c>
      <c r="D8" s="222">
        <f t="shared" si="2"/>
        <v>1108</v>
      </c>
      <c r="E8" s="101">
        <f t="shared" si="0"/>
        <v>701</v>
      </c>
      <c r="F8" s="102">
        <f t="shared" si="1"/>
        <v>407</v>
      </c>
      <c r="G8" s="103">
        <v>0</v>
      </c>
      <c r="H8" s="101">
        <v>0</v>
      </c>
      <c r="I8" s="101">
        <v>0</v>
      </c>
      <c r="J8" s="101">
        <v>0</v>
      </c>
      <c r="K8" s="101">
        <v>0</v>
      </c>
      <c r="L8" s="114">
        <v>0</v>
      </c>
      <c r="M8" s="101">
        <v>74</v>
      </c>
      <c r="N8" s="101">
        <v>41</v>
      </c>
      <c r="O8" s="101">
        <v>140</v>
      </c>
      <c r="P8" s="101">
        <v>82</v>
      </c>
      <c r="Q8" s="101">
        <v>295</v>
      </c>
      <c r="R8" s="114">
        <v>178</v>
      </c>
      <c r="S8" s="101">
        <v>192</v>
      </c>
      <c r="T8" s="102">
        <v>106</v>
      </c>
    </row>
    <row r="9" spans="2:20" x14ac:dyDescent="0.15">
      <c r="B9" s="377"/>
      <c r="C9" s="7" t="s">
        <v>69</v>
      </c>
      <c r="D9" s="222">
        <f t="shared" si="2"/>
        <v>1243</v>
      </c>
      <c r="E9" s="101">
        <f t="shared" si="0"/>
        <v>783</v>
      </c>
      <c r="F9" s="102">
        <f t="shared" si="1"/>
        <v>460</v>
      </c>
      <c r="G9" s="103">
        <v>0</v>
      </c>
      <c r="H9" s="101">
        <v>0</v>
      </c>
      <c r="I9" s="101">
        <v>0</v>
      </c>
      <c r="J9" s="101">
        <v>0</v>
      </c>
      <c r="K9" s="101">
        <v>0</v>
      </c>
      <c r="L9" s="114">
        <v>0</v>
      </c>
      <c r="M9" s="101">
        <v>104</v>
      </c>
      <c r="N9" s="101">
        <v>71</v>
      </c>
      <c r="O9" s="101">
        <v>240</v>
      </c>
      <c r="P9" s="101">
        <v>122</v>
      </c>
      <c r="Q9" s="101">
        <v>316</v>
      </c>
      <c r="R9" s="114">
        <v>179</v>
      </c>
      <c r="S9" s="101">
        <v>123</v>
      </c>
      <c r="T9" s="102">
        <v>88</v>
      </c>
    </row>
    <row r="10" spans="2:20" x14ac:dyDescent="0.15">
      <c r="B10" s="377"/>
      <c r="C10" s="7" t="s">
        <v>70</v>
      </c>
      <c r="D10" s="222">
        <f t="shared" si="2"/>
        <v>259</v>
      </c>
      <c r="E10" s="101">
        <f t="shared" si="0"/>
        <v>164</v>
      </c>
      <c r="F10" s="102">
        <f t="shared" si="1"/>
        <v>95</v>
      </c>
      <c r="G10" s="103">
        <v>0</v>
      </c>
      <c r="H10" s="101">
        <v>0</v>
      </c>
      <c r="I10" s="101">
        <v>0</v>
      </c>
      <c r="J10" s="101">
        <v>0</v>
      </c>
      <c r="K10" s="101">
        <v>0</v>
      </c>
      <c r="L10" s="114">
        <v>0</v>
      </c>
      <c r="M10" s="101">
        <v>29</v>
      </c>
      <c r="N10" s="101">
        <v>24</v>
      </c>
      <c r="O10" s="101">
        <v>51</v>
      </c>
      <c r="P10" s="101">
        <v>22</v>
      </c>
      <c r="Q10" s="101">
        <v>62</v>
      </c>
      <c r="R10" s="114">
        <v>25</v>
      </c>
      <c r="S10" s="101">
        <v>22</v>
      </c>
      <c r="T10" s="102">
        <v>24</v>
      </c>
    </row>
    <row r="11" spans="2:20" x14ac:dyDescent="0.15">
      <c r="B11" s="377"/>
      <c r="C11" s="7" t="s">
        <v>71</v>
      </c>
      <c r="D11" s="222">
        <f t="shared" si="2"/>
        <v>455</v>
      </c>
      <c r="E11" s="101">
        <f t="shared" si="0"/>
        <v>278</v>
      </c>
      <c r="F11" s="102">
        <f t="shared" si="1"/>
        <v>177</v>
      </c>
      <c r="G11" s="103">
        <v>0</v>
      </c>
      <c r="H11" s="101">
        <v>0</v>
      </c>
      <c r="I11" s="101">
        <v>0</v>
      </c>
      <c r="J11" s="101">
        <v>0</v>
      </c>
      <c r="K11" s="101">
        <v>0</v>
      </c>
      <c r="L11" s="114">
        <v>0</v>
      </c>
      <c r="M11" s="101">
        <v>26</v>
      </c>
      <c r="N11" s="101">
        <v>15</v>
      </c>
      <c r="O11" s="101">
        <v>95</v>
      </c>
      <c r="P11" s="101">
        <v>48</v>
      </c>
      <c r="Q11" s="101">
        <v>119</v>
      </c>
      <c r="R11" s="114">
        <v>74</v>
      </c>
      <c r="S11" s="101">
        <v>38</v>
      </c>
      <c r="T11" s="102">
        <v>40</v>
      </c>
    </row>
    <row r="12" spans="2:20" x14ac:dyDescent="0.15">
      <c r="B12" s="377"/>
      <c r="C12" s="7" t="s">
        <v>179</v>
      </c>
      <c r="D12" s="222">
        <f t="shared" si="2"/>
        <v>242</v>
      </c>
      <c r="E12" s="101">
        <f t="shared" si="0"/>
        <v>151</v>
      </c>
      <c r="F12" s="102">
        <f t="shared" si="1"/>
        <v>91</v>
      </c>
      <c r="G12" s="103">
        <v>0</v>
      </c>
      <c r="H12" s="101">
        <v>0</v>
      </c>
      <c r="I12" s="101">
        <v>0</v>
      </c>
      <c r="J12" s="101">
        <v>0</v>
      </c>
      <c r="K12" s="101">
        <v>0</v>
      </c>
      <c r="L12" s="114">
        <v>0</v>
      </c>
      <c r="M12" s="101">
        <v>22</v>
      </c>
      <c r="N12" s="101">
        <v>14</v>
      </c>
      <c r="O12" s="101">
        <v>47</v>
      </c>
      <c r="P12" s="101">
        <v>18</v>
      </c>
      <c r="Q12" s="101">
        <v>53</v>
      </c>
      <c r="R12" s="114">
        <v>40</v>
      </c>
      <c r="S12" s="101">
        <v>29</v>
      </c>
      <c r="T12" s="102">
        <v>19</v>
      </c>
    </row>
    <row r="13" spans="2:20" x14ac:dyDescent="0.15">
      <c r="B13" s="377"/>
      <c r="C13" s="7" t="s">
        <v>72</v>
      </c>
      <c r="D13" s="222">
        <f t="shared" si="2"/>
        <v>30</v>
      </c>
      <c r="E13" s="101">
        <f t="shared" si="0"/>
        <v>19</v>
      </c>
      <c r="F13" s="102">
        <f t="shared" si="1"/>
        <v>11</v>
      </c>
      <c r="G13" s="103">
        <v>0</v>
      </c>
      <c r="H13" s="101">
        <v>0</v>
      </c>
      <c r="I13" s="101">
        <v>0</v>
      </c>
      <c r="J13" s="101">
        <v>0</v>
      </c>
      <c r="K13" s="101">
        <v>0</v>
      </c>
      <c r="L13" s="114">
        <v>0</v>
      </c>
      <c r="M13" s="101">
        <v>1</v>
      </c>
      <c r="N13" s="101">
        <v>1</v>
      </c>
      <c r="O13" s="101">
        <v>3</v>
      </c>
      <c r="P13" s="101">
        <v>2</v>
      </c>
      <c r="Q13" s="101">
        <v>5</v>
      </c>
      <c r="R13" s="114">
        <v>1</v>
      </c>
      <c r="S13" s="101">
        <v>10</v>
      </c>
      <c r="T13" s="102">
        <v>7</v>
      </c>
    </row>
    <row r="14" spans="2:20" x14ac:dyDescent="0.15">
      <c r="B14" s="377"/>
      <c r="C14" s="7" t="s">
        <v>73</v>
      </c>
      <c r="D14" s="222">
        <f t="shared" si="2"/>
        <v>291</v>
      </c>
      <c r="E14" s="101">
        <f t="shared" si="0"/>
        <v>180</v>
      </c>
      <c r="F14" s="102">
        <f t="shared" si="1"/>
        <v>111</v>
      </c>
      <c r="G14" s="103">
        <v>0</v>
      </c>
      <c r="H14" s="101">
        <v>0</v>
      </c>
      <c r="I14" s="101">
        <v>0</v>
      </c>
      <c r="J14" s="101">
        <v>0</v>
      </c>
      <c r="K14" s="101">
        <v>2</v>
      </c>
      <c r="L14" s="114">
        <v>0</v>
      </c>
      <c r="M14" s="101">
        <v>44</v>
      </c>
      <c r="N14" s="101">
        <v>35</v>
      </c>
      <c r="O14" s="101">
        <v>73</v>
      </c>
      <c r="P14" s="101">
        <v>40</v>
      </c>
      <c r="Q14" s="101">
        <v>43</v>
      </c>
      <c r="R14" s="114">
        <v>25</v>
      </c>
      <c r="S14" s="101">
        <v>18</v>
      </c>
      <c r="T14" s="102">
        <v>11</v>
      </c>
    </row>
    <row r="15" spans="2:20" x14ac:dyDescent="0.15">
      <c r="B15" s="377"/>
      <c r="C15" s="7" t="s">
        <v>30</v>
      </c>
      <c r="D15" s="222">
        <f t="shared" si="2"/>
        <v>70</v>
      </c>
      <c r="E15" s="101">
        <f t="shared" si="0"/>
        <v>40</v>
      </c>
      <c r="F15" s="102">
        <f t="shared" si="1"/>
        <v>30</v>
      </c>
      <c r="G15" s="103">
        <v>0</v>
      </c>
      <c r="H15" s="101">
        <v>0</v>
      </c>
      <c r="I15" s="101">
        <v>0</v>
      </c>
      <c r="J15" s="101">
        <v>0</v>
      </c>
      <c r="K15" s="101">
        <v>0</v>
      </c>
      <c r="L15" s="114">
        <v>0</v>
      </c>
      <c r="M15" s="101">
        <v>5</v>
      </c>
      <c r="N15" s="101">
        <v>1</v>
      </c>
      <c r="O15" s="101">
        <v>14</v>
      </c>
      <c r="P15" s="101">
        <v>4</v>
      </c>
      <c r="Q15" s="101">
        <v>14</v>
      </c>
      <c r="R15" s="114">
        <v>16</v>
      </c>
      <c r="S15" s="101">
        <v>7</v>
      </c>
      <c r="T15" s="102">
        <v>9</v>
      </c>
    </row>
    <row r="16" spans="2:20" ht="14.25" customHeight="1" thickBot="1" x14ac:dyDescent="0.2">
      <c r="B16" s="378"/>
      <c r="C16" s="11" t="s">
        <v>21</v>
      </c>
      <c r="D16" s="225">
        <f t="shared" si="2"/>
        <v>10022</v>
      </c>
      <c r="E16" s="226">
        <f t="shared" si="0"/>
        <v>6361</v>
      </c>
      <c r="F16" s="227">
        <f t="shared" si="1"/>
        <v>3661</v>
      </c>
      <c r="G16" s="305">
        <f>SUM(G4:G15)</f>
        <v>0</v>
      </c>
      <c r="H16" s="305">
        <f t="shared" ref="H16:T16" si="3">SUM(H4:H15)</f>
        <v>1</v>
      </c>
      <c r="I16" s="305">
        <f t="shared" si="3"/>
        <v>1</v>
      </c>
      <c r="J16" s="305">
        <f t="shared" si="3"/>
        <v>0</v>
      </c>
      <c r="K16" s="305">
        <f t="shared" si="3"/>
        <v>17</v>
      </c>
      <c r="L16" s="305">
        <f t="shared" si="3"/>
        <v>4</v>
      </c>
      <c r="M16" s="305">
        <f t="shared" si="3"/>
        <v>1004</v>
      </c>
      <c r="N16" s="305">
        <f t="shared" si="3"/>
        <v>583</v>
      </c>
      <c r="O16" s="305">
        <f t="shared" si="3"/>
        <v>1912</v>
      </c>
      <c r="P16" s="305">
        <f t="shared" si="3"/>
        <v>1064</v>
      </c>
      <c r="Q16" s="305">
        <f t="shared" si="3"/>
        <v>2336</v>
      </c>
      <c r="R16" s="305">
        <f t="shared" si="3"/>
        <v>1324</v>
      </c>
      <c r="S16" s="305">
        <f t="shared" si="3"/>
        <v>1091</v>
      </c>
      <c r="T16" s="367">
        <f t="shared" si="3"/>
        <v>685</v>
      </c>
    </row>
    <row r="17" spans="2:20" ht="13.5" customHeight="1" x14ac:dyDescent="0.15">
      <c r="B17" s="376" t="s">
        <v>119</v>
      </c>
      <c r="C17" s="4" t="s">
        <v>75</v>
      </c>
      <c r="D17" s="224">
        <f t="shared" si="2"/>
        <v>7701</v>
      </c>
      <c r="E17" s="111">
        <f t="shared" si="0"/>
        <v>4710</v>
      </c>
      <c r="F17" s="112">
        <f t="shared" si="1"/>
        <v>2991</v>
      </c>
      <c r="G17" s="107">
        <v>0</v>
      </c>
      <c r="H17" s="105">
        <v>0</v>
      </c>
      <c r="I17" s="105">
        <v>1</v>
      </c>
      <c r="J17" s="105">
        <v>0</v>
      </c>
      <c r="K17" s="105">
        <v>3</v>
      </c>
      <c r="L17" s="115">
        <v>2</v>
      </c>
      <c r="M17" s="105">
        <v>569</v>
      </c>
      <c r="N17" s="105">
        <v>323</v>
      </c>
      <c r="O17" s="105">
        <v>1298</v>
      </c>
      <c r="P17" s="105">
        <v>798</v>
      </c>
      <c r="Q17" s="105">
        <v>1890</v>
      </c>
      <c r="R17" s="115">
        <v>1157</v>
      </c>
      <c r="S17" s="105">
        <v>949</v>
      </c>
      <c r="T17" s="106">
        <v>711</v>
      </c>
    </row>
    <row r="18" spans="2:20" x14ac:dyDescent="0.15">
      <c r="B18" s="377"/>
      <c r="C18" s="7" t="s">
        <v>180</v>
      </c>
      <c r="D18" s="222">
        <f t="shared" si="2"/>
        <v>96</v>
      </c>
      <c r="E18" s="101">
        <f t="shared" si="0"/>
        <v>67</v>
      </c>
      <c r="F18" s="102">
        <f t="shared" si="1"/>
        <v>29</v>
      </c>
      <c r="G18" s="103">
        <v>0</v>
      </c>
      <c r="H18" s="101">
        <v>0</v>
      </c>
      <c r="I18" s="101">
        <v>0</v>
      </c>
      <c r="J18" s="101">
        <v>0</v>
      </c>
      <c r="K18" s="101">
        <v>0</v>
      </c>
      <c r="L18" s="114">
        <v>0</v>
      </c>
      <c r="M18" s="101">
        <v>6</v>
      </c>
      <c r="N18" s="101">
        <v>5</v>
      </c>
      <c r="O18" s="101">
        <v>20</v>
      </c>
      <c r="P18" s="101">
        <v>7</v>
      </c>
      <c r="Q18" s="101">
        <v>29</v>
      </c>
      <c r="R18" s="114">
        <v>10</v>
      </c>
      <c r="S18" s="101">
        <v>12</v>
      </c>
      <c r="T18" s="102">
        <v>7</v>
      </c>
    </row>
    <row r="19" spans="2:20" x14ac:dyDescent="0.15">
      <c r="B19" s="377"/>
      <c r="C19" s="7" t="s">
        <v>76</v>
      </c>
      <c r="D19" s="222">
        <f t="shared" si="2"/>
        <v>15</v>
      </c>
      <c r="E19" s="101">
        <f t="shared" si="0"/>
        <v>11</v>
      </c>
      <c r="F19" s="102">
        <f t="shared" si="1"/>
        <v>4</v>
      </c>
      <c r="G19" s="103">
        <v>0</v>
      </c>
      <c r="H19" s="101">
        <v>0</v>
      </c>
      <c r="I19" s="101">
        <v>0</v>
      </c>
      <c r="J19" s="101">
        <v>0</v>
      </c>
      <c r="K19" s="101">
        <v>0</v>
      </c>
      <c r="L19" s="114">
        <v>0</v>
      </c>
      <c r="M19" s="101">
        <v>1</v>
      </c>
      <c r="N19" s="101">
        <v>0</v>
      </c>
      <c r="O19" s="101">
        <v>1</v>
      </c>
      <c r="P19" s="101">
        <v>1</v>
      </c>
      <c r="Q19" s="101">
        <v>8</v>
      </c>
      <c r="R19" s="114">
        <v>2</v>
      </c>
      <c r="S19" s="101">
        <v>1</v>
      </c>
      <c r="T19" s="102">
        <v>1</v>
      </c>
    </row>
    <row r="20" spans="2:20" x14ac:dyDescent="0.15">
      <c r="B20" s="377"/>
      <c r="C20" s="7" t="s">
        <v>77</v>
      </c>
      <c r="D20" s="222">
        <f t="shared" si="2"/>
        <v>70</v>
      </c>
      <c r="E20" s="101">
        <f t="shared" si="0"/>
        <v>48</v>
      </c>
      <c r="F20" s="102">
        <f t="shared" si="1"/>
        <v>22</v>
      </c>
      <c r="G20" s="103">
        <v>0</v>
      </c>
      <c r="H20" s="101">
        <v>0</v>
      </c>
      <c r="I20" s="101">
        <v>0</v>
      </c>
      <c r="J20" s="101">
        <v>0</v>
      </c>
      <c r="K20" s="101">
        <v>0</v>
      </c>
      <c r="L20" s="114">
        <v>0</v>
      </c>
      <c r="M20" s="101">
        <v>8</v>
      </c>
      <c r="N20" s="101">
        <v>3</v>
      </c>
      <c r="O20" s="101">
        <v>16</v>
      </c>
      <c r="P20" s="101">
        <v>7</v>
      </c>
      <c r="Q20" s="101">
        <v>20</v>
      </c>
      <c r="R20" s="114">
        <v>10</v>
      </c>
      <c r="S20" s="101">
        <v>4</v>
      </c>
      <c r="T20" s="102">
        <v>2</v>
      </c>
    </row>
    <row r="21" spans="2:20" x14ac:dyDescent="0.15">
      <c r="B21" s="377"/>
      <c r="C21" s="7" t="s">
        <v>78</v>
      </c>
      <c r="D21" s="222">
        <f t="shared" si="2"/>
        <v>22</v>
      </c>
      <c r="E21" s="101">
        <f t="shared" si="0"/>
        <v>13</v>
      </c>
      <c r="F21" s="102">
        <f t="shared" si="1"/>
        <v>9</v>
      </c>
      <c r="G21" s="103">
        <v>0</v>
      </c>
      <c r="H21" s="101">
        <v>0</v>
      </c>
      <c r="I21" s="101">
        <v>0</v>
      </c>
      <c r="J21" s="101">
        <v>0</v>
      </c>
      <c r="K21" s="101">
        <v>0</v>
      </c>
      <c r="L21" s="114">
        <v>0</v>
      </c>
      <c r="M21" s="101">
        <v>2</v>
      </c>
      <c r="N21" s="101">
        <v>3</v>
      </c>
      <c r="O21" s="101">
        <v>4</v>
      </c>
      <c r="P21" s="101">
        <v>2</v>
      </c>
      <c r="Q21" s="101">
        <v>5</v>
      </c>
      <c r="R21" s="114">
        <v>2</v>
      </c>
      <c r="S21" s="101">
        <v>2</v>
      </c>
      <c r="T21" s="102">
        <v>2</v>
      </c>
    </row>
    <row r="22" spans="2:20" x14ac:dyDescent="0.15">
      <c r="B22" s="377"/>
      <c r="C22" s="7" t="s">
        <v>79</v>
      </c>
      <c r="D22" s="222">
        <f t="shared" si="2"/>
        <v>20</v>
      </c>
      <c r="E22" s="101">
        <f t="shared" si="0"/>
        <v>15</v>
      </c>
      <c r="F22" s="102">
        <f t="shared" si="1"/>
        <v>5</v>
      </c>
      <c r="G22" s="103">
        <v>0</v>
      </c>
      <c r="H22" s="101">
        <v>0</v>
      </c>
      <c r="I22" s="101">
        <v>0</v>
      </c>
      <c r="J22" s="101">
        <v>0</v>
      </c>
      <c r="K22" s="101">
        <v>0</v>
      </c>
      <c r="L22" s="114">
        <v>0</v>
      </c>
      <c r="M22" s="101">
        <v>1</v>
      </c>
      <c r="N22" s="101">
        <v>0</v>
      </c>
      <c r="O22" s="101">
        <v>4</v>
      </c>
      <c r="P22" s="101">
        <v>1</v>
      </c>
      <c r="Q22" s="101">
        <v>6</v>
      </c>
      <c r="R22" s="114">
        <v>4</v>
      </c>
      <c r="S22" s="101">
        <v>4</v>
      </c>
      <c r="T22" s="102">
        <v>0</v>
      </c>
    </row>
    <row r="23" spans="2:20" x14ac:dyDescent="0.15">
      <c r="B23" s="377"/>
      <c r="C23" s="7" t="s">
        <v>30</v>
      </c>
      <c r="D23" s="222">
        <f t="shared" si="2"/>
        <v>119</v>
      </c>
      <c r="E23" s="101">
        <f t="shared" si="0"/>
        <v>70</v>
      </c>
      <c r="F23" s="102">
        <f t="shared" si="1"/>
        <v>49</v>
      </c>
      <c r="G23" s="103">
        <v>0</v>
      </c>
      <c r="H23" s="101">
        <v>0</v>
      </c>
      <c r="I23" s="101">
        <v>0</v>
      </c>
      <c r="J23" s="101">
        <v>0</v>
      </c>
      <c r="K23" s="101">
        <v>0</v>
      </c>
      <c r="L23" s="114">
        <v>0</v>
      </c>
      <c r="M23" s="101">
        <v>11</v>
      </c>
      <c r="N23" s="101">
        <v>6</v>
      </c>
      <c r="O23" s="101">
        <v>17</v>
      </c>
      <c r="P23" s="101">
        <v>13</v>
      </c>
      <c r="Q23" s="101">
        <v>25</v>
      </c>
      <c r="R23" s="114">
        <v>23</v>
      </c>
      <c r="S23" s="101">
        <v>17</v>
      </c>
      <c r="T23" s="102">
        <v>7</v>
      </c>
    </row>
    <row r="24" spans="2:20" ht="14.25" customHeight="1" thickBot="1" x14ac:dyDescent="0.2">
      <c r="B24" s="378"/>
      <c r="C24" s="11" t="s">
        <v>21</v>
      </c>
      <c r="D24" s="225">
        <f t="shared" si="2"/>
        <v>8043</v>
      </c>
      <c r="E24" s="226">
        <f t="shared" si="0"/>
        <v>4934</v>
      </c>
      <c r="F24" s="227">
        <f t="shared" si="1"/>
        <v>3109</v>
      </c>
      <c r="G24" s="305">
        <f>SUM(G17:G23)</f>
        <v>0</v>
      </c>
      <c r="H24" s="305">
        <f t="shared" ref="H24:T24" si="4">SUM(H17:H23)</f>
        <v>0</v>
      </c>
      <c r="I24" s="305">
        <f t="shared" si="4"/>
        <v>1</v>
      </c>
      <c r="J24" s="305">
        <f t="shared" si="4"/>
        <v>0</v>
      </c>
      <c r="K24" s="305">
        <f t="shared" si="4"/>
        <v>3</v>
      </c>
      <c r="L24" s="305">
        <f t="shared" si="4"/>
        <v>2</v>
      </c>
      <c r="M24" s="305">
        <f t="shared" si="4"/>
        <v>598</v>
      </c>
      <c r="N24" s="305">
        <f t="shared" si="4"/>
        <v>340</v>
      </c>
      <c r="O24" s="305">
        <f t="shared" si="4"/>
        <v>1360</v>
      </c>
      <c r="P24" s="305">
        <f t="shared" si="4"/>
        <v>829</v>
      </c>
      <c r="Q24" s="305">
        <f t="shared" si="4"/>
        <v>1983</v>
      </c>
      <c r="R24" s="305">
        <f t="shared" si="4"/>
        <v>1208</v>
      </c>
      <c r="S24" s="305">
        <f t="shared" si="4"/>
        <v>989</v>
      </c>
      <c r="T24" s="367">
        <f t="shared" si="4"/>
        <v>730</v>
      </c>
    </row>
    <row r="25" spans="2:20" ht="13.5" customHeight="1" x14ac:dyDescent="0.15">
      <c r="B25" s="483" t="s">
        <v>120</v>
      </c>
      <c r="C25" s="4" t="s">
        <v>81</v>
      </c>
      <c r="D25" s="224">
        <f t="shared" si="2"/>
        <v>514</v>
      </c>
      <c r="E25" s="111">
        <f t="shared" si="0"/>
        <v>298</v>
      </c>
      <c r="F25" s="112">
        <f t="shared" si="1"/>
        <v>216</v>
      </c>
      <c r="G25" s="107">
        <v>0</v>
      </c>
      <c r="H25" s="105">
        <v>0</v>
      </c>
      <c r="I25" s="105">
        <v>0</v>
      </c>
      <c r="J25" s="105">
        <v>0</v>
      </c>
      <c r="K25" s="105">
        <v>0</v>
      </c>
      <c r="L25" s="115">
        <v>0</v>
      </c>
      <c r="M25" s="105">
        <v>49</v>
      </c>
      <c r="N25" s="105">
        <v>28</v>
      </c>
      <c r="O25" s="105">
        <v>94</v>
      </c>
      <c r="P25" s="105">
        <v>57</v>
      </c>
      <c r="Q25" s="105">
        <v>113</v>
      </c>
      <c r="R25" s="115">
        <v>81</v>
      </c>
      <c r="S25" s="105">
        <v>42</v>
      </c>
      <c r="T25" s="106">
        <v>50</v>
      </c>
    </row>
    <row r="26" spans="2:20" x14ac:dyDescent="0.15">
      <c r="B26" s="484"/>
      <c r="C26" s="7" t="s">
        <v>82</v>
      </c>
      <c r="D26" s="222">
        <f t="shared" si="2"/>
        <v>319</v>
      </c>
      <c r="E26" s="101">
        <f t="shared" si="0"/>
        <v>203</v>
      </c>
      <c r="F26" s="102">
        <f t="shared" si="1"/>
        <v>116</v>
      </c>
      <c r="G26" s="103">
        <v>0</v>
      </c>
      <c r="H26" s="101">
        <v>0</v>
      </c>
      <c r="I26" s="101">
        <v>0</v>
      </c>
      <c r="J26" s="101">
        <v>0</v>
      </c>
      <c r="K26" s="101">
        <v>1</v>
      </c>
      <c r="L26" s="114">
        <v>0</v>
      </c>
      <c r="M26" s="101">
        <v>19</v>
      </c>
      <c r="N26" s="101">
        <v>19</v>
      </c>
      <c r="O26" s="101">
        <v>51</v>
      </c>
      <c r="P26" s="101">
        <v>30</v>
      </c>
      <c r="Q26" s="101">
        <v>97</v>
      </c>
      <c r="R26" s="114">
        <v>43</v>
      </c>
      <c r="S26" s="101">
        <v>35</v>
      </c>
      <c r="T26" s="102">
        <v>24</v>
      </c>
    </row>
    <row r="27" spans="2:20" x14ac:dyDescent="0.15">
      <c r="B27" s="484"/>
      <c r="C27" s="116" t="s">
        <v>83</v>
      </c>
      <c r="D27" s="222">
        <f t="shared" si="2"/>
        <v>69</v>
      </c>
      <c r="E27" s="101">
        <f t="shared" si="0"/>
        <v>38</v>
      </c>
      <c r="F27" s="102">
        <f t="shared" si="1"/>
        <v>31</v>
      </c>
      <c r="G27" s="103">
        <v>0</v>
      </c>
      <c r="H27" s="101">
        <v>0</v>
      </c>
      <c r="I27" s="101">
        <v>0</v>
      </c>
      <c r="J27" s="101">
        <v>0</v>
      </c>
      <c r="K27" s="101">
        <v>0</v>
      </c>
      <c r="L27" s="114">
        <v>0</v>
      </c>
      <c r="M27" s="101">
        <v>2</v>
      </c>
      <c r="N27" s="101">
        <v>1</v>
      </c>
      <c r="O27" s="101">
        <v>11</v>
      </c>
      <c r="P27" s="101">
        <v>7</v>
      </c>
      <c r="Q27" s="101">
        <v>16</v>
      </c>
      <c r="R27" s="114">
        <v>14</v>
      </c>
      <c r="S27" s="101">
        <v>9</v>
      </c>
      <c r="T27" s="102">
        <v>9</v>
      </c>
    </row>
    <row r="28" spans="2:20" x14ac:dyDescent="0.15">
      <c r="B28" s="484"/>
      <c r="C28" s="7" t="s">
        <v>181</v>
      </c>
      <c r="D28" s="222">
        <f t="shared" si="2"/>
        <v>30</v>
      </c>
      <c r="E28" s="101">
        <f t="shared" si="0"/>
        <v>21</v>
      </c>
      <c r="F28" s="102">
        <f t="shared" si="1"/>
        <v>9</v>
      </c>
      <c r="G28" s="103">
        <v>0</v>
      </c>
      <c r="H28" s="101">
        <v>0</v>
      </c>
      <c r="I28" s="101">
        <v>0</v>
      </c>
      <c r="J28" s="101">
        <v>0</v>
      </c>
      <c r="K28" s="101">
        <v>0</v>
      </c>
      <c r="L28" s="114">
        <v>0</v>
      </c>
      <c r="M28" s="101">
        <v>2</v>
      </c>
      <c r="N28" s="101">
        <v>1</v>
      </c>
      <c r="O28" s="101">
        <v>5</v>
      </c>
      <c r="P28" s="101">
        <v>2</v>
      </c>
      <c r="Q28" s="101">
        <v>7</v>
      </c>
      <c r="R28" s="114">
        <v>5</v>
      </c>
      <c r="S28" s="101">
        <v>7</v>
      </c>
      <c r="T28" s="102">
        <v>1</v>
      </c>
    </row>
    <row r="29" spans="2:20" x14ac:dyDescent="0.15">
      <c r="B29" s="484"/>
      <c r="C29" s="7" t="s">
        <v>84</v>
      </c>
      <c r="D29" s="222">
        <f t="shared" si="2"/>
        <v>60</v>
      </c>
      <c r="E29" s="101">
        <f t="shared" si="0"/>
        <v>35</v>
      </c>
      <c r="F29" s="102">
        <f t="shared" si="1"/>
        <v>25</v>
      </c>
      <c r="G29" s="103">
        <v>0</v>
      </c>
      <c r="H29" s="101">
        <v>0</v>
      </c>
      <c r="I29" s="101">
        <v>0</v>
      </c>
      <c r="J29" s="101">
        <v>0</v>
      </c>
      <c r="K29" s="101">
        <v>0</v>
      </c>
      <c r="L29" s="114">
        <v>0</v>
      </c>
      <c r="M29" s="101">
        <v>4</v>
      </c>
      <c r="N29" s="101">
        <v>1</v>
      </c>
      <c r="O29" s="101">
        <v>9</v>
      </c>
      <c r="P29" s="101">
        <v>5</v>
      </c>
      <c r="Q29" s="101">
        <v>14</v>
      </c>
      <c r="R29" s="114">
        <v>16</v>
      </c>
      <c r="S29" s="101">
        <v>8</v>
      </c>
      <c r="T29" s="102">
        <v>3</v>
      </c>
    </row>
    <row r="30" spans="2:20" x14ac:dyDescent="0.15">
      <c r="B30" s="484"/>
      <c r="C30" s="7" t="s">
        <v>85</v>
      </c>
      <c r="D30" s="222">
        <f t="shared" si="2"/>
        <v>5</v>
      </c>
      <c r="E30" s="101">
        <f t="shared" si="0"/>
        <v>3</v>
      </c>
      <c r="F30" s="102">
        <f t="shared" si="1"/>
        <v>2</v>
      </c>
      <c r="G30" s="103">
        <v>0</v>
      </c>
      <c r="H30" s="101">
        <v>0</v>
      </c>
      <c r="I30" s="101">
        <v>0</v>
      </c>
      <c r="J30" s="101">
        <v>0</v>
      </c>
      <c r="K30" s="101">
        <v>0</v>
      </c>
      <c r="L30" s="114">
        <v>0</v>
      </c>
      <c r="M30" s="101">
        <v>0</v>
      </c>
      <c r="N30" s="101">
        <v>0</v>
      </c>
      <c r="O30" s="101">
        <v>1</v>
      </c>
      <c r="P30" s="101">
        <v>0</v>
      </c>
      <c r="Q30" s="101">
        <v>1</v>
      </c>
      <c r="R30" s="114">
        <v>1</v>
      </c>
      <c r="S30" s="101">
        <v>1</v>
      </c>
      <c r="T30" s="102">
        <v>1</v>
      </c>
    </row>
    <row r="31" spans="2:20" x14ac:dyDescent="0.15">
      <c r="B31" s="484"/>
      <c r="C31" s="7" t="s">
        <v>86</v>
      </c>
      <c r="D31" s="222">
        <f t="shared" si="2"/>
        <v>10</v>
      </c>
      <c r="E31" s="101">
        <f t="shared" si="0"/>
        <v>6</v>
      </c>
      <c r="F31" s="102">
        <f t="shared" si="1"/>
        <v>4</v>
      </c>
      <c r="G31" s="103">
        <v>0</v>
      </c>
      <c r="H31" s="101">
        <v>0</v>
      </c>
      <c r="I31" s="101">
        <v>0</v>
      </c>
      <c r="J31" s="101">
        <v>0</v>
      </c>
      <c r="K31" s="101">
        <v>0</v>
      </c>
      <c r="L31" s="114">
        <v>0</v>
      </c>
      <c r="M31" s="101">
        <v>0</v>
      </c>
      <c r="N31" s="101">
        <v>1</v>
      </c>
      <c r="O31" s="101">
        <v>0</v>
      </c>
      <c r="P31" s="101">
        <v>1</v>
      </c>
      <c r="Q31" s="101">
        <v>6</v>
      </c>
      <c r="R31" s="114">
        <v>1</v>
      </c>
      <c r="S31" s="101">
        <v>0</v>
      </c>
      <c r="T31" s="102">
        <v>1</v>
      </c>
    </row>
    <row r="32" spans="2:20" x14ac:dyDescent="0.15">
      <c r="B32" s="484"/>
      <c r="C32" s="7" t="s">
        <v>30</v>
      </c>
      <c r="D32" s="222">
        <f t="shared" si="2"/>
        <v>198</v>
      </c>
      <c r="E32" s="101">
        <f t="shared" si="0"/>
        <v>117</v>
      </c>
      <c r="F32" s="102">
        <f t="shared" si="1"/>
        <v>81</v>
      </c>
      <c r="G32" s="103">
        <v>0</v>
      </c>
      <c r="H32" s="101">
        <v>0</v>
      </c>
      <c r="I32" s="101">
        <v>0</v>
      </c>
      <c r="J32" s="101">
        <v>0</v>
      </c>
      <c r="K32" s="101">
        <v>0</v>
      </c>
      <c r="L32" s="114">
        <v>0</v>
      </c>
      <c r="M32" s="101">
        <v>11</v>
      </c>
      <c r="N32" s="101">
        <v>11</v>
      </c>
      <c r="O32" s="101">
        <v>27</v>
      </c>
      <c r="P32" s="101">
        <v>24</v>
      </c>
      <c r="Q32" s="101">
        <v>50</v>
      </c>
      <c r="R32" s="114">
        <v>27</v>
      </c>
      <c r="S32" s="101">
        <v>29</v>
      </c>
      <c r="T32" s="102">
        <v>19</v>
      </c>
    </row>
    <row r="33" spans="2:20" ht="14.25" thickBot="1" x14ac:dyDescent="0.2">
      <c r="B33" s="485"/>
      <c r="C33" s="11" t="s">
        <v>21</v>
      </c>
      <c r="D33" s="225">
        <f t="shared" si="2"/>
        <v>1205</v>
      </c>
      <c r="E33" s="226">
        <f t="shared" si="0"/>
        <v>721</v>
      </c>
      <c r="F33" s="227">
        <f t="shared" si="1"/>
        <v>484</v>
      </c>
      <c r="G33" s="305">
        <f>SUM(G25:G32)</f>
        <v>0</v>
      </c>
      <c r="H33" s="305">
        <f t="shared" ref="H33:T33" si="5">SUM(H25:H32)</f>
        <v>0</v>
      </c>
      <c r="I33" s="305">
        <f t="shared" si="5"/>
        <v>0</v>
      </c>
      <c r="J33" s="305">
        <f t="shared" si="5"/>
        <v>0</v>
      </c>
      <c r="K33" s="305">
        <f t="shared" si="5"/>
        <v>1</v>
      </c>
      <c r="L33" s="305">
        <f t="shared" si="5"/>
        <v>0</v>
      </c>
      <c r="M33" s="305">
        <f t="shared" si="5"/>
        <v>87</v>
      </c>
      <c r="N33" s="305">
        <f t="shared" si="5"/>
        <v>62</v>
      </c>
      <c r="O33" s="305">
        <f t="shared" si="5"/>
        <v>198</v>
      </c>
      <c r="P33" s="305">
        <f t="shared" si="5"/>
        <v>126</v>
      </c>
      <c r="Q33" s="305">
        <f t="shared" si="5"/>
        <v>304</v>
      </c>
      <c r="R33" s="305">
        <f t="shared" si="5"/>
        <v>188</v>
      </c>
      <c r="S33" s="305">
        <f t="shared" si="5"/>
        <v>131</v>
      </c>
      <c r="T33" s="367">
        <f t="shared" si="5"/>
        <v>108</v>
      </c>
    </row>
    <row r="34" spans="2:20" ht="14.25" thickBot="1" x14ac:dyDescent="0.2">
      <c r="B34" s="481" t="s">
        <v>87</v>
      </c>
      <c r="C34" s="482"/>
      <c r="D34" s="228">
        <f t="shared" si="2"/>
        <v>19270</v>
      </c>
      <c r="E34" s="229">
        <f t="shared" si="0"/>
        <v>12016</v>
      </c>
      <c r="F34" s="230">
        <f t="shared" si="1"/>
        <v>7254</v>
      </c>
      <c r="G34" s="306">
        <f>SUM(G16+G24+G33)</f>
        <v>0</v>
      </c>
      <c r="H34" s="306">
        <f t="shared" ref="H34:T34" si="6">SUM(H16+H24+H33)</f>
        <v>1</v>
      </c>
      <c r="I34" s="306">
        <f t="shared" si="6"/>
        <v>2</v>
      </c>
      <c r="J34" s="306">
        <f t="shared" si="6"/>
        <v>0</v>
      </c>
      <c r="K34" s="306">
        <f t="shared" si="6"/>
        <v>21</v>
      </c>
      <c r="L34" s="306">
        <f t="shared" si="6"/>
        <v>6</v>
      </c>
      <c r="M34" s="306">
        <f t="shared" si="6"/>
        <v>1689</v>
      </c>
      <c r="N34" s="306">
        <f t="shared" si="6"/>
        <v>985</v>
      </c>
      <c r="O34" s="306">
        <f t="shared" si="6"/>
        <v>3470</v>
      </c>
      <c r="P34" s="306">
        <f t="shared" si="6"/>
        <v>2019</v>
      </c>
      <c r="Q34" s="306">
        <f t="shared" si="6"/>
        <v>4623</v>
      </c>
      <c r="R34" s="306">
        <f t="shared" si="6"/>
        <v>2720</v>
      </c>
      <c r="S34" s="306">
        <f t="shared" si="6"/>
        <v>2211</v>
      </c>
      <c r="T34" s="368">
        <f t="shared" si="6"/>
        <v>1523</v>
      </c>
    </row>
    <row r="35" spans="2:20" x14ac:dyDescent="0.15">
      <c r="F35" s="176"/>
      <c r="T35" s="375" t="s">
        <v>231</v>
      </c>
    </row>
  </sheetData>
  <mergeCells count="13">
    <mergeCell ref="B34:C34"/>
    <mergeCell ref="O2:P2"/>
    <mergeCell ref="Q2:R2"/>
    <mergeCell ref="S2:T2"/>
    <mergeCell ref="B4:B16"/>
    <mergeCell ref="B17:B24"/>
    <mergeCell ref="B25:B33"/>
    <mergeCell ref="B2:C3"/>
    <mergeCell ref="D2:F2"/>
    <mergeCell ref="M2:N2"/>
    <mergeCell ref="G2:H2"/>
    <mergeCell ref="I2:J2"/>
    <mergeCell ref="K2:L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8"/>
  <sheetViews>
    <sheetView view="pageBreakPreview" zoomScale="75" zoomScaleNormal="100" zoomScaleSheetLayoutView="75" workbookViewId="0"/>
  </sheetViews>
  <sheetFormatPr defaultRowHeight="13.5" x14ac:dyDescent="0.15"/>
  <cols>
    <col min="1" max="1" width="2.375" style="172" customWidth="1"/>
    <col min="2" max="2" width="19.375" style="172" bestFit="1" customWidth="1"/>
    <col min="3" max="5" width="7.625" style="172" customWidth="1"/>
    <col min="6" max="19" width="7.5" style="172" customWidth="1"/>
    <col min="20" max="16384" width="9" style="172"/>
  </cols>
  <sheetData>
    <row r="1" spans="2:19" ht="14.25" thickBot="1" x14ac:dyDescent="0.2">
      <c r="B1" s="172" t="s">
        <v>205</v>
      </c>
    </row>
    <row r="2" spans="2:19" x14ac:dyDescent="0.15">
      <c r="B2" s="494" t="s">
        <v>182</v>
      </c>
      <c r="C2" s="496" t="s">
        <v>61</v>
      </c>
      <c r="D2" s="497"/>
      <c r="E2" s="498"/>
      <c r="F2" s="492" t="s">
        <v>111</v>
      </c>
      <c r="G2" s="492"/>
      <c r="H2" s="492" t="s">
        <v>112</v>
      </c>
      <c r="I2" s="492"/>
      <c r="J2" s="492" t="s">
        <v>113</v>
      </c>
      <c r="K2" s="492"/>
      <c r="L2" s="492" t="s">
        <v>114</v>
      </c>
      <c r="M2" s="492"/>
      <c r="N2" s="492" t="s">
        <v>115</v>
      </c>
      <c r="O2" s="492"/>
      <c r="P2" s="492" t="s">
        <v>116</v>
      </c>
      <c r="Q2" s="492"/>
      <c r="R2" s="492" t="s">
        <v>117</v>
      </c>
      <c r="S2" s="493"/>
    </row>
    <row r="3" spans="2:19" ht="14.25" thickBot="1" x14ac:dyDescent="0.2">
      <c r="B3" s="495"/>
      <c r="C3" s="117" t="s">
        <v>5</v>
      </c>
      <c r="D3" s="118" t="s">
        <v>6</v>
      </c>
      <c r="E3" s="119" t="s">
        <v>7</v>
      </c>
      <c r="F3" s="120" t="s">
        <v>6</v>
      </c>
      <c r="G3" s="118" t="s">
        <v>7</v>
      </c>
      <c r="H3" s="120" t="s">
        <v>6</v>
      </c>
      <c r="I3" s="118" t="s">
        <v>7</v>
      </c>
      <c r="J3" s="121" t="s">
        <v>6</v>
      </c>
      <c r="K3" s="121" t="s">
        <v>7</v>
      </c>
      <c r="L3" s="118" t="s">
        <v>6</v>
      </c>
      <c r="M3" s="118" t="s">
        <v>7</v>
      </c>
      <c r="N3" s="120" t="s">
        <v>6</v>
      </c>
      <c r="O3" s="118" t="s">
        <v>7</v>
      </c>
      <c r="P3" s="121" t="s">
        <v>6</v>
      </c>
      <c r="Q3" s="121" t="s">
        <v>7</v>
      </c>
      <c r="R3" s="121" t="s">
        <v>6</v>
      </c>
      <c r="S3" s="119" t="s">
        <v>7</v>
      </c>
    </row>
    <row r="4" spans="2:19" x14ac:dyDescent="0.15">
      <c r="B4" s="122" t="s">
        <v>88</v>
      </c>
      <c r="C4" s="231">
        <v>491</v>
      </c>
      <c r="D4" s="123">
        <v>201</v>
      </c>
      <c r="E4" s="124">
        <v>290</v>
      </c>
      <c r="F4" s="123">
        <v>0</v>
      </c>
      <c r="G4" s="123">
        <v>0</v>
      </c>
      <c r="H4" s="123">
        <v>0</v>
      </c>
      <c r="I4" s="123">
        <v>0</v>
      </c>
      <c r="J4" s="123">
        <v>0</v>
      </c>
      <c r="K4" s="126">
        <v>0</v>
      </c>
      <c r="L4" s="123">
        <v>15</v>
      </c>
      <c r="M4" s="123">
        <v>14</v>
      </c>
      <c r="N4" s="123">
        <v>49</v>
      </c>
      <c r="O4" s="123">
        <v>82</v>
      </c>
      <c r="P4" s="123">
        <v>91</v>
      </c>
      <c r="Q4" s="126">
        <v>126</v>
      </c>
      <c r="R4" s="123">
        <v>46</v>
      </c>
      <c r="S4" s="124">
        <v>68</v>
      </c>
    </row>
    <row r="5" spans="2:19" x14ac:dyDescent="0.15">
      <c r="B5" s="127" t="s">
        <v>89</v>
      </c>
      <c r="C5" s="232">
        <v>307</v>
      </c>
      <c r="D5" s="128">
        <v>126</v>
      </c>
      <c r="E5" s="129">
        <v>181</v>
      </c>
      <c r="F5" s="128">
        <v>0</v>
      </c>
      <c r="G5" s="128">
        <v>0</v>
      </c>
      <c r="H5" s="128">
        <v>0</v>
      </c>
      <c r="I5" s="128">
        <v>0</v>
      </c>
      <c r="J5" s="128">
        <v>0</v>
      </c>
      <c r="K5" s="131">
        <v>0</v>
      </c>
      <c r="L5" s="128">
        <v>15</v>
      </c>
      <c r="M5" s="128">
        <v>21</v>
      </c>
      <c r="N5" s="128">
        <v>36</v>
      </c>
      <c r="O5" s="128">
        <v>36</v>
      </c>
      <c r="P5" s="128">
        <v>55</v>
      </c>
      <c r="Q5" s="131">
        <v>84</v>
      </c>
      <c r="R5" s="128">
        <v>20</v>
      </c>
      <c r="S5" s="129">
        <v>40</v>
      </c>
    </row>
    <row r="6" spans="2:19" x14ac:dyDescent="0.15">
      <c r="B6" s="127" t="s">
        <v>90</v>
      </c>
      <c r="C6" s="232">
        <v>19</v>
      </c>
      <c r="D6" s="128">
        <v>8</v>
      </c>
      <c r="E6" s="129">
        <v>11</v>
      </c>
      <c r="F6" s="128">
        <v>0</v>
      </c>
      <c r="G6" s="128">
        <v>0</v>
      </c>
      <c r="H6" s="128">
        <v>0</v>
      </c>
      <c r="I6" s="128">
        <v>0</v>
      </c>
      <c r="J6" s="128">
        <v>0</v>
      </c>
      <c r="K6" s="131">
        <v>0</v>
      </c>
      <c r="L6" s="128">
        <v>2</v>
      </c>
      <c r="M6" s="128">
        <v>3</v>
      </c>
      <c r="N6" s="128">
        <v>3</v>
      </c>
      <c r="O6" s="128">
        <v>3</v>
      </c>
      <c r="P6" s="128">
        <v>3</v>
      </c>
      <c r="Q6" s="131">
        <v>2</v>
      </c>
      <c r="R6" s="128">
        <v>0</v>
      </c>
      <c r="S6" s="129">
        <v>3</v>
      </c>
    </row>
    <row r="7" spans="2:19" x14ac:dyDescent="0.15">
      <c r="B7" s="127" t="s">
        <v>91</v>
      </c>
      <c r="C7" s="232">
        <v>14</v>
      </c>
      <c r="D7" s="128">
        <v>8</v>
      </c>
      <c r="E7" s="129">
        <v>6</v>
      </c>
      <c r="F7" s="128">
        <v>0</v>
      </c>
      <c r="G7" s="128">
        <v>0</v>
      </c>
      <c r="H7" s="128">
        <v>0</v>
      </c>
      <c r="I7" s="128">
        <v>0</v>
      </c>
      <c r="J7" s="128">
        <v>0</v>
      </c>
      <c r="K7" s="131">
        <v>0</v>
      </c>
      <c r="L7" s="128">
        <v>0</v>
      </c>
      <c r="M7" s="128">
        <v>0</v>
      </c>
      <c r="N7" s="128">
        <v>4</v>
      </c>
      <c r="O7" s="128">
        <v>0</v>
      </c>
      <c r="P7" s="128">
        <v>2</v>
      </c>
      <c r="Q7" s="131">
        <v>4</v>
      </c>
      <c r="R7" s="128">
        <v>2</v>
      </c>
      <c r="S7" s="129">
        <v>2</v>
      </c>
    </row>
    <row r="8" spans="2:19" x14ac:dyDescent="0.15">
      <c r="B8" s="127" t="s">
        <v>92</v>
      </c>
      <c r="C8" s="232">
        <v>800</v>
      </c>
      <c r="D8" s="128">
        <v>564</v>
      </c>
      <c r="E8" s="129">
        <v>236</v>
      </c>
      <c r="F8" s="128">
        <v>0</v>
      </c>
      <c r="G8" s="128">
        <v>0</v>
      </c>
      <c r="H8" s="128">
        <v>0</v>
      </c>
      <c r="I8" s="128">
        <v>0</v>
      </c>
      <c r="J8" s="128">
        <v>1</v>
      </c>
      <c r="K8" s="131">
        <v>0</v>
      </c>
      <c r="L8" s="128">
        <v>100</v>
      </c>
      <c r="M8" s="128">
        <v>40</v>
      </c>
      <c r="N8" s="128">
        <v>187</v>
      </c>
      <c r="O8" s="128">
        <v>86</v>
      </c>
      <c r="P8" s="128">
        <v>190</v>
      </c>
      <c r="Q8" s="131">
        <v>73</v>
      </c>
      <c r="R8" s="128">
        <v>86</v>
      </c>
      <c r="S8" s="129">
        <v>37</v>
      </c>
    </row>
    <row r="9" spans="2:19" x14ac:dyDescent="0.15">
      <c r="B9" s="127" t="s">
        <v>93</v>
      </c>
      <c r="C9" s="232">
        <v>228</v>
      </c>
      <c r="D9" s="128">
        <v>143</v>
      </c>
      <c r="E9" s="129">
        <v>85</v>
      </c>
      <c r="F9" s="128">
        <v>0</v>
      </c>
      <c r="G9" s="128">
        <v>0</v>
      </c>
      <c r="H9" s="128">
        <v>0</v>
      </c>
      <c r="I9" s="128">
        <v>0</v>
      </c>
      <c r="J9" s="128">
        <v>1</v>
      </c>
      <c r="K9" s="131">
        <v>0</v>
      </c>
      <c r="L9" s="128">
        <v>18</v>
      </c>
      <c r="M9" s="128">
        <v>20</v>
      </c>
      <c r="N9" s="128">
        <v>46</v>
      </c>
      <c r="O9" s="128">
        <v>26</v>
      </c>
      <c r="P9" s="128">
        <v>50</v>
      </c>
      <c r="Q9" s="131">
        <v>21</v>
      </c>
      <c r="R9" s="128">
        <v>28</v>
      </c>
      <c r="S9" s="129">
        <v>18</v>
      </c>
    </row>
    <row r="10" spans="2:19" x14ac:dyDescent="0.15">
      <c r="B10" s="127" t="s">
        <v>94</v>
      </c>
      <c r="C10" s="232">
        <v>484</v>
      </c>
      <c r="D10" s="128">
        <v>241</v>
      </c>
      <c r="E10" s="129">
        <v>243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31">
        <v>0</v>
      </c>
      <c r="L10" s="128">
        <v>22</v>
      </c>
      <c r="M10" s="128">
        <v>23</v>
      </c>
      <c r="N10" s="128">
        <v>64</v>
      </c>
      <c r="O10" s="128">
        <v>89</v>
      </c>
      <c r="P10" s="128">
        <v>116</v>
      </c>
      <c r="Q10" s="131">
        <v>90</v>
      </c>
      <c r="R10" s="128">
        <v>39</v>
      </c>
      <c r="S10" s="129">
        <v>41</v>
      </c>
    </row>
    <row r="11" spans="2:19" x14ac:dyDescent="0.15">
      <c r="B11" s="127" t="s">
        <v>95</v>
      </c>
      <c r="C11" s="232">
        <v>103</v>
      </c>
      <c r="D11" s="128">
        <v>55</v>
      </c>
      <c r="E11" s="129">
        <v>48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31">
        <v>0</v>
      </c>
      <c r="L11" s="128">
        <v>2</v>
      </c>
      <c r="M11" s="128">
        <v>3</v>
      </c>
      <c r="N11" s="128">
        <v>8</v>
      </c>
      <c r="O11" s="128">
        <v>16</v>
      </c>
      <c r="P11" s="128">
        <v>31</v>
      </c>
      <c r="Q11" s="131">
        <v>19</v>
      </c>
      <c r="R11" s="128">
        <v>14</v>
      </c>
      <c r="S11" s="129">
        <v>10</v>
      </c>
    </row>
    <row r="12" spans="2:19" x14ac:dyDescent="0.15">
      <c r="B12" s="127" t="s">
        <v>96</v>
      </c>
      <c r="C12" s="232">
        <v>10</v>
      </c>
      <c r="D12" s="128">
        <v>10</v>
      </c>
      <c r="E12" s="129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31">
        <v>0</v>
      </c>
      <c r="L12" s="128">
        <v>1</v>
      </c>
      <c r="M12" s="128">
        <v>0</v>
      </c>
      <c r="N12" s="128">
        <v>4</v>
      </c>
      <c r="O12" s="128">
        <v>0</v>
      </c>
      <c r="P12" s="128">
        <v>4</v>
      </c>
      <c r="Q12" s="131">
        <v>0</v>
      </c>
      <c r="R12" s="128">
        <v>1</v>
      </c>
      <c r="S12" s="129">
        <v>0</v>
      </c>
    </row>
    <row r="13" spans="2:19" x14ac:dyDescent="0.15">
      <c r="B13" s="127" t="s">
        <v>97</v>
      </c>
      <c r="C13" s="232">
        <v>33</v>
      </c>
      <c r="D13" s="128">
        <v>21</v>
      </c>
      <c r="E13" s="129">
        <v>12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31">
        <v>0</v>
      </c>
      <c r="L13" s="128">
        <v>2</v>
      </c>
      <c r="M13" s="128">
        <v>2</v>
      </c>
      <c r="N13" s="128">
        <v>2</v>
      </c>
      <c r="O13" s="128">
        <v>2</v>
      </c>
      <c r="P13" s="128">
        <v>9</v>
      </c>
      <c r="Q13" s="131">
        <v>6</v>
      </c>
      <c r="R13" s="128">
        <v>8</v>
      </c>
      <c r="S13" s="129">
        <v>2</v>
      </c>
    </row>
    <row r="14" spans="2:19" x14ac:dyDescent="0.15">
      <c r="B14" s="127" t="s">
        <v>98</v>
      </c>
      <c r="C14" s="232">
        <v>315</v>
      </c>
      <c r="D14" s="128">
        <v>207</v>
      </c>
      <c r="E14" s="129">
        <v>108</v>
      </c>
      <c r="F14" s="128">
        <v>0</v>
      </c>
      <c r="G14" s="128">
        <v>0</v>
      </c>
      <c r="H14" s="128">
        <v>1</v>
      </c>
      <c r="I14" s="128">
        <v>0</v>
      </c>
      <c r="J14" s="128">
        <v>0</v>
      </c>
      <c r="K14" s="131">
        <v>0</v>
      </c>
      <c r="L14" s="128">
        <v>50</v>
      </c>
      <c r="M14" s="128">
        <v>21</v>
      </c>
      <c r="N14" s="128">
        <v>66</v>
      </c>
      <c r="O14" s="128">
        <v>35</v>
      </c>
      <c r="P14" s="128">
        <v>64</v>
      </c>
      <c r="Q14" s="131">
        <v>40</v>
      </c>
      <c r="R14" s="128">
        <v>26</v>
      </c>
      <c r="S14" s="129">
        <v>12</v>
      </c>
    </row>
    <row r="15" spans="2:19" x14ac:dyDescent="0.15">
      <c r="B15" s="127" t="s">
        <v>99</v>
      </c>
      <c r="C15" s="232">
        <v>694</v>
      </c>
      <c r="D15" s="128">
        <v>460</v>
      </c>
      <c r="E15" s="129">
        <v>234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31">
        <v>1</v>
      </c>
      <c r="L15" s="128">
        <v>67</v>
      </c>
      <c r="M15" s="128">
        <v>29</v>
      </c>
      <c r="N15" s="128">
        <v>119</v>
      </c>
      <c r="O15" s="128">
        <v>78</v>
      </c>
      <c r="P15" s="128">
        <v>195</v>
      </c>
      <c r="Q15" s="131">
        <v>82</v>
      </c>
      <c r="R15" s="128">
        <v>79</v>
      </c>
      <c r="S15" s="129">
        <v>44</v>
      </c>
    </row>
    <row r="16" spans="2:19" ht="14.25" thickBot="1" x14ac:dyDescent="0.2">
      <c r="B16" s="132" t="s">
        <v>100</v>
      </c>
      <c r="C16" s="233">
        <v>1208</v>
      </c>
      <c r="D16" s="133">
        <v>784</v>
      </c>
      <c r="E16" s="134">
        <v>424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6">
        <v>0</v>
      </c>
      <c r="L16" s="133">
        <v>93</v>
      </c>
      <c r="M16" s="133">
        <v>41</v>
      </c>
      <c r="N16" s="133">
        <v>198</v>
      </c>
      <c r="O16" s="133">
        <v>102</v>
      </c>
      <c r="P16" s="133">
        <v>328</v>
      </c>
      <c r="Q16" s="136">
        <v>175</v>
      </c>
      <c r="R16" s="133">
        <v>165</v>
      </c>
      <c r="S16" s="134">
        <v>106</v>
      </c>
    </row>
    <row r="17" spans="2:19" ht="14.25" thickBot="1" x14ac:dyDescent="0.2">
      <c r="B17" s="137" t="s">
        <v>101</v>
      </c>
      <c r="C17" s="234">
        <v>4706</v>
      </c>
      <c r="D17" s="235">
        <v>2828</v>
      </c>
      <c r="E17" s="236">
        <v>1878</v>
      </c>
      <c r="F17" s="235">
        <v>0</v>
      </c>
      <c r="G17" s="235">
        <v>0</v>
      </c>
      <c r="H17" s="235">
        <v>1</v>
      </c>
      <c r="I17" s="235">
        <v>0</v>
      </c>
      <c r="J17" s="235">
        <v>2</v>
      </c>
      <c r="K17" s="238">
        <v>1</v>
      </c>
      <c r="L17" s="235">
        <v>387</v>
      </c>
      <c r="M17" s="235">
        <v>217</v>
      </c>
      <c r="N17" s="235">
        <v>786</v>
      </c>
      <c r="O17" s="235">
        <v>555</v>
      </c>
      <c r="P17" s="235">
        <v>1138</v>
      </c>
      <c r="Q17" s="238">
        <v>722</v>
      </c>
      <c r="R17" s="235">
        <v>514</v>
      </c>
      <c r="S17" s="236">
        <v>383</v>
      </c>
    </row>
    <row r="18" spans="2:19" x14ac:dyDescent="0.15">
      <c r="S18" s="375" t="s">
        <v>231</v>
      </c>
    </row>
  </sheetData>
  <mergeCells count="9">
    <mergeCell ref="N2:O2"/>
    <mergeCell ref="P2:Q2"/>
    <mergeCell ref="R2:S2"/>
    <mergeCell ref="B2:B3"/>
    <mergeCell ref="C2:E2"/>
    <mergeCell ref="L2:M2"/>
    <mergeCell ref="F2:G2"/>
    <mergeCell ref="H2:I2"/>
    <mergeCell ref="J2:K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view="pageBreakPreview" zoomScale="75" zoomScaleNormal="100" zoomScaleSheetLayoutView="75" workbookViewId="0">
      <selection activeCell="B2" sqref="B2:B3"/>
    </sheetView>
  </sheetViews>
  <sheetFormatPr defaultRowHeight="13.5" x14ac:dyDescent="0.15"/>
  <cols>
    <col min="1" max="1" width="2.375" style="172" customWidth="1"/>
    <col min="2" max="2" width="19.875" style="172" bestFit="1" customWidth="1"/>
    <col min="3" max="19" width="7" style="172" customWidth="1"/>
    <col min="20" max="16384" width="9" style="172"/>
  </cols>
  <sheetData>
    <row r="1" spans="2:19" ht="14.25" thickBot="1" x14ac:dyDescent="0.2">
      <c r="B1" s="172" t="s">
        <v>220</v>
      </c>
    </row>
    <row r="2" spans="2:19" x14ac:dyDescent="0.15">
      <c r="B2" s="496" t="s">
        <v>102</v>
      </c>
      <c r="C2" s="501" t="s">
        <v>61</v>
      </c>
      <c r="D2" s="492"/>
      <c r="E2" s="499"/>
      <c r="F2" s="501" t="s">
        <v>183</v>
      </c>
      <c r="G2" s="492"/>
      <c r="H2" s="492" t="s">
        <v>184</v>
      </c>
      <c r="I2" s="492"/>
      <c r="J2" s="492" t="s">
        <v>103</v>
      </c>
      <c r="K2" s="492"/>
      <c r="L2" s="492" t="s">
        <v>104</v>
      </c>
      <c r="M2" s="492"/>
      <c r="N2" s="492" t="s">
        <v>105</v>
      </c>
      <c r="O2" s="492"/>
      <c r="P2" s="492" t="s">
        <v>106</v>
      </c>
      <c r="Q2" s="492"/>
      <c r="R2" s="492" t="s">
        <v>107</v>
      </c>
      <c r="S2" s="493"/>
    </row>
    <row r="3" spans="2:19" ht="14.25" thickBot="1" x14ac:dyDescent="0.2">
      <c r="B3" s="500"/>
      <c r="C3" s="117" t="s">
        <v>5</v>
      </c>
      <c r="D3" s="118" t="s">
        <v>6</v>
      </c>
      <c r="E3" s="121" t="s">
        <v>7</v>
      </c>
      <c r="F3" s="117" t="s">
        <v>6</v>
      </c>
      <c r="G3" s="118" t="s">
        <v>7</v>
      </c>
      <c r="H3" s="118" t="s">
        <v>6</v>
      </c>
      <c r="I3" s="118" t="s">
        <v>7</v>
      </c>
      <c r="J3" s="118" t="s">
        <v>6</v>
      </c>
      <c r="K3" s="118" t="s">
        <v>7</v>
      </c>
      <c r="L3" s="118" t="s">
        <v>6</v>
      </c>
      <c r="M3" s="118" t="s">
        <v>7</v>
      </c>
      <c r="N3" s="118" t="s">
        <v>6</v>
      </c>
      <c r="O3" s="118" t="s">
        <v>7</v>
      </c>
      <c r="P3" s="118" t="s">
        <v>6</v>
      </c>
      <c r="Q3" s="118" t="s">
        <v>7</v>
      </c>
      <c r="R3" s="118" t="s">
        <v>6</v>
      </c>
      <c r="S3" s="119" t="s">
        <v>7</v>
      </c>
    </row>
    <row r="4" spans="2:19" ht="14.25" thickBot="1" x14ac:dyDescent="0.2">
      <c r="B4" s="122" t="s">
        <v>108</v>
      </c>
      <c r="C4" s="173">
        <f>SUM(D4:E4)</f>
        <v>5269</v>
      </c>
      <c r="D4" s="139">
        <f>SUM(F4+H4+J4+L4+N4+P4+R4)</f>
        <v>3332</v>
      </c>
      <c r="E4" s="174">
        <f>SUM(G4+I4+K4+M4+O4+Q4+S4)</f>
        <v>1937</v>
      </c>
      <c r="F4" s="173">
        <v>22</v>
      </c>
      <c r="G4" s="139">
        <v>11</v>
      </c>
      <c r="H4" s="139">
        <v>191</v>
      </c>
      <c r="I4" s="139">
        <v>125</v>
      </c>
      <c r="J4" s="139">
        <v>347</v>
      </c>
      <c r="K4" s="139">
        <v>212</v>
      </c>
      <c r="L4" s="139">
        <v>593</v>
      </c>
      <c r="M4" s="139">
        <v>344</v>
      </c>
      <c r="N4" s="139">
        <v>854</v>
      </c>
      <c r="O4" s="142">
        <v>455</v>
      </c>
      <c r="P4" s="141">
        <v>904</v>
      </c>
      <c r="Q4" s="139">
        <v>531</v>
      </c>
      <c r="R4" s="139">
        <v>421</v>
      </c>
      <c r="S4" s="140">
        <v>259</v>
      </c>
    </row>
    <row r="5" spans="2:19" ht="14.25" thickBot="1" x14ac:dyDescent="0.2">
      <c r="B5" s="143" t="s">
        <v>185</v>
      </c>
      <c r="C5" s="173">
        <f>SUM(D5:E5)</f>
        <v>5</v>
      </c>
      <c r="D5" s="139">
        <f t="shared" ref="D5:D6" si="0">SUM(F5+H5+J5+L5+N5+P5+R5)</f>
        <v>1</v>
      </c>
      <c r="E5" s="174">
        <f t="shared" ref="E5:E6" si="1">SUM(G5+I5+K5+M5+O5+Q5+S5)</f>
        <v>4</v>
      </c>
      <c r="F5" s="173">
        <v>0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0</v>
      </c>
      <c r="N5" s="139">
        <v>1</v>
      </c>
      <c r="O5" s="142">
        <v>0</v>
      </c>
      <c r="P5" s="141">
        <v>0</v>
      </c>
      <c r="Q5" s="139">
        <v>3</v>
      </c>
      <c r="R5" s="139">
        <v>0</v>
      </c>
      <c r="S5" s="140">
        <v>1</v>
      </c>
    </row>
    <row r="6" spans="2:19" x14ac:dyDescent="0.15">
      <c r="B6" s="308" t="s">
        <v>109</v>
      </c>
      <c r="C6" s="173">
        <f>SUM(D6:E6)</f>
        <v>58</v>
      </c>
      <c r="D6" s="139">
        <f t="shared" si="0"/>
        <v>34</v>
      </c>
      <c r="E6" s="174">
        <f t="shared" si="1"/>
        <v>24</v>
      </c>
      <c r="F6" s="173">
        <f>F7+F8</f>
        <v>0</v>
      </c>
      <c r="G6" s="141">
        <f t="shared" ref="G6:S6" si="2">G7+G8</f>
        <v>0</v>
      </c>
      <c r="H6" s="141">
        <f t="shared" si="2"/>
        <v>1</v>
      </c>
      <c r="I6" s="141">
        <f t="shared" si="2"/>
        <v>2</v>
      </c>
      <c r="J6" s="141">
        <f t="shared" si="2"/>
        <v>1</v>
      </c>
      <c r="K6" s="141">
        <f t="shared" si="2"/>
        <v>3</v>
      </c>
      <c r="L6" s="141">
        <f t="shared" si="2"/>
        <v>6</v>
      </c>
      <c r="M6" s="141">
        <f t="shared" si="2"/>
        <v>9</v>
      </c>
      <c r="N6" s="141">
        <f t="shared" si="2"/>
        <v>8</v>
      </c>
      <c r="O6" s="141">
        <f t="shared" si="2"/>
        <v>6</v>
      </c>
      <c r="P6" s="141">
        <f t="shared" si="2"/>
        <v>13</v>
      </c>
      <c r="Q6" s="141">
        <f t="shared" si="2"/>
        <v>1</v>
      </c>
      <c r="R6" s="141">
        <f t="shared" si="2"/>
        <v>5</v>
      </c>
      <c r="S6" s="310">
        <f t="shared" si="2"/>
        <v>3</v>
      </c>
    </row>
    <row r="7" spans="2:19" x14ac:dyDescent="0.15">
      <c r="B7" s="127" t="s">
        <v>186</v>
      </c>
      <c r="C7" s="167">
        <f>SUM(D7:E7)</f>
        <v>21</v>
      </c>
      <c r="D7" s="145">
        <f>SUM(F7+H7+J7+L7+N7+P7+R7)</f>
        <v>12</v>
      </c>
      <c r="E7" s="160">
        <f>SUM(G7+I7+K7+M7+O7+Q7+S7)</f>
        <v>9</v>
      </c>
      <c r="F7" s="167">
        <v>0</v>
      </c>
      <c r="G7" s="145">
        <v>0</v>
      </c>
      <c r="H7" s="145">
        <v>1</v>
      </c>
      <c r="I7" s="145">
        <v>2</v>
      </c>
      <c r="J7" s="145">
        <v>0</v>
      </c>
      <c r="K7" s="145">
        <v>1</v>
      </c>
      <c r="L7" s="145">
        <v>3</v>
      </c>
      <c r="M7" s="145">
        <v>3</v>
      </c>
      <c r="N7" s="145">
        <v>2</v>
      </c>
      <c r="O7" s="145">
        <v>2</v>
      </c>
      <c r="P7" s="147">
        <v>5</v>
      </c>
      <c r="Q7" s="145">
        <v>0</v>
      </c>
      <c r="R7" s="145">
        <v>1</v>
      </c>
      <c r="S7" s="146">
        <v>1</v>
      </c>
    </row>
    <row r="8" spans="2:19" ht="14.25" thickBot="1" x14ac:dyDescent="0.2">
      <c r="B8" s="309" t="s">
        <v>187</v>
      </c>
      <c r="C8" s="168">
        <f t="shared" ref="C8:C9" si="3">SUM(D8:E8)</f>
        <v>37</v>
      </c>
      <c r="D8" s="148">
        <f t="shared" ref="D8" si="4">SUM(F8+H8+J8+L8+N8+P8+R8)</f>
        <v>22</v>
      </c>
      <c r="E8" s="162">
        <f t="shared" ref="E8" si="5">SUM(G8+I8+K8+M8+O8+Q8+S8)</f>
        <v>15</v>
      </c>
      <c r="F8" s="168">
        <v>0</v>
      </c>
      <c r="G8" s="148">
        <v>0</v>
      </c>
      <c r="H8" s="148">
        <v>0</v>
      </c>
      <c r="I8" s="148">
        <v>0</v>
      </c>
      <c r="J8" s="148">
        <v>1</v>
      </c>
      <c r="K8" s="148">
        <v>2</v>
      </c>
      <c r="L8" s="148">
        <v>3</v>
      </c>
      <c r="M8" s="148">
        <v>6</v>
      </c>
      <c r="N8" s="148">
        <v>6</v>
      </c>
      <c r="O8" s="148">
        <v>4</v>
      </c>
      <c r="P8" s="150">
        <v>8</v>
      </c>
      <c r="Q8" s="148">
        <v>1</v>
      </c>
      <c r="R8" s="148">
        <v>4</v>
      </c>
      <c r="S8" s="149">
        <v>2</v>
      </c>
    </row>
    <row r="9" spans="2:19" ht="14.25" thickBot="1" x14ac:dyDescent="0.2">
      <c r="B9" s="307" t="s">
        <v>101</v>
      </c>
      <c r="C9" s="175">
        <f t="shared" si="3"/>
        <v>5332</v>
      </c>
      <c r="D9" s="142">
        <f t="shared" ref="D9" si="6">SUM(F9+H9+J9+L9+N9+P9+R9)</f>
        <v>3367</v>
      </c>
      <c r="E9" s="170">
        <f t="shared" ref="E9" si="7">SUM(G9+I9+K9+M9+O9+Q9+S9)</f>
        <v>1965</v>
      </c>
      <c r="F9" s="175">
        <f>SUM(F4:F6)</f>
        <v>22</v>
      </c>
      <c r="G9" s="171">
        <f t="shared" ref="G9:S9" si="8">SUM(G4:G6)</f>
        <v>11</v>
      </c>
      <c r="H9" s="171">
        <f t="shared" si="8"/>
        <v>192</v>
      </c>
      <c r="I9" s="171">
        <f t="shared" si="8"/>
        <v>127</v>
      </c>
      <c r="J9" s="171">
        <f t="shared" si="8"/>
        <v>348</v>
      </c>
      <c r="K9" s="171">
        <f t="shared" si="8"/>
        <v>215</v>
      </c>
      <c r="L9" s="171">
        <f t="shared" si="8"/>
        <v>599</v>
      </c>
      <c r="M9" s="171">
        <f t="shared" si="8"/>
        <v>353</v>
      </c>
      <c r="N9" s="171">
        <f t="shared" si="8"/>
        <v>863</v>
      </c>
      <c r="O9" s="171">
        <f t="shared" si="8"/>
        <v>461</v>
      </c>
      <c r="P9" s="171">
        <f t="shared" si="8"/>
        <v>917</v>
      </c>
      <c r="Q9" s="171">
        <f t="shared" si="8"/>
        <v>535</v>
      </c>
      <c r="R9" s="171">
        <f t="shared" si="8"/>
        <v>426</v>
      </c>
      <c r="S9" s="311">
        <f t="shared" si="8"/>
        <v>263</v>
      </c>
    </row>
    <row r="10" spans="2:19" x14ac:dyDescent="0.15">
      <c r="B10" s="15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</row>
    <row r="11" spans="2:19" ht="14.25" thickBot="1" x14ac:dyDescent="0.2"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</row>
    <row r="12" spans="2:19" x14ac:dyDescent="0.15">
      <c r="B12" s="502" t="s">
        <v>110</v>
      </c>
      <c r="C12" s="501" t="s">
        <v>61</v>
      </c>
      <c r="D12" s="492"/>
      <c r="E12" s="493"/>
      <c r="F12" s="504" t="s">
        <v>188</v>
      </c>
      <c r="G12" s="492"/>
      <c r="H12" s="492" t="s">
        <v>189</v>
      </c>
      <c r="I12" s="492"/>
      <c r="J12" s="492" t="s">
        <v>103</v>
      </c>
      <c r="K12" s="492"/>
      <c r="L12" s="492" t="s">
        <v>104</v>
      </c>
      <c r="M12" s="492"/>
      <c r="N12" s="492" t="s">
        <v>105</v>
      </c>
      <c r="O12" s="492"/>
      <c r="P12" s="492" t="s">
        <v>106</v>
      </c>
      <c r="Q12" s="499"/>
      <c r="R12" s="492" t="s">
        <v>107</v>
      </c>
      <c r="S12" s="493"/>
    </row>
    <row r="13" spans="2:19" ht="14.25" thickBot="1" x14ac:dyDescent="0.2">
      <c r="B13" s="503"/>
      <c r="C13" s="117" t="s">
        <v>5</v>
      </c>
      <c r="D13" s="118" t="s">
        <v>6</v>
      </c>
      <c r="E13" s="119" t="s">
        <v>7</v>
      </c>
      <c r="F13" s="138" t="s">
        <v>6</v>
      </c>
      <c r="G13" s="118" t="s">
        <v>7</v>
      </c>
      <c r="H13" s="118" t="s">
        <v>6</v>
      </c>
      <c r="I13" s="118" t="s">
        <v>7</v>
      </c>
      <c r="J13" s="118" t="s">
        <v>6</v>
      </c>
      <c r="K13" s="118" t="s">
        <v>7</v>
      </c>
      <c r="L13" s="118" t="s">
        <v>6</v>
      </c>
      <c r="M13" s="118" t="s">
        <v>7</v>
      </c>
      <c r="N13" s="118" t="s">
        <v>6</v>
      </c>
      <c r="O13" s="118" t="s">
        <v>7</v>
      </c>
      <c r="P13" s="118" t="s">
        <v>6</v>
      </c>
      <c r="Q13" s="121" t="s">
        <v>7</v>
      </c>
      <c r="R13" s="118" t="s">
        <v>6</v>
      </c>
      <c r="S13" s="119" t="s">
        <v>7</v>
      </c>
    </row>
    <row r="14" spans="2:19" x14ac:dyDescent="0.15">
      <c r="B14" s="144" t="s">
        <v>190</v>
      </c>
      <c r="C14" s="169">
        <f>SUM(D14:E14)</f>
        <v>30</v>
      </c>
      <c r="D14" s="153">
        <f>SUM(F14+H14+J14+L14+N14+P14+R14)</f>
        <v>22</v>
      </c>
      <c r="E14" s="154">
        <f>SUM(G14+I14+K14+M14+O14+Q14+S14)</f>
        <v>8</v>
      </c>
      <c r="F14" s="155">
        <v>0</v>
      </c>
      <c r="G14" s="153">
        <v>0</v>
      </c>
      <c r="H14" s="153">
        <v>1</v>
      </c>
      <c r="I14" s="153">
        <v>0</v>
      </c>
      <c r="J14" s="153">
        <v>1</v>
      </c>
      <c r="K14" s="153">
        <v>1</v>
      </c>
      <c r="L14" s="153">
        <v>2</v>
      </c>
      <c r="M14" s="153">
        <v>3</v>
      </c>
      <c r="N14" s="153">
        <v>5</v>
      </c>
      <c r="O14" s="153">
        <v>1</v>
      </c>
      <c r="P14" s="153">
        <v>9</v>
      </c>
      <c r="Q14" s="153">
        <v>0</v>
      </c>
      <c r="R14" s="153">
        <v>4</v>
      </c>
      <c r="S14" s="154">
        <v>3</v>
      </c>
    </row>
    <row r="15" spans="2:19" x14ac:dyDescent="0.15">
      <c r="B15" s="127" t="s">
        <v>191</v>
      </c>
      <c r="C15" s="167">
        <f>SUM(D15:E15)</f>
        <v>12</v>
      </c>
      <c r="D15" s="145">
        <f t="shared" ref="D15:D22" si="9">SUM(F15+H15+J15+L15+N15+P15+R15)</f>
        <v>4</v>
      </c>
      <c r="E15" s="146">
        <f t="shared" ref="E15:E22" si="10">SUM(G15+I15+K15+M15+O15+Q15+S15)</f>
        <v>8</v>
      </c>
      <c r="F15" s="147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1</v>
      </c>
      <c r="L15" s="145">
        <v>2</v>
      </c>
      <c r="M15" s="145">
        <v>3</v>
      </c>
      <c r="N15" s="145">
        <v>1</v>
      </c>
      <c r="O15" s="145">
        <v>3</v>
      </c>
      <c r="P15" s="145">
        <v>1</v>
      </c>
      <c r="Q15" s="145">
        <v>1</v>
      </c>
      <c r="R15" s="145">
        <v>0</v>
      </c>
      <c r="S15" s="146">
        <v>0</v>
      </c>
    </row>
    <row r="16" spans="2:19" x14ac:dyDescent="0.15">
      <c r="B16" s="127" t="s">
        <v>192</v>
      </c>
      <c r="C16" s="167">
        <f t="shared" ref="C16:C22" si="11">SUM(D16:E16)</f>
        <v>0</v>
      </c>
      <c r="D16" s="145">
        <f t="shared" si="9"/>
        <v>0</v>
      </c>
      <c r="E16" s="146">
        <f t="shared" si="10"/>
        <v>0</v>
      </c>
      <c r="F16" s="147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5">
        <v>0</v>
      </c>
      <c r="O16" s="145">
        <v>0</v>
      </c>
      <c r="P16" s="145">
        <v>0</v>
      </c>
      <c r="Q16" s="145">
        <v>0</v>
      </c>
      <c r="R16" s="145">
        <v>0</v>
      </c>
      <c r="S16" s="146">
        <v>0</v>
      </c>
    </row>
    <row r="17" spans="2:19" x14ac:dyDescent="0.15">
      <c r="B17" s="127" t="s">
        <v>193</v>
      </c>
      <c r="C17" s="167">
        <f t="shared" si="11"/>
        <v>13</v>
      </c>
      <c r="D17" s="145">
        <f t="shared" si="9"/>
        <v>7</v>
      </c>
      <c r="E17" s="146">
        <f t="shared" si="10"/>
        <v>6</v>
      </c>
      <c r="F17" s="147">
        <v>0</v>
      </c>
      <c r="G17" s="145">
        <v>0</v>
      </c>
      <c r="H17" s="145">
        <v>0</v>
      </c>
      <c r="I17" s="145">
        <v>1</v>
      </c>
      <c r="J17" s="145">
        <v>0</v>
      </c>
      <c r="K17" s="145">
        <v>1</v>
      </c>
      <c r="L17" s="145">
        <v>2</v>
      </c>
      <c r="M17" s="145">
        <v>3</v>
      </c>
      <c r="N17" s="145">
        <v>2</v>
      </c>
      <c r="O17" s="145">
        <v>1</v>
      </c>
      <c r="P17" s="145">
        <v>2</v>
      </c>
      <c r="Q17" s="145">
        <v>0</v>
      </c>
      <c r="R17" s="145">
        <v>1</v>
      </c>
      <c r="S17" s="146">
        <v>0</v>
      </c>
    </row>
    <row r="18" spans="2:19" x14ac:dyDescent="0.15">
      <c r="B18" s="127" t="s">
        <v>194</v>
      </c>
      <c r="C18" s="167">
        <f t="shared" si="11"/>
        <v>0</v>
      </c>
      <c r="D18" s="145">
        <f t="shared" si="9"/>
        <v>0</v>
      </c>
      <c r="E18" s="146">
        <f t="shared" si="10"/>
        <v>0</v>
      </c>
      <c r="F18" s="147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  <c r="S18" s="146">
        <v>0</v>
      </c>
    </row>
    <row r="19" spans="2:19" x14ac:dyDescent="0.15">
      <c r="B19" s="127" t="s">
        <v>195</v>
      </c>
      <c r="C19" s="167">
        <f t="shared" si="11"/>
        <v>0</v>
      </c>
      <c r="D19" s="145">
        <f t="shared" si="9"/>
        <v>0</v>
      </c>
      <c r="E19" s="146">
        <f t="shared" si="10"/>
        <v>0</v>
      </c>
      <c r="F19" s="147">
        <v>0</v>
      </c>
      <c r="G19" s="145">
        <v>0</v>
      </c>
      <c r="H19" s="145">
        <v>0</v>
      </c>
      <c r="I19" s="145">
        <v>0</v>
      </c>
      <c r="J19" s="145">
        <v>0</v>
      </c>
      <c r="K19" s="145">
        <v>0</v>
      </c>
      <c r="L19" s="145">
        <v>0</v>
      </c>
      <c r="M19" s="145">
        <v>0</v>
      </c>
      <c r="N19" s="145">
        <v>0</v>
      </c>
      <c r="O19" s="145">
        <v>0</v>
      </c>
      <c r="P19" s="145">
        <v>0</v>
      </c>
      <c r="Q19" s="145">
        <v>0</v>
      </c>
      <c r="R19" s="145">
        <v>0</v>
      </c>
      <c r="S19" s="146">
        <v>0</v>
      </c>
    </row>
    <row r="20" spans="2:19" x14ac:dyDescent="0.15">
      <c r="B20" s="127" t="s">
        <v>196</v>
      </c>
      <c r="C20" s="167">
        <f t="shared" si="11"/>
        <v>2</v>
      </c>
      <c r="D20" s="145">
        <f t="shared" si="9"/>
        <v>0</v>
      </c>
      <c r="E20" s="146">
        <f t="shared" si="10"/>
        <v>2</v>
      </c>
      <c r="F20" s="147">
        <v>0</v>
      </c>
      <c r="G20" s="145">
        <v>0</v>
      </c>
      <c r="H20" s="145">
        <v>0</v>
      </c>
      <c r="I20" s="145">
        <v>1</v>
      </c>
      <c r="J20" s="145">
        <v>0</v>
      </c>
      <c r="K20" s="145">
        <v>0</v>
      </c>
      <c r="L20" s="145">
        <v>0</v>
      </c>
      <c r="M20" s="145">
        <v>0</v>
      </c>
      <c r="N20" s="145">
        <v>0</v>
      </c>
      <c r="O20" s="145">
        <v>1</v>
      </c>
      <c r="P20" s="145">
        <v>0</v>
      </c>
      <c r="Q20" s="145">
        <v>0</v>
      </c>
      <c r="R20" s="145">
        <v>0</v>
      </c>
      <c r="S20" s="146">
        <v>0</v>
      </c>
    </row>
    <row r="21" spans="2:19" ht="14.25" thickBot="1" x14ac:dyDescent="0.2">
      <c r="B21" s="132" t="s">
        <v>197</v>
      </c>
      <c r="C21" s="168">
        <f t="shared" si="11"/>
        <v>1</v>
      </c>
      <c r="D21" s="148">
        <f t="shared" si="9"/>
        <v>1</v>
      </c>
      <c r="E21" s="149">
        <f t="shared" si="10"/>
        <v>0</v>
      </c>
      <c r="F21" s="150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  <c r="P21" s="148">
        <v>1</v>
      </c>
      <c r="Q21" s="148">
        <v>0</v>
      </c>
      <c r="R21" s="148">
        <v>0</v>
      </c>
      <c r="S21" s="149">
        <v>0</v>
      </c>
    </row>
    <row r="22" spans="2:19" ht="14.25" thickBot="1" x14ac:dyDescent="0.2">
      <c r="B22" s="137" t="s">
        <v>101</v>
      </c>
      <c r="C22" s="239">
        <f t="shared" si="11"/>
        <v>58</v>
      </c>
      <c r="D22" s="240">
        <f t="shared" si="9"/>
        <v>34</v>
      </c>
      <c r="E22" s="241">
        <f t="shared" si="10"/>
        <v>24</v>
      </c>
      <c r="F22" s="242">
        <f>SUM(F14:F21)</f>
        <v>0</v>
      </c>
      <c r="G22" s="242">
        <f t="shared" ref="G22:S22" si="12">SUM(G14:G21)</f>
        <v>0</v>
      </c>
      <c r="H22" s="242">
        <f t="shared" si="12"/>
        <v>1</v>
      </c>
      <c r="I22" s="242">
        <f t="shared" si="12"/>
        <v>2</v>
      </c>
      <c r="J22" s="242">
        <f t="shared" si="12"/>
        <v>1</v>
      </c>
      <c r="K22" s="242">
        <f t="shared" si="12"/>
        <v>3</v>
      </c>
      <c r="L22" s="242">
        <f t="shared" si="12"/>
        <v>6</v>
      </c>
      <c r="M22" s="242">
        <f t="shared" si="12"/>
        <v>9</v>
      </c>
      <c r="N22" s="242">
        <f t="shared" si="12"/>
        <v>8</v>
      </c>
      <c r="O22" s="242">
        <f t="shared" si="12"/>
        <v>6</v>
      </c>
      <c r="P22" s="242">
        <f t="shared" si="12"/>
        <v>13</v>
      </c>
      <c r="Q22" s="242">
        <f t="shared" si="12"/>
        <v>1</v>
      </c>
      <c r="R22" s="242">
        <f t="shared" si="12"/>
        <v>5</v>
      </c>
      <c r="S22" s="313">
        <f t="shared" si="12"/>
        <v>3</v>
      </c>
    </row>
  </sheetData>
  <mergeCells count="18">
    <mergeCell ref="L12:M12"/>
    <mergeCell ref="N12:O12"/>
    <mergeCell ref="B2:B3"/>
    <mergeCell ref="C2:E2"/>
    <mergeCell ref="F2:G2"/>
    <mergeCell ref="H2:I2"/>
    <mergeCell ref="J2:K2"/>
    <mergeCell ref="L2:M2"/>
    <mergeCell ref="B12:B13"/>
    <mergeCell ref="C12:E12"/>
    <mergeCell ref="F12:G12"/>
    <mergeCell ref="H12:I12"/>
    <mergeCell ref="J12:K12"/>
    <mergeCell ref="P12:Q12"/>
    <mergeCell ref="R12:S12"/>
    <mergeCell ref="N2:O2"/>
    <mergeCell ref="P2:Q2"/>
    <mergeCell ref="R2:S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view="pageBreakPreview" zoomScale="75" zoomScaleNormal="100" zoomScaleSheetLayoutView="75" workbookViewId="0">
      <selection activeCell="B2" sqref="B2:C3"/>
    </sheetView>
  </sheetViews>
  <sheetFormatPr defaultRowHeight="13.5" x14ac:dyDescent="0.15"/>
  <cols>
    <col min="1" max="1" width="2.75" style="172" customWidth="1"/>
    <col min="2" max="2" width="2.75" style="172" bestFit="1" customWidth="1"/>
    <col min="3" max="3" width="17.375" style="172" bestFit="1" customWidth="1"/>
    <col min="4" max="6" width="9" style="172"/>
    <col min="7" max="20" width="7.25" style="172" customWidth="1"/>
    <col min="21" max="16384" width="9" style="172"/>
  </cols>
  <sheetData>
    <row r="1" spans="2:20" ht="14.25" thickBot="1" x14ac:dyDescent="0.2">
      <c r="B1" s="172" t="s">
        <v>221</v>
      </c>
    </row>
    <row r="2" spans="2:20" ht="13.5" customHeight="1" x14ac:dyDescent="0.15">
      <c r="B2" s="494" t="s">
        <v>102</v>
      </c>
      <c r="C2" s="513"/>
      <c r="D2" s="496" t="s">
        <v>61</v>
      </c>
      <c r="E2" s="497"/>
      <c r="F2" s="498"/>
      <c r="G2" s="497" t="s">
        <v>111</v>
      </c>
      <c r="H2" s="504"/>
      <c r="I2" s="497" t="s">
        <v>112</v>
      </c>
      <c r="J2" s="504"/>
      <c r="K2" s="497" t="s">
        <v>113</v>
      </c>
      <c r="L2" s="504"/>
      <c r="M2" s="497" t="s">
        <v>114</v>
      </c>
      <c r="N2" s="504"/>
      <c r="O2" s="497" t="s">
        <v>115</v>
      </c>
      <c r="P2" s="504"/>
      <c r="Q2" s="497" t="s">
        <v>116</v>
      </c>
      <c r="R2" s="504"/>
      <c r="S2" s="499" t="s">
        <v>117</v>
      </c>
      <c r="T2" s="498"/>
    </row>
    <row r="3" spans="2:20" ht="14.25" thickBot="1" x14ac:dyDescent="0.2">
      <c r="B3" s="514"/>
      <c r="C3" s="515"/>
      <c r="D3" s="343" t="s">
        <v>5</v>
      </c>
      <c r="E3" s="312" t="s">
        <v>6</v>
      </c>
      <c r="F3" s="156" t="s">
        <v>7</v>
      </c>
      <c r="G3" s="344" t="s">
        <v>6</v>
      </c>
      <c r="H3" s="118" t="s">
        <v>7</v>
      </c>
      <c r="I3" s="344" t="s">
        <v>6</v>
      </c>
      <c r="J3" s="118" t="s">
        <v>7</v>
      </c>
      <c r="K3" s="344" t="s">
        <v>6</v>
      </c>
      <c r="L3" s="118" t="s">
        <v>7</v>
      </c>
      <c r="M3" s="344" t="s">
        <v>6</v>
      </c>
      <c r="N3" s="118" t="s">
        <v>7</v>
      </c>
      <c r="O3" s="344" t="s">
        <v>6</v>
      </c>
      <c r="P3" s="118" t="s">
        <v>7</v>
      </c>
      <c r="Q3" s="157" t="s">
        <v>6</v>
      </c>
      <c r="R3" s="121" t="s">
        <v>7</v>
      </c>
      <c r="S3" s="157" t="s">
        <v>6</v>
      </c>
      <c r="T3" s="119" t="s">
        <v>7</v>
      </c>
    </row>
    <row r="4" spans="2:20" ht="13.5" customHeight="1" x14ac:dyDescent="0.15">
      <c r="B4" s="507" t="s">
        <v>118</v>
      </c>
      <c r="C4" s="158" t="s">
        <v>64</v>
      </c>
      <c r="D4" s="173">
        <f>SUM(E4:F4)</f>
        <v>2204</v>
      </c>
      <c r="E4" s="139">
        <f>SUM(G4+I4+K4+M4+O4+Q4+S4)</f>
        <v>1416</v>
      </c>
      <c r="F4" s="140">
        <f>SUM(H4+J4+L4+N4+P4+R4+T4)</f>
        <v>788</v>
      </c>
      <c r="G4" s="141">
        <v>16</v>
      </c>
      <c r="H4" s="139">
        <v>8</v>
      </c>
      <c r="I4" s="139">
        <v>136</v>
      </c>
      <c r="J4" s="139">
        <v>93</v>
      </c>
      <c r="K4" s="139">
        <v>210</v>
      </c>
      <c r="L4" s="139">
        <v>134</v>
      </c>
      <c r="M4" s="139">
        <v>274</v>
      </c>
      <c r="N4" s="139">
        <v>170</v>
      </c>
      <c r="O4" s="139">
        <v>344</v>
      </c>
      <c r="P4" s="139">
        <v>174</v>
      </c>
      <c r="Q4" s="139">
        <v>322</v>
      </c>
      <c r="R4" s="174">
        <v>150</v>
      </c>
      <c r="S4" s="139">
        <v>114</v>
      </c>
      <c r="T4" s="140">
        <v>59</v>
      </c>
    </row>
    <row r="5" spans="2:20" x14ac:dyDescent="0.15">
      <c r="B5" s="508"/>
      <c r="C5" s="159" t="s">
        <v>65</v>
      </c>
      <c r="D5" s="167">
        <f>SUM(E5:F5)</f>
        <v>0</v>
      </c>
      <c r="E5" s="145">
        <f t="shared" ref="E5:E34" si="0">SUM(G5+I5+K5+M5+O5+Q5+S5)</f>
        <v>0</v>
      </c>
      <c r="F5" s="146">
        <f t="shared" ref="F5:F34" si="1">SUM(H5+J5+L5+N5+P5+R5+T5)</f>
        <v>0</v>
      </c>
      <c r="G5" s="147">
        <v>0</v>
      </c>
      <c r="H5" s="145">
        <v>0</v>
      </c>
      <c r="I5" s="145">
        <v>0</v>
      </c>
      <c r="J5" s="145">
        <v>0</v>
      </c>
      <c r="K5" s="145">
        <v>0</v>
      </c>
      <c r="L5" s="145">
        <v>0</v>
      </c>
      <c r="M5" s="145">
        <v>0</v>
      </c>
      <c r="N5" s="145">
        <v>0</v>
      </c>
      <c r="O5" s="145">
        <v>0</v>
      </c>
      <c r="P5" s="145">
        <v>0</v>
      </c>
      <c r="Q5" s="145">
        <v>0</v>
      </c>
      <c r="R5" s="160">
        <v>0</v>
      </c>
      <c r="S5" s="145">
        <v>0</v>
      </c>
      <c r="T5" s="146">
        <v>0</v>
      </c>
    </row>
    <row r="6" spans="2:20" x14ac:dyDescent="0.15">
      <c r="B6" s="508"/>
      <c r="C6" s="159" t="s">
        <v>66</v>
      </c>
      <c r="D6" s="167">
        <f t="shared" ref="D6:D34" si="2">SUM(E6:F6)</f>
        <v>153</v>
      </c>
      <c r="E6" s="145">
        <f t="shared" si="0"/>
        <v>85</v>
      </c>
      <c r="F6" s="146">
        <f t="shared" si="1"/>
        <v>68</v>
      </c>
      <c r="G6" s="147">
        <v>0</v>
      </c>
      <c r="H6" s="145">
        <v>0</v>
      </c>
      <c r="I6" s="145">
        <v>2</v>
      </c>
      <c r="J6" s="145">
        <v>0</v>
      </c>
      <c r="K6" s="145">
        <v>2</v>
      </c>
      <c r="L6" s="145">
        <v>4</v>
      </c>
      <c r="M6" s="145">
        <v>15</v>
      </c>
      <c r="N6" s="145">
        <v>3</v>
      </c>
      <c r="O6" s="145">
        <v>28</v>
      </c>
      <c r="P6" s="145">
        <v>16</v>
      </c>
      <c r="Q6" s="145">
        <v>26</v>
      </c>
      <c r="R6" s="160">
        <v>32</v>
      </c>
      <c r="S6" s="145">
        <v>12</v>
      </c>
      <c r="T6" s="146">
        <v>13</v>
      </c>
    </row>
    <row r="7" spans="2:20" x14ac:dyDescent="0.15">
      <c r="B7" s="508"/>
      <c r="C7" s="159" t="s">
        <v>67</v>
      </c>
      <c r="D7" s="167">
        <f t="shared" si="2"/>
        <v>52</v>
      </c>
      <c r="E7" s="145">
        <f t="shared" si="0"/>
        <v>37</v>
      </c>
      <c r="F7" s="146">
        <f t="shared" si="1"/>
        <v>15</v>
      </c>
      <c r="G7" s="147">
        <v>0</v>
      </c>
      <c r="H7" s="145">
        <v>0</v>
      </c>
      <c r="I7" s="145">
        <v>0</v>
      </c>
      <c r="J7" s="145">
        <v>0</v>
      </c>
      <c r="K7" s="145">
        <v>0</v>
      </c>
      <c r="L7" s="145">
        <v>1</v>
      </c>
      <c r="M7" s="145">
        <v>9</v>
      </c>
      <c r="N7" s="145">
        <v>3</v>
      </c>
      <c r="O7" s="145">
        <v>10</v>
      </c>
      <c r="P7" s="145">
        <v>1</v>
      </c>
      <c r="Q7" s="145">
        <v>11</v>
      </c>
      <c r="R7" s="160">
        <v>5</v>
      </c>
      <c r="S7" s="145">
        <v>7</v>
      </c>
      <c r="T7" s="146">
        <v>5</v>
      </c>
    </row>
    <row r="8" spans="2:20" x14ac:dyDescent="0.15">
      <c r="B8" s="508"/>
      <c r="C8" s="159" t="s">
        <v>68</v>
      </c>
      <c r="D8" s="167">
        <f t="shared" si="2"/>
        <v>288</v>
      </c>
      <c r="E8" s="145">
        <f t="shared" si="0"/>
        <v>188</v>
      </c>
      <c r="F8" s="146">
        <f t="shared" si="1"/>
        <v>100</v>
      </c>
      <c r="G8" s="147">
        <v>1</v>
      </c>
      <c r="H8" s="145">
        <v>0</v>
      </c>
      <c r="I8" s="145">
        <v>5</v>
      </c>
      <c r="J8" s="145">
        <v>1</v>
      </c>
      <c r="K8" s="145">
        <v>23</v>
      </c>
      <c r="L8" s="145">
        <v>2</v>
      </c>
      <c r="M8" s="145">
        <v>27</v>
      </c>
      <c r="N8" s="145">
        <v>13</v>
      </c>
      <c r="O8" s="145">
        <v>46</v>
      </c>
      <c r="P8" s="145">
        <v>28</v>
      </c>
      <c r="Q8" s="145">
        <v>62</v>
      </c>
      <c r="R8" s="160">
        <v>37</v>
      </c>
      <c r="S8" s="145">
        <v>24</v>
      </c>
      <c r="T8" s="146">
        <v>19</v>
      </c>
    </row>
    <row r="9" spans="2:20" x14ac:dyDescent="0.15">
      <c r="B9" s="508"/>
      <c r="C9" s="159" t="s">
        <v>69</v>
      </c>
      <c r="D9" s="167">
        <f t="shared" si="2"/>
        <v>285</v>
      </c>
      <c r="E9" s="145">
        <f t="shared" si="0"/>
        <v>189</v>
      </c>
      <c r="F9" s="146">
        <f t="shared" si="1"/>
        <v>96</v>
      </c>
      <c r="G9" s="147">
        <v>3</v>
      </c>
      <c r="H9" s="145">
        <v>0</v>
      </c>
      <c r="I9" s="145">
        <v>8</v>
      </c>
      <c r="J9" s="145">
        <v>2</v>
      </c>
      <c r="K9" s="145">
        <v>8</v>
      </c>
      <c r="L9" s="145">
        <v>4</v>
      </c>
      <c r="M9" s="145">
        <v>32</v>
      </c>
      <c r="N9" s="145">
        <v>17</v>
      </c>
      <c r="O9" s="145">
        <v>39</v>
      </c>
      <c r="P9" s="145">
        <v>29</v>
      </c>
      <c r="Q9" s="145">
        <v>70</v>
      </c>
      <c r="R9" s="160">
        <v>30</v>
      </c>
      <c r="S9" s="145">
        <v>29</v>
      </c>
      <c r="T9" s="146">
        <v>14</v>
      </c>
    </row>
    <row r="10" spans="2:20" x14ac:dyDescent="0.15">
      <c r="B10" s="508"/>
      <c r="C10" s="159" t="s">
        <v>70</v>
      </c>
      <c r="D10" s="167">
        <f t="shared" si="2"/>
        <v>64</v>
      </c>
      <c r="E10" s="145">
        <f t="shared" si="0"/>
        <v>40</v>
      </c>
      <c r="F10" s="146">
        <f t="shared" si="1"/>
        <v>24</v>
      </c>
      <c r="G10" s="147">
        <v>0</v>
      </c>
      <c r="H10" s="145">
        <v>1</v>
      </c>
      <c r="I10" s="145">
        <v>2</v>
      </c>
      <c r="J10" s="145">
        <v>0</v>
      </c>
      <c r="K10" s="145">
        <v>5</v>
      </c>
      <c r="L10" s="145">
        <v>5</v>
      </c>
      <c r="M10" s="145">
        <v>5</v>
      </c>
      <c r="N10" s="145">
        <v>5</v>
      </c>
      <c r="O10" s="145">
        <v>12</v>
      </c>
      <c r="P10" s="145">
        <v>5</v>
      </c>
      <c r="Q10" s="145">
        <v>7</v>
      </c>
      <c r="R10" s="160">
        <v>6</v>
      </c>
      <c r="S10" s="145">
        <v>9</v>
      </c>
      <c r="T10" s="146">
        <v>2</v>
      </c>
    </row>
    <row r="11" spans="2:20" x14ac:dyDescent="0.15">
      <c r="B11" s="508"/>
      <c r="C11" s="159" t="s">
        <v>71</v>
      </c>
      <c r="D11" s="167">
        <f t="shared" si="2"/>
        <v>74</v>
      </c>
      <c r="E11" s="145">
        <f t="shared" si="0"/>
        <v>43</v>
      </c>
      <c r="F11" s="146">
        <f t="shared" si="1"/>
        <v>31</v>
      </c>
      <c r="G11" s="147">
        <v>1</v>
      </c>
      <c r="H11" s="145">
        <v>1</v>
      </c>
      <c r="I11" s="145">
        <v>0</v>
      </c>
      <c r="J11" s="145">
        <v>1</v>
      </c>
      <c r="K11" s="145">
        <v>2</v>
      </c>
      <c r="L11" s="145">
        <v>2</v>
      </c>
      <c r="M11" s="145">
        <v>7</v>
      </c>
      <c r="N11" s="145">
        <v>0</v>
      </c>
      <c r="O11" s="145">
        <v>17</v>
      </c>
      <c r="P11" s="145">
        <v>4</v>
      </c>
      <c r="Q11" s="145">
        <v>12</v>
      </c>
      <c r="R11" s="160">
        <v>18</v>
      </c>
      <c r="S11" s="145">
        <v>4</v>
      </c>
      <c r="T11" s="146">
        <v>5</v>
      </c>
    </row>
    <row r="12" spans="2:20" x14ac:dyDescent="0.15">
      <c r="B12" s="508"/>
      <c r="C12" s="159" t="s">
        <v>198</v>
      </c>
      <c r="D12" s="167">
        <f t="shared" si="2"/>
        <v>59</v>
      </c>
      <c r="E12" s="145">
        <f t="shared" si="0"/>
        <v>39</v>
      </c>
      <c r="F12" s="146">
        <f t="shared" si="1"/>
        <v>20</v>
      </c>
      <c r="G12" s="147">
        <v>0</v>
      </c>
      <c r="H12" s="145">
        <v>1</v>
      </c>
      <c r="I12" s="145">
        <v>3</v>
      </c>
      <c r="J12" s="145">
        <v>2</v>
      </c>
      <c r="K12" s="145">
        <v>3</v>
      </c>
      <c r="L12" s="145">
        <v>3</v>
      </c>
      <c r="M12" s="145">
        <v>8</v>
      </c>
      <c r="N12" s="145">
        <v>3</v>
      </c>
      <c r="O12" s="145">
        <v>10</v>
      </c>
      <c r="P12" s="145">
        <v>5</v>
      </c>
      <c r="Q12" s="145">
        <v>11</v>
      </c>
      <c r="R12" s="160">
        <v>3</v>
      </c>
      <c r="S12" s="145">
        <v>4</v>
      </c>
      <c r="T12" s="146">
        <v>3</v>
      </c>
    </row>
    <row r="13" spans="2:20" x14ac:dyDescent="0.15">
      <c r="B13" s="508"/>
      <c r="C13" s="159" t="s">
        <v>72</v>
      </c>
      <c r="D13" s="167">
        <f t="shared" si="2"/>
        <v>8</v>
      </c>
      <c r="E13" s="145">
        <f t="shared" si="0"/>
        <v>8</v>
      </c>
      <c r="F13" s="146">
        <f t="shared" si="1"/>
        <v>0</v>
      </c>
      <c r="G13" s="147">
        <v>0</v>
      </c>
      <c r="H13" s="145">
        <v>0</v>
      </c>
      <c r="I13" s="145">
        <v>0</v>
      </c>
      <c r="J13" s="145">
        <v>0</v>
      </c>
      <c r="K13" s="145">
        <v>1</v>
      </c>
      <c r="L13" s="145">
        <v>0</v>
      </c>
      <c r="M13" s="145">
        <v>2</v>
      </c>
      <c r="N13" s="145">
        <v>0</v>
      </c>
      <c r="O13" s="145">
        <v>2</v>
      </c>
      <c r="P13" s="145">
        <v>0</v>
      </c>
      <c r="Q13" s="145">
        <v>2</v>
      </c>
      <c r="R13" s="160">
        <v>0</v>
      </c>
      <c r="S13" s="145">
        <v>1</v>
      </c>
      <c r="T13" s="146">
        <v>0</v>
      </c>
    </row>
    <row r="14" spans="2:20" x14ac:dyDescent="0.15">
      <c r="B14" s="508"/>
      <c r="C14" s="159" t="s">
        <v>73</v>
      </c>
      <c r="D14" s="167">
        <f t="shared" si="2"/>
        <v>104</v>
      </c>
      <c r="E14" s="145">
        <f t="shared" si="0"/>
        <v>63</v>
      </c>
      <c r="F14" s="146">
        <f t="shared" si="1"/>
        <v>41</v>
      </c>
      <c r="G14" s="147">
        <v>1</v>
      </c>
      <c r="H14" s="145">
        <v>0</v>
      </c>
      <c r="I14" s="145">
        <v>2</v>
      </c>
      <c r="J14" s="145">
        <v>2</v>
      </c>
      <c r="K14" s="145">
        <v>11</v>
      </c>
      <c r="L14" s="145">
        <v>7</v>
      </c>
      <c r="M14" s="145">
        <v>16</v>
      </c>
      <c r="N14" s="145">
        <v>12</v>
      </c>
      <c r="O14" s="145">
        <v>17</v>
      </c>
      <c r="P14" s="145">
        <v>10</v>
      </c>
      <c r="Q14" s="145">
        <v>12</v>
      </c>
      <c r="R14" s="160">
        <v>7</v>
      </c>
      <c r="S14" s="145">
        <v>4</v>
      </c>
      <c r="T14" s="146">
        <v>3</v>
      </c>
    </row>
    <row r="15" spans="2:20" x14ac:dyDescent="0.15">
      <c r="B15" s="508"/>
      <c r="C15" s="159" t="s">
        <v>30</v>
      </c>
      <c r="D15" s="167">
        <f t="shared" si="2"/>
        <v>14</v>
      </c>
      <c r="E15" s="145">
        <f t="shared" si="0"/>
        <v>11</v>
      </c>
      <c r="F15" s="146">
        <f t="shared" si="1"/>
        <v>3</v>
      </c>
      <c r="G15" s="147">
        <v>0</v>
      </c>
      <c r="H15" s="145">
        <v>0</v>
      </c>
      <c r="I15" s="145">
        <v>0</v>
      </c>
      <c r="J15" s="145">
        <v>1</v>
      </c>
      <c r="K15" s="145">
        <v>1</v>
      </c>
      <c r="L15" s="145">
        <v>0</v>
      </c>
      <c r="M15" s="145">
        <v>2</v>
      </c>
      <c r="N15" s="145">
        <v>0</v>
      </c>
      <c r="O15" s="145">
        <v>3</v>
      </c>
      <c r="P15" s="145">
        <v>1</v>
      </c>
      <c r="Q15" s="145">
        <v>4</v>
      </c>
      <c r="R15" s="160">
        <v>1</v>
      </c>
      <c r="S15" s="145">
        <v>1</v>
      </c>
      <c r="T15" s="146">
        <v>0</v>
      </c>
    </row>
    <row r="16" spans="2:20" ht="14.25" thickBot="1" x14ac:dyDescent="0.2">
      <c r="B16" s="509"/>
      <c r="C16" s="161" t="s">
        <v>21</v>
      </c>
      <c r="D16" s="168">
        <f t="shared" si="2"/>
        <v>3305</v>
      </c>
      <c r="E16" s="148">
        <f t="shared" si="0"/>
        <v>2119</v>
      </c>
      <c r="F16" s="149">
        <f t="shared" si="1"/>
        <v>1186</v>
      </c>
      <c r="G16" s="150">
        <f>SUM(G4:G15)</f>
        <v>22</v>
      </c>
      <c r="H16" s="150">
        <f t="shared" ref="H16:T16" si="3">SUM(H4:H15)</f>
        <v>11</v>
      </c>
      <c r="I16" s="150">
        <f t="shared" si="3"/>
        <v>158</v>
      </c>
      <c r="J16" s="150">
        <f t="shared" si="3"/>
        <v>102</v>
      </c>
      <c r="K16" s="150">
        <f t="shared" si="3"/>
        <v>266</v>
      </c>
      <c r="L16" s="150">
        <f t="shared" si="3"/>
        <v>162</v>
      </c>
      <c r="M16" s="150">
        <f t="shared" si="3"/>
        <v>397</v>
      </c>
      <c r="N16" s="150">
        <f t="shared" si="3"/>
        <v>226</v>
      </c>
      <c r="O16" s="150">
        <f t="shared" si="3"/>
        <v>528</v>
      </c>
      <c r="P16" s="150">
        <f t="shared" si="3"/>
        <v>273</v>
      </c>
      <c r="Q16" s="150">
        <f t="shared" si="3"/>
        <v>539</v>
      </c>
      <c r="R16" s="150">
        <f t="shared" si="3"/>
        <v>289</v>
      </c>
      <c r="S16" s="150">
        <f t="shared" si="3"/>
        <v>209</v>
      </c>
      <c r="T16" s="369">
        <f t="shared" si="3"/>
        <v>123</v>
      </c>
    </row>
    <row r="17" spans="2:20" ht="13.5" customHeight="1" x14ac:dyDescent="0.15">
      <c r="B17" s="507" t="s">
        <v>119</v>
      </c>
      <c r="C17" s="158" t="s">
        <v>75</v>
      </c>
      <c r="D17" s="173">
        <f t="shared" si="2"/>
        <v>1646</v>
      </c>
      <c r="E17" s="139">
        <f t="shared" si="0"/>
        <v>1029</v>
      </c>
      <c r="F17" s="140">
        <f t="shared" si="1"/>
        <v>617</v>
      </c>
      <c r="G17" s="155">
        <v>0</v>
      </c>
      <c r="H17" s="153">
        <v>0</v>
      </c>
      <c r="I17" s="153">
        <v>25</v>
      </c>
      <c r="J17" s="153">
        <v>16</v>
      </c>
      <c r="K17" s="153">
        <v>67</v>
      </c>
      <c r="L17" s="153">
        <v>32</v>
      </c>
      <c r="M17" s="153">
        <v>159</v>
      </c>
      <c r="N17" s="153">
        <v>101</v>
      </c>
      <c r="O17" s="153">
        <v>285</v>
      </c>
      <c r="P17" s="153">
        <v>151</v>
      </c>
      <c r="Q17" s="153">
        <v>315</v>
      </c>
      <c r="R17" s="164">
        <v>206</v>
      </c>
      <c r="S17" s="153">
        <v>178</v>
      </c>
      <c r="T17" s="154">
        <v>111</v>
      </c>
    </row>
    <row r="18" spans="2:20" x14ac:dyDescent="0.15">
      <c r="B18" s="508"/>
      <c r="C18" s="159" t="s">
        <v>199</v>
      </c>
      <c r="D18" s="167">
        <f t="shared" si="2"/>
        <v>36</v>
      </c>
      <c r="E18" s="145">
        <f t="shared" si="0"/>
        <v>22</v>
      </c>
      <c r="F18" s="146">
        <f t="shared" si="1"/>
        <v>14</v>
      </c>
      <c r="G18" s="147">
        <v>0</v>
      </c>
      <c r="H18" s="145">
        <v>0</v>
      </c>
      <c r="I18" s="145">
        <v>0</v>
      </c>
      <c r="J18" s="145">
        <v>0</v>
      </c>
      <c r="K18" s="145">
        <v>1</v>
      </c>
      <c r="L18" s="145">
        <v>0</v>
      </c>
      <c r="M18" s="145">
        <v>7</v>
      </c>
      <c r="N18" s="145">
        <v>4</v>
      </c>
      <c r="O18" s="145">
        <v>4</v>
      </c>
      <c r="P18" s="145">
        <v>4</v>
      </c>
      <c r="Q18" s="145">
        <v>6</v>
      </c>
      <c r="R18" s="160">
        <v>5</v>
      </c>
      <c r="S18" s="145">
        <v>4</v>
      </c>
      <c r="T18" s="146">
        <v>1</v>
      </c>
    </row>
    <row r="19" spans="2:20" x14ac:dyDescent="0.15">
      <c r="B19" s="508"/>
      <c r="C19" s="159" t="s">
        <v>76</v>
      </c>
      <c r="D19" s="167">
        <f t="shared" si="2"/>
        <v>0</v>
      </c>
      <c r="E19" s="145">
        <f t="shared" si="0"/>
        <v>0</v>
      </c>
      <c r="F19" s="146">
        <f t="shared" si="1"/>
        <v>0</v>
      </c>
      <c r="G19" s="147">
        <v>0</v>
      </c>
      <c r="H19" s="145">
        <v>0</v>
      </c>
      <c r="I19" s="145">
        <v>0</v>
      </c>
      <c r="J19" s="145">
        <v>0</v>
      </c>
      <c r="K19" s="145">
        <v>0</v>
      </c>
      <c r="L19" s="145">
        <v>0</v>
      </c>
      <c r="M19" s="145">
        <v>0</v>
      </c>
      <c r="N19" s="145">
        <v>0</v>
      </c>
      <c r="O19" s="145">
        <v>0</v>
      </c>
      <c r="P19" s="145">
        <v>0</v>
      </c>
      <c r="Q19" s="145">
        <v>0</v>
      </c>
      <c r="R19" s="160">
        <v>0</v>
      </c>
      <c r="S19" s="145">
        <v>0</v>
      </c>
      <c r="T19" s="146">
        <v>0</v>
      </c>
    </row>
    <row r="20" spans="2:20" x14ac:dyDescent="0.15">
      <c r="B20" s="508"/>
      <c r="C20" s="159" t="s">
        <v>77</v>
      </c>
      <c r="D20" s="167">
        <f t="shared" si="2"/>
        <v>9</v>
      </c>
      <c r="E20" s="145">
        <f t="shared" si="0"/>
        <v>6</v>
      </c>
      <c r="F20" s="146">
        <f t="shared" si="1"/>
        <v>3</v>
      </c>
      <c r="G20" s="147">
        <v>0</v>
      </c>
      <c r="H20" s="145">
        <v>0</v>
      </c>
      <c r="I20" s="145">
        <v>0</v>
      </c>
      <c r="J20" s="145">
        <v>0</v>
      </c>
      <c r="K20" s="145">
        <v>0</v>
      </c>
      <c r="L20" s="145">
        <v>0</v>
      </c>
      <c r="M20" s="145">
        <v>1</v>
      </c>
      <c r="N20" s="145">
        <v>1</v>
      </c>
      <c r="O20" s="145">
        <v>3</v>
      </c>
      <c r="P20" s="145">
        <v>2</v>
      </c>
      <c r="Q20" s="145">
        <v>1</v>
      </c>
      <c r="R20" s="160">
        <v>0</v>
      </c>
      <c r="S20" s="145">
        <v>1</v>
      </c>
      <c r="T20" s="146">
        <v>0</v>
      </c>
    </row>
    <row r="21" spans="2:20" x14ac:dyDescent="0.15">
      <c r="B21" s="508"/>
      <c r="C21" s="159" t="s">
        <v>78</v>
      </c>
      <c r="D21" s="167">
        <f t="shared" si="2"/>
        <v>4</v>
      </c>
      <c r="E21" s="145">
        <f t="shared" si="0"/>
        <v>2</v>
      </c>
      <c r="F21" s="146">
        <f t="shared" si="1"/>
        <v>2</v>
      </c>
      <c r="G21" s="147">
        <v>0</v>
      </c>
      <c r="H21" s="145">
        <v>0</v>
      </c>
      <c r="I21" s="145">
        <v>0</v>
      </c>
      <c r="J21" s="145">
        <v>0</v>
      </c>
      <c r="K21" s="145">
        <v>0</v>
      </c>
      <c r="L21" s="145">
        <v>0</v>
      </c>
      <c r="M21" s="145">
        <v>0</v>
      </c>
      <c r="N21" s="145">
        <v>1</v>
      </c>
      <c r="O21" s="145">
        <v>0</v>
      </c>
      <c r="P21" s="145">
        <v>0</v>
      </c>
      <c r="Q21" s="145">
        <v>1</v>
      </c>
      <c r="R21" s="160">
        <v>0</v>
      </c>
      <c r="S21" s="145">
        <v>1</v>
      </c>
      <c r="T21" s="146">
        <v>1</v>
      </c>
    </row>
    <row r="22" spans="2:20" x14ac:dyDescent="0.15">
      <c r="B22" s="508"/>
      <c r="C22" s="159" t="s">
        <v>79</v>
      </c>
      <c r="D22" s="167">
        <f t="shared" si="2"/>
        <v>4</v>
      </c>
      <c r="E22" s="145">
        <f t="shared" si="0"/>
        <v>4</v>
      </c>
      <c r="F22" s="146">
        <f t="shared" si="1"/>
        <v>0</v>
      </c>
      <c r="G22" s="147">
        <v>0</v>
      </c>
      <c r="H22" s="145">
        <v>0</v>
      </c>
      <c r="I22" s="145">
        <v>0</v>
      </c>
      <c r="J22" s="145">
        <v>0</v>
      </c>
      <c r="K22" s="145">
        <v>1</v>
      </c>
      <c r="L22" s="145">
        <v>0</v>
      </c>
      <c r="M22" s="145">
        <v>1</v>
      </c>
      <c r="N22" s="145">
        <v>0</v>
      </c>
      <c r="O22" s="145">
        <v>0</v>
      </c>
      <c r="P22" s="145">
        <v>0</v>
      </c>
      <c r="Q22" s="145">
        <v>0</v>
      </c>
      <c r="R22" s="160">
        <v>0</v>
      </c>
      <c r="S22" s="145">
        <v>2</v>
      </c>
      <c r="T22" s="146">
        <v>0</v>
      </c>
    </row>
    <row r="23" spans="2:20" x14ac:dyDescent="0.15">
      <c r="B23" s="508"/>
      <c r="C23" s="159" t="s">
        <v>30</v>
      </c>
      <c r="D23" s="167">
        <f t="shared" si="2"/>
        <v>26</v>
      </c>
      <c r="E23" s="145">
        <f t="shared" si="0"/>
        <v>15</v>
      </c>
      <c r="F23" s="146">
        <f t="shared" si="1"/>
        <v>11</v>
      </c>
      <c r="G23" s="147">
        <v>0</v>
      </c>
      <c r="H23" s="145">
        <v>0</v>
      </c>
      <c r="I23" s="145">
        <v>2</v>
      </c>
      <c r="J23" s="145">
        <v>1</v>
      </c>
      <c r="K23" s="145">
        <v>2</v>
      </c>
      <c r="L23" s="145">
        <v>1</v>
      </c>
      <c r="M23" s="145">
        <v>3</v>
      </c>
      <c r="N23" s="145">
        <v>1</v>
      </c>
      <c r="O23" s="145">
        <v>3</v>
      </c>
      <c r="P23" s="145">
        <v>1</v>
      </c>
      <c r="Q23" s="145">
        <v>4</v>
      </c>
      <c r="R23" s="160">
        <v>6</v>
      </c>
      <c r="S23" s="145">
        <v>1</v>
      </c>
      <c r="T23" s="146">
        <v>1</v>
      </c>
    </row>
    <row r="24" spans="2:20" ht="14.25" thickBot="1" x14ac:dyDescent="0.2">
      <c r="B24" s="509"/>
      <c r="C24" s="161" t="s">
        <v>21</v>
      </c>
      <c r="D24" s="168">
        <f t="shared" si="2"/>
        <v>1725</v>
      </c>
      <c r="E24" s="148">
        <f t="shared" si="0"/>
        <v>1078</v>
      </c>
      <c r="F24" s="149">
        <f t="shared" si="1"/>
        <v>647</v>
      </c>
      <c r="G24" s="150">
        <f>SUM(G17:G23)</f>
        <v>0</v>
      </c>
      <c r="H24" s="150">
        <f t="shared" ref="H24:T24" si="4">SUM(H17:H23)</f>
        <v>0</v>
      </c>
      <c r="I24" s="150">
        <f t="shared" si="4"/>
        <v>27</v>
      </c>
      <c r="J24" s="150">
        <f t="shared" si="4"/>
        <v>17</v>
      </c>
      <c r="K24" s="150">
        <f t="shared" si="4"/>
        <v>71</v>
      </c>
      <c r="L24" s="150">
        <f t="shared" si="4"/>
        <v>33</v>
      </c>
      <c r="M24" s="150">
        <f t="shared" si="4"/>
        <v>171</v>
      </c>
      <c r="N24" s="150">
        <f t="shared" si="4"/>
        <v>108</v>
      </c>
      <c r="O24" s="150">
        <f t="shared" si="4"/>
        <v>295</v>
      </c>
      <c r="P24" s="150">
        <f t="shared" si="4"/>
        <v>158</v>
      </c>
      <c r="Q24" s="150">
        <f t="shared" si="4"/>
        <v>327</v>
      </c>
      <c r="R24" s="150">
        <f t="shared" si="4"/>
        <v>217</v>
      </c>
      <c r="S24" s="150">
        <f t="shared" si="4"/>
        <v>187</v>
      </c>
      <c r="T24" s="369">
        <f t="shared" si="4"/>
        <v>114</v>
      </c>
    </row>
    <row r="25" spans="2:20" ht="13.5" customHeight="1" x14ac:dyDescent="0.15">
      <c r="B25" s="510" t="s">
        <v>120</v>
      </c>
      <c r="C25" s="158" t="s">
        <v>81</v>
      </c>
      <c r="D25" s="173">
        <f t="shared" si="2"/>
        <v>108</v>
      </c>
      <c r="E25" s="139">
        <f t="shared" si="0"/>
        <v>62</v>
      </c>
      <c r="F25" s="140">
        <f t="shared" si="1"/>
        <v>46</v>
      </c>
      <c r="G25" s="155">
        <v>0</v>
      </c>
      <c r="H25" s="153">
        <v>0</v>
      </c>
      <c r="I25" s="153">
        <v>3</v>
      </c>
      <c r="J25" s="153">
        <v>7</v>
      </c>
      <c r="K25" s="153">
        <v>7</v>
      </c>
      <c r="L25" s="153">
        <v>9</v>
      </c>
      <c r="M25" s="153">
        <v>11</v>
      </c>
      <c r="N25" s="153">
        <v>8</v>
      </c>
      <c r="O25" s="153">
        <v>14</v>
      </c>
      <c r="P25" s="153">
        <v>8</v>
      </c>
      <c r="Q25" s="153">
        <v>18</v>
      </c>
      <c r="R25" s="164">
        <v>6</v>
      </c>
      <c r="S25" s="153">
        <v>9</v>
      </c>
      <c r="T25" s="154">
        <v>8</v>
      </c>
    </row>
    <row r="26" spans="2:20" x14ac:dyDescent="0.15">
      <c r="B26" s="511"/>
      <c r="C26" s="159" t="s">
        <v>82</v>
      </c>
      <c r="D26" s="167">
        <f t="shared" si="2"/>
        <v>120</v>
      </c>
      <c r="E26" s="145">
        <f t="shared" si="0"/>
        <v>75</v>
      </c>
      <c r="F26" s="146">
        <f t="shared" si="1"/>
        <v>45</v>
      </c>
      <c r="G26" s="147">
        <v>0</v>
      </c>
      <c r="H26" s="145">
        <v>0</v>
      </c>
      <c r="I26" s="145">
        <v>3</v>
      </c>
      <c r="J26" s="145">
        <v>0</v>
      </c>
      <c r="K26" s="145">
        <v>3</v>
      </c>
      <c r="L26" s="145">
        <v>7</v>
      </c>
      <c r="M26" s="145">
        <v>14</v>
      </c>
      <c r="N26" s="145">
        <v>6</v>
      </c>
      <c r="O26" s="145">
        <v>16</v>
      </c>
      <c r="P26" s="145">
        <v>11</v>
      </c>
      <c r="Q26" s="145">
        <v>22</v>
      </c>
      <c r="R26" s="160">
        <v>12</v>
      </c>
      <c r="S26" s="145">
        <v>17</v>
      </c>
      <c r="T26" s="146">
        <v>9</v>
      </c>
    </row>
    <row r="27" spans="2:20" x14ac:dyDescent="0.15">
      <c r="B27" s="511"/>
      <c r="C27" s="166" t="s">
        <v>83</v>
      </c>
      <c r="D27" s="167">
        <f t="shared" si="2"/>
        <v>19</v>
      </c>
      <c r="E27" s="145">
        <f t="shared" si="0"/>
        <v>11</v>
      </c>
      <c r="F27" s="146">
        <f t="shared" si="1"/>
        <v>8</v>
      </c>
      <c r="G27" s="147">
        <v>0</v>
      </c>
      <c r="H27" s="145">
        <v>0</v>
      </c>
      <c r="I27" s="145">
        <v>0</v>
      </c>
      <c r="J27" s="145">
        <v>1</v>
      </c>
      <c r="K27" s="145">
        <v>0</v>
      </c>
      <c r="L27" s="145">
        <v>1</v>
      </c>
      <c r="M27" s="145">
        <v>2</v>
      </c>
      <c r="N27" s="145">
        <v>1</v>
      </c>
      <c r="O27" s="145">
        <v>4</v>
      </c>
      <c r="P27" s="145">
        <v>3</v>
      </c>
      <c r="Q27" s="145">
        <v>4</v>
      </c>
      <c r="R27" s="160">
        <v>2</v>
      </c>
      <c r="S27" s="145">
        <v>1</v>
      </c>
      <c r="T27" s="146">
        <v>0</v>
      </c>
    </row>
    <row r="28" spans="2:20" x14ac:dyDescent="0.15">
      <c r="B28" s="511"/>
      <c r="C28" s="159" t="s">
        <v>200</v>
      </c>
      <c r="D28" s="167">
        <f t="shared" si="2"/>
        <v>6</v>
      </c>
      <c r="E28" s="145">
        <f t="shared" si="0"/>
        <v>2</v>
      </c>
      <c r="F28" s="146">
        <f t="shared" si="1"/>
        <v>4</v>
      </c>
      <c r="G28" s="147">
        <v>0</v>
      </c>
      <c r="H28" s="145">
        <v>0</v>
      </c>
      <c r="I28" s="145">
        <v>0</v>
      </c>
      <c r="J28" s="145">
        <v>0</v>
      </c>
      <c r="K28" s="145">
        <v>0</v>
      </c>
      <c r="L28" s="145">
        <v>0</v>
      </c>
      <c r="M28" s="145">
        <v>1</v>
      </c>
      <c r="N28" s="145">
        <v>0</v>
      </c>
      <c r="O28" s="145">
        <v>0</v>
      </c>
      <c r="P28" s="145">
        <v>2</v>
      </c>
      <c r="Q28" s="145">
        <v>1</v>
      </c>
      <c r="R28" s="160">
        <v>1</v>
      </c>
      <c r="S28" s="145">
        <v>0</v>
      </c>
      <c r="T28" s="146">
        <v>1</v>
      </c>
    </row>
    <row r="29" spans="2:20" x14ac:dyDescent="0.15">
      <c r="B29" s="511"/>
      <c r="C29" s="159" t="s">
        <v>84</v>
      </c>
      <c r="D29" s="167">
        <f t="shared" si="2"/>
        <v>5</v>
      </c>
      <c r="E29" s="145">
        <f t="shared" si="0"/>
        <v>2</v>
      </c>
      <c r="F29" s="146">
        <f t="shared" si="1"/>
        <v>3</v>
      </c>
      <c r="G29" s="147">
        <v>0</v>
      </c>
      <c r="H29" s="145">
        <v>0</v>
      </c>
      <c r="I29" s="145">
        <v>0</v>
      </c>
      <c r="J29" s="145">
        <v>0</v>
      </c>
      <c r="K29" s="145">
        <v>0</v>
      </c>
      <c r="L29" s="145">
        <v>0</v>
      </c>
      <c r="M29" s="145">
        <v>0</v>
      </c>
      <c r="N29" s="145">
        <v>0</v>
      </c>
      <c r="O29" s="145">
        <v>0</v>
      </c>
      <c r="P29" s="145">
        <v>0</v>
      </c>
      <c r="Q29" s="145">
        <v>1</v>
      </c>
      <c r="R29" s="160">
        <v>1</v>
      </c>
      <c r="S29" s="145">
        <v>1</v>
      </c>
      <c r="T29" s="146">
        <v>2</v>
      </c>
    </row>
    <row r="30" spans="2:20" x14ac:dyDescent="0.15">
      <c r="B30" s="511"/>
      <c r="C30" s="159" t="s">
        <v>85</v>
      </c>
      <c r="D30" s="167">
        <f t="shared" si="2"/>
        <v>1</v>
      </c>
      <c r="E30" s="145">
        <f t="shared" si="0"/>
        <v>1</v>
      </c>
      <c r="F30" s="146">
        <f t="shared" si="1"/>
        <v>0</v>
      </c>
      <c r="G30" s="147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1</v>
      </c>
      <c r="R30" s="160">
        <v>0</v>
      </c>
      <c r="S30" s="145">
        <v>0</v>
      </c>
      <c r="T30" s="146">
        <v>0</v>
      </c>
    </row>
    <row r="31" spans="2:20" x14ac:dyDescent="0.15">
      <c r="B31" s="511"/>
      <c r="C31" s="159" t="s">
        <v>86</v>
      </c>
      <c r="D31" s="167">
        <f t="shared" si="2"/>
        <v>0</v>
      </c>
      <c r="E31" s="145">
        <f t="shared" si="0"/>
        <v>0</v>
      </c>
      <c r="F31" s="146">
        <f t="shared" si="1"/>
        <v>0</v>
      </c>
      <c r="G31" s="147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60">
        <v>0</v>
      </c>
      <c r="S31" s="145">
        <v>0</v>
      </c>
      <c r="T31" s="146">
        <v>0</v>
      </c>
    </row>
    <row r="32" spans="2:20" x14ac:dyDescent="0.15">
      <c r="B32" s="511"/>
      <c r="C32" s="159" t="s">
        <v>30</v>
      </c>
      <c r="D32" s="167">
        <f t="shared" si="2"/>
        <v>43</v>
      </c>
      <c r="E32" s="145">
        <f t="shared" si="0"/>
        <v>17</v>
      </c>
      <c r="F32" s="146">
        <f t="shared" si="1"/>
        <v>26</v>
      </c>
      <c r="G32" s="147">
        <v>0</v>
      </c>
      <c r="H32" s="145">
        <v>0</v>
      </c>
      <c r="I32" s="145">
        <v>1</v>
      </c>
      <c r="J32" s="145">
        <v>0</v>
      </c>
      <c r="K32" s="145">
        <v>1</v>
      </c>
      <c r="L32" s="145">
        <v>3</v>
      </c>
      <c r="M32" s="145">
        <v>3</v>
      </c>
      <c r="N32" s="145">
        <v>4</v>
      </c>
      <c r="O32" s="145">
        <v>6</v>
      </c>
      <c r="P32" s="145">
        <v>6</v>
      </c>
      <c r="Q32" s="145">
        <v>4</v>
      </c>
      <c r="R32" s="160">
        <v>7</v>
      </c>
      <c r="S32" s="145">
        <v>2</v>
      </c>
      <c r="T32" s="146">
        <v>6</v>
      </c>
    </row>
    <row r="33" spans="2:20" ht="14.25" thickBot="1" x14ac:dyDescent="0.2">
      <c r="B33" s="512"/>
      <c r="C33" s="161" t="s">
        <v>21</v>
      </c>
      <c r="D33" s="168">
        <f t="shared" si="2"/>
        <v>302</v>
      </c>
      <c r="E33" s="148">
        <f t="shared" si="0"/>
        <v>170</v>
      </c>
      <c r="F33" s="149">
        <f t="shared" si="1"/>
        <v>132</v>
      </c>
      <c r="G33" s="150">
        <f>SUM(G25:G32)</f>
        <v>0</v>
      </c>
      <c r="H33" s="150">
        <f t="shared" ref="H33:T33" si="5">SUM(H25:H32)</f>
        <v>0</v>
      </c>
      <c r="I33" s="150">
        <f t="shared" si="5"/>
        <v>7</v>
      </c>
      <c r="J33" s="150">
        <f t="shared" si="5"/>
        <v>8</v>
      </c>
      <c r="K33" s="150">
        <f t="shared" si="5"/>
        <v>11</v>
      </c>
      <c r="L33" s="150">
        <f t="shared" si="5"/>
        <v>20</v>
      </c>
      <c r="M33" s="150">
        <f t="shared" si="5"/>
        <v>31</v>
      </c>
      <c r="N33" s="150">
        <f t="shared" si="5"/>
        <v>19</v>
      </c>
      <c r="O33" s="150">
        <f t="shared" si="5"/>
        <v>40</v>
      </c>
      <c r="P33" s="150">
        <f t="shared" si="5"/>
        <v>30</v>
      </c>
      <c r="Q33" s="150">
        <f t="shared" si="5"/>
        <v>51</v>
      </c>
      <c r="R33" s="150">
        <f t="shared" si="5"/>
        <v>29</v>
      </c>
      <c r="S33" s="150">
        <f t="shared" si="5"/>
        <v>30</v>
      </c>
      <c r="T33" s="369">
        <f t="shared" si="5"/>
        <v>26</v>
      </c>
    </row>
    <row r="34" spans="2:20" ht="14.25" thickBot="1" x14ac:dyDescent="0.2">
      <c r="B34" s="505" t="s">
        <v>87</v>
      </c>
      <c r="C34" s="506"/>
      <c r="D34" s="239">
        <f t="shared" si="2"/>
        <v>5332</v>
      </c>
      <c r="E34" s="240">
        <f t="shared" si="0"/>
        <v>3367</v>
      </c>
      <c r="F34" s="241">
        <f t="shared" si="1"/>
        <v>1965</v>
      </c>
      <c r="G34" s="171">
        <f>SUM(G16+G24+G33)</f>
        <v>22</v>
      </c>
      <c r="H34" s="171">
        <f t="shared" ref="H34:T34" si="6">SUM(H16+H24+H33)</f>
        <v>11</v>
      </c>
      <c r="I34" s="171">
        <f t="shared" si="6"/>
        <v>192</v>
      </c>
      <c r="J34" s="171">
        <f t="shared" si="6"/>
        <v>127</v>
      </c>
      <c r="K34" s="171">
        <f t="shared" si="6"/>
        <v>348</v>
      </c>
      <c r="L34" s="171">
        <f t="shared" si="6"/>
        <v>215</v>
      </c>
      <c r="M34" s="171">
        <f t="shared" si="6"/>
        <v>599</v>
      </c>
      <c r="N34" s="171">
        <f t="shared" si="6"/>
        <v>353</v>
      </c>
      <c r="O34" s="171">
        <f t="shared" si="6"/>
        <v>863</v>
      </c>
      <c r="P34" s="171">
        <f t="shared" si="6"/>
        <v>461</v>
      </c>
      <c r="Q34" s="171">
        <f t="shared" si="6"/>
        <v>917</v>
      </c>
      <c r="R34" s="171">
        <f t="shared" si="6"/>
        <v>535</v>
      </c>
      <c r="S34" s="171">
        <f t="shared" si="6"/>
        <v>426</v>
      </c>
      <c r="T34" s="311">
        <f t="shared" si="6"/>
        <v>263</v>
      </c>
    </row>
  </sheetData>
  <mergeCells count="13">
    <mergeCell ref="B34:C34"/>
    <mergeCell ref="O2:P2"/>
    <mergeCell ref="Q2:R2"/>
    <mergeCell ref="S2:T2"/>
    <mergeCell ref="B4:B16"/>
    <mergeCell ref="B17:B24"/>
    <mergeCell ref="B25:B33"/>
    <mergeCell ref="B2:C3"/>
    <mergeCell ref="D2:F2"/>
    <mergeCell ref="G2:H2"/>
    <mergeCell ref="I2:J2"/>
    <mergeCell ref="K2:L2"/>
    <mergeCell ref="M2:N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7"/>
  <sheetViews>
    <sheetView view="pageBreakPreview" zoomScale="75" zoomScaleNormal="100" zoomScaleSheetLayoutView="75" workbookViewId="0">
      <selection activeCell="B2" sqref="B2:B3"/>
    </sheetView>
  </sheetViews>
  <sheetFormatPr defaultRowHeight="13.5" x14ac:dyDescent="0.15"/>
  <cols>
    <col min="1" max="1" width="2.625" style="172" customWidth="1"/>
    <col min="2" max="2" width="19.375" style="172" bestFit="1" customWidth="1"/>
    <col min="3" max="5" width="8" style="172" customWidth="1"/>
    <col min="6" max="19" width="7.625" style="172" customWidth="1"/>
    <col min="20" max="16384" width="9" style="172"/>
  </cols>
  <sheetData>
    <row r="1" spans="2:19" ht="14.25" thickBot="1" x14ac:dyDescent="0.2">
      <c r="B1" s="172" t="s">
        <v>222</v>
      </c>
    </row>
    <row r="2" spans="2:19" x14ac:dyDescent="0.15">
      <c r="B2" s="494" t="s">
        <v>182</v>
      </c>
      <c r="C2" s="496" t="s">
        <v>61</v>
      </c>
      <c r="D2" s="497"/>
      <c r="E2" s="498"/>
      <c r="F2" s="501" t="s">
        <v>111</v>
      </c>
      <c r="G2" s="492"/>
      <c r="H2" s="492" t="s">
        <v>112</v>
      </c>
      <c r="I2" s="492"/>
      <c r="J2" s="492" t="s">
        <v>113</v>
      </c>
      <c r="K2" s="492"/>
      <c r="L2" s="492" t="s">
        <v>114</v>
      </c>
      <c r="M2" s="492"/>
      <c r="N2" s="492" t="s">
        <v>115</v>
      </c>
      <c r="O2" s="492"/>
      <c r="P2" s="492" t="s">
        <v>116</v>
      </c>
      <c r="Q2" s="492"/>
      <c r="R2" s="492" t="s">
        <v>117</v>
      </c>
      <c r="S2" s="493"/>
    </row>
    <row r="3" spans="2:19" ht="14.25" thickBot="1" x14ac:dyDescent="0.2">
      <c r="B3" s="495"/>
      <c r="C3" s="117" t="s">
        <v>5</v>
      </c>
      <c r="D3" s="118" t="s">
        <v>6</v>
      </c>
      <c r="E3" s="119" t="s">
        <v>7</v>
      </c>
      <c r="F3" s="179" t="s">
        <v>6</v>
      </c>
      <c r="G3" s="118" t="s">
        <v>7</v>
      </c>
      <c r="H3" s="120" t="s">
        <v>6</v>
      </c>
      <c r="I3" s="118" t="s">
        <v>7</v>
      </c>
      <c r="J3" s="120" t="s">
        <v>6</v>
      </c>
      <c r="K3" s="118" t="s">
        <v>7</v>
      </c>
      <c r="L3" s="120" t="s">
        <v>6</v>
      </c>
      <c r="M3" s="118" t="s">
        <v>7</v>
      </c>
      <c r="N3" s="120" t="s">
        <v>6</v>
      </c>
      <c r="O3" s="118" t="s">
        <v>7</v>
      </c>
      <c r="P3" s="121" t="s">
        <v>6</v>
      </c>
      <c r="Q3" s="121" t="s">
        <v>7</v>
      </c>
      <c r="R3" s="121" t="s">
        <v>6</v>
      </c>
      <c r="S3" s="119" t="s">
        <v>7</v>
      </c>
    </row>
    <row r="4" spans="2:19" x14ac:dyDescent="0.15">
      <c r="B4" s="122" t="s">
        <v>88</v>
      </c>
      <c r="C4" s="231">
        <v>106</v>
      </c>
      <c r="D4" s="123">
        <v>42</v>
      </c>
      <c r="E4" s="124">
        <v>64</v>
      </c>
      <c r="F4" s="125">
        <v>0</v>
      </c>
      <c r="G4" s="123">
        <v>0</v>
      </c>
      <c r="H4" s="123">
        <v>0</v>
      </c>
      <c r="I4" s="123">
        <v>0</v>
      </c>
      <c r="J4" s="123">
        <v>2</v>
      </c>
      <c r="K4" s="123">
        <v>0</v>
      </c>
      <c r="L4" s="123">
        <v>4</v>
      </c>
      <c r="M4" s="123">
        <v>5</v>
      </c>
      <c r="N4" s="123">
        <v>10</v>
      </c>
      <c r="O4" s="123">
        <v>19</v>
      </c>
      <c r="P4" s="123">
        <v>10</v>
      </c>
      <c r="Q4" s="126">
        <v>31</v>
      </c>
      <c r="R4" s="123">
        <v>16</v>
      </c>
      <c r="S4" s="124">
        <v>9</v>
      </c>
    </row>
    <row r="5" spans="2:19" x14ac:dyDescent="0.15">
      <c r="B5" s="127" t="s">
        <v>89</v>
      </c>
      <c r="C5" s="232">
        <v>36</v>
      </c>
      <c r="D5" s="128">
        <v>18</v>
      </c>
      <c r="E5" s="129">
        <v>18</v>
      </c>
      <c r="F5" s="130">
        <v>0</v>
      </c>
      <c r="G5" s="128">
        <v>0</v>
      </c>
      <c r="H5" s="128">
        <v>0</v>
      </c>
      <c r="I5" s="128">
        <v>1</v>
      </c>
      <c r="J5" s="128">
        <v>1</v>
      </c>
      <c r="K5" s="128">
        <v>0</v>
      </c>
      <c r="L5" s="128">
        <v>6</v>
      </c>
      <c r="M5" s="128">
        <v>3</v>
      </c>
      <c r="N5" s="128">
        <v>5</v>
      </c>
      <c r="O5" s="128">
        <v>4</v>
      </c>
      <c r="P5" s="128">
        <v>6</v>
      </c>
      <c r="Q5" s="131">
        <v>7</v>
      </c>
      <c r="R5" s="128">
        <v>0</v>
      </c>
      <c r="S5" s="129">
        <v>3</v>
      </c>
    </row>
    <row r="6" spans="2:19" x14ac:dyDescent="0.15">
      <c r="B6" s="127" t="s">
        <v>90</v>
      </c>
      <c r="C6" s="232">
        <v>6</v>
      </c>
      <c r="D6" s="128">
        <v>2</v>
      </c>
      <c r="E6" s="129">
        <v>4</v>
      </c>
      <c r="F6" s="130">
        <v>0</v>
      </c>
      <c r="G6" s="128">
        <v>0</v>
      </c>
      <c r="H6" s="128">
        <v>0</v>
      </c>
      <c r="I6" s="128">
        <v>0</v>
      </c>
      <c r="J6" s="128">
        <v>0</v>
      </c>
      <c r="K6" s="128">
        <v>0</v>
      </c>
      <c r="L6" s="128">
        <v>0</v>
      </c>
      <c r="M6" s="128">
        <v>0</v>
      </c>
      <c r="N6" s="128">
        <v>1</v>
      </c>
      <c r="O6" s="128">
        <v>1</v>
      </c>
      <c r="P6" s="128">
        <v>1</v>
      </c>
      <c r="Q6" s="131">
        <v>1</v>
      </c>
      <c r="R6" s="128">
        <v>0</v>
      </c>
      <c r="S6" s="129">
        <v>2</v>
      </c>
    </row>
    <row r="7" spans="2:19" x14ac:dyDescent="0.15">
      <c r="B7" s="127" t="s">
        <v>91</v>
      </c>
      <c r="C7" s="232">
        <v>4</v>
      </c>
      <c r="D7" s="128">
        <v>3</v>
      </c>
      <c r="E7" s="129">
        <v>1</v>
      </c>
      <c r="F7" s="130">
        <v>0</v>
      </c>
      <c r="G7" s="128">
        <v>0</v>
      </c>
      <c r="H7" s="128">
        <v>0</v>
      </c>
      <c r="I7" s="128">
        <v>0</v>
      </c>
      <c r="J7" s="128">
        <v>1</v>
      </c>
      <c r="K7" s="128">
        <v>0</v>
      </c>
      <c r="L7" s="128">
        <v>1</v>
      </c>
      <c r="M7" s="128">
        <v>0</v>
      </c>
      <c r="N7" s="128">
        <v>1</v>
      </c>
      <c r="O7" s="128">
        <v>0</v>
      </c>
      <c r="P7" s="128">
        <v>0</v>
      </c>
      <c r="Q7" s="131">
        <v>1</v>
      </c>
      <c r="R7" s="128">
        <v>0</v>
      </c>
      <c r="S7" s="129">
        <v>0</v>
      </c>
    </row>
    <row r="8" spans="2:19" x14ac:dyDescent="0.15">
      <c r="B8" s="127" t="s">
        <v>92</v>
      </c>
      <c r="C8" s="232">
        <v>165</v>
      </c>
      <c r="D8" s="128">
        <v>114</v>
      </c>
      <c r="E8" s="129">
        <v>51</v>
      </c>
      <c r="F8" s="130">
        <v>0</v>
      </c>
      <c r="G8" s="128">
        <v>0</v>
      </c>
      <c r="H8" s="128">
        <v>3</v>
      </c>
      <c r="I8" s="128">
        <v>2</v>
      </c>
      <c r="J8" s="128">
        <v>7</v>
      </c>
      <c r="K8" s="128">
        <v>4</v>
      </c>
      <c r="L8" s="128">
        <v>24</v>
      </c>
      <c r="M8" s="128">
        <v>14</v>
      </c>
      <c r="N8" s="128">
        <v>35</v>
      </c>
      <c r="O8" s="128">
        <v>13</v>
      </c>
      <c r="P8" s="128">
        <v>31</v>
      </c>
      <c r="Q8" s="131">
        <v>15</v>
      </c>
      <c r="R8" s="128">
        <v>14</v>
      </c>
      <c r="S8" s="129">
        <v>3</v>
      </c>
    </row>
    <row r="9" spans="2:19" x14ac:dyDescent="0.15">
      <c r="B9" s="127" t="s">
        <v>93</v>
      </c>
      <c r="C9" s="232">
        <v>46</v>
      </c>
      <c r="D9" s="128">
        <v>32</v>
      </c>
      <c r="E9" s="129">
        <v>14</v>
      </c>
      <c r="F9" s="130">
        <v>0</v>
      </c>
      <c r="G9" s="128">
        <v>0</v>
      </c>
      <c r="H9" s="128">
        <v>0</v>
      </c>
      <c r="I9" s="128">
        <v>0</v>
      </c>
      <c r="J9" s="128">
        <v>1</v>
      </c>
      <c r="K9" s="128">
        <v>1</v>
      </c>
      <c r="L9" s="128">
        <v>7</v>
      </c>
      <c r="M9" s="128">
        <v>2</v>
      </c>
      <c r="N9" s="128">
        <v>11</v>
      </c>
      <c r="O9" s="128">
        <v>5</v>
      </c>
      <c r="P9" s="128">
        <v>10</v>
      </c>
      <c r="Q9" s="131">
        <v>5</v>
      </c>
      <c r="R9" s="128">
        <v>3</v>
      </c>
      <c r="S9" s="129">
        <v>1</v>
      </c>
    </row>
    <row r="10" spans="2:19" x14ac:dyDescent="0.15">
      <c r="B10" s="127" t="s">
        <v>94</v>
      </c>
      <c r="C10" s="232">
        <v>97</v>
      </c>
      <c r="D10" s="128">
        <v>44</v>
      </c>
      <c r="E10" s="129">
        <v>53</v>
      </c>
      <c r="F10" s="130">
        <v>0</v>
      </c>
      <c r="G10" s="128">
        <v>0</v>
      </c>
      <c r="H10" s="128">
        <v>0</v>
      </c>
      <c r="I10" s="128">
        <v>1</v>
      </c>
      <c r="J10" s="128">
        <v>0</v>
      </c>
      <c r="K10" s="128">
        <v>1</v>
      </c>
      <c r="L10" s="128">
        <v>3</v>
      </c>
      <c r="M10" s="128">
        <v>5</v>
      </c>
      <c r="N10" s="128">
        <v>15</v>
      </c>
      <c r="O10" s="128">
        <v>19</v>
      </c>
      <c r="P10" s="128">
        <v>16</v>
      </c>
      <c r="Q10" s="131">
        <v>17</v>
      </c>
      <c r="R10" s="128">
        <v>10</v>
      </c>
      <c r="S10" s="129">
        <v>10</v>
      </c>
    </row>
    <row r="11" spans="2:19" x14ac:dyDescent="0.15">
      <c r="B11" s="127" t="s">
        <v>95</v>
      </c>
      <c r="C11" s="232">
        <v>20</v>
      </c>
      <c r="D11" s="128">
        <v>14</v>
      </c>
      <c r="E11" s="129">
        <v>6</v>
      </c>
      <c r="F11" s="130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1</v>
      </c>
      <c r="N11" s="128">
        <v>4</v>
      </c>
      <c r="O11" s="128">
        <v>1</v>
      </c>
      <c r="P11" s="128">
        <v>4</v>
      </c>
      <c r="Q11" s="131">
        <v>1</v>
      </c>
      <c r="R11" s="128">
        <v>6</v>
      </c>
      <c r="S11" s="129">
        <v>3</v>
      </c>
    </row>
    <row r="12" spans="2:19" x14ac:dyDescent="0.15">
      <c r="B12" s="127" t="s">
        <v>96</v>
      </c>
      <c r="C12" s="232">
        <v>6</v>
      </c>
      <c r="D12" s="128">
        <v>5</v>
      </c>
      <c r="E12" s="129">
        <v>1</v>
      </c>
      <c r="F12" s="130">
        <v>0</v>
      </c>
      <c r="G12" s="128">
        <v>0</v>
      </c>
      <c r="H12" s="128">
        <v>0</v>
      </c>
      <c r="I12" s="128">
        <v>1</v>
      </c>
      <c r="J12" s="128">
        <v>0</v>
      </c>
      <c r="K12" s="128">
        <v>0</v>
      </c>
      <c r="L12" s="128">
        <v>0</v>
      </c>
      <c r="M12" s="128">
        <v>0</v>
      </c>
      <c r="N12" s="128">
        <v>1</v>
      </c>
      <c r="O12" s="128">
        <v>0</v>
      </c>
      <c r="P12" s="128">
        <v>2</v>
      </c>
      <c r="Q12" s="131">
        <v>0</v>
      </c>
      <c r="R12" s="128">
        <v>2</v>
      </c>
      <c r="S12" s="129">
        <v>0</v>
      </c>
    </row>
    <row r="13" spans="2:19" x14ac:dyDescent="0.15">
      <c r="B13" s="127" t="s">
        <v>97</v>
      </c>
      <c r="C13" s="232">
        <v>8</v>
      </c>
      <c r="D13" s="128">
        <v>5</v>
      </c>
      <c r="E13" s="129">
        <v>3</v>
      </c>
      <c r="F13" s="130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1</v>
      </c>
      <c r="M13" s="128">
        <v>0</v>
      </c>
      <c r="N13" s="128">
        <v>0</v>
      </c>
      <c r="O13" s="128">
        <v>0</v>
      </c>
      <c r="P13" s="128">
        <v>3</v>
      </c>
      <c r="Q13" s="131">
        <v>3</v>
      </c>
      <c r="R13" s="128">
        <v>1</v>
      </c>
      <c r="S13" s="129">
        <v>0</v>
      </c>
    </row>
    <row r="14" spans="2:19" x14ac:dyDescent="0.15">
      <c r="B14" s="127" t="s">
        <v>98</v>
      </c>
      <c r="C14" s="232">
        <v>80</v>
      </c>
      <c r="D14" s="128">
        <v>44</v>
      </c>
      <c r="E14" s="129">
        <v>36</v>
      </c>
      <c r="F14" s="130">
        <v>0</v>
      </c>
      <c r="G14" s="128">
        <v>0</v>
      </c>
      <c r="H14" s="128">
        <v>2</v>
      </c>
      <c r="I14" s="128">
        <v>1</v>
      </c>
      <c r="J14" s="128">
        <v>7</v>
      </c>
      <c r="K14" s="128">
        <v>6</v>
      </c>
      <c r="L14" s="128">
        <v>8</v>
      </c>
      <c r="M14" s="128">
        <v>7</v>
      </c>
      <c r="N14" s="128">
        <v>11</v>
      </c>
      <c r="O14" s="128">
        <v>10</v>
      </c>
      <c r="P14" s="128">
        <v>12</v>
      </c>
      <c r="Q14" s="131">
        <v>8</v>
      </c>
      <c r="R14" s="128">
        <v>4</v>
      </c>
      <c r="S14" s="129">
        <v>4</v>
      </c>
    </row>
    <row r="15" spans="2:19" x14ac:dyDescent="0.15">
      <c r="B15" s="127" t="s">
        <v>99</v>
      </c>
      <c r="C15" s="232">
        <v>177</v>
      </c>
      <c r="D15" s="128">
        <v>126</v>
      </c>
      <c r="E15" s="129">
        <v>51</v>
      </c>
      <c r="F15" s="130">
        <v>0</v>
      </c>
      <c r="G15" s="128">
        <v>0</v>
      </c>
      <c r="H15" s="128">
        <v>1</v>
      </c>
      <c r="I15" s="128">
        <v>1</v>
      </c>
      <c r="J15" s="128">
        <v>6</v>
      </c>
      <c r="K15" s="128">
        <v>1</v>
      </c>
      <c r="L15" s="128">
        <v>26</v>
      </c>
      <c r="M15" s="128">
        <v>9</v>
      </c>
      <c r="N15" s="128">
        <v>42</v>
      </c>
      <c r="O15" s="128">
        <v>18</v>
      </c>
      <c r="P15" s="128">
        <v>31</v>
      </c>
      <c r="Q15" s="131">
        <v>14</v>
      </c>
      <c r="R15" s="128">
        <v>20</v>
      </c>
      <c r="S15" s="129">
        <v>8</v>
      </c>
    </row>
    <row r="16" spans="2:19" ht="14.25" thickBot="1" x14ac:dyDescent="0.2">
      <c r="B16" s="132" t="s">
        <v>100</v>
      </c>
      <c r="C16" s="233">
        <v>264</v>
      </c>
      <c r="D16" s="133">
        <v>178</v>
      </c>
      <c r="E16" s="134">
        <v>86</v>
      </c>
      <c r="F16" s="135">
        <v>0</v>
      </c>
      <c r="G16" s="133">
        <v>0</v>
      </c>
      <c r="H16" s="133">
        <v>4</v>
      </c>
      <c r="I16" s="133">
        <v>1</v>
      </c>
      <c r="J16" s="133">
        <v>15</v>
      </c>
      <c r="K16" s="133">
        <v>3</v>
      </c>
      <c r="L16" s="133">
        <v>26</v>
      </c>
      <c r="M16" s="133">
        <v>16</v>
      </c>
      <c r="N16" s="133">
        <v>46</v>
      </c>
      <c r="O16" s="133">
        <v>20</v>
      </c>
      <c r="P16" s="133">
        <v>52</v>
      </c>
      <c r="Q16" s="136">
        <v>25</v>
      </c>
      <c r="R16" s="133">
        <v>35</v>
      </c>
      <c r="S16" s="134">
        <v>21</v>
      </c>
    </row>
    <row r="17" spans="2:19" ht="14.25" thickBot="1" x14ac:dyDescent="0.2">
      <c r="B17" s="137" t="s">
        <v>101</v>
      </c>
      <c r="C17" s="234">
        <v>1015</v>
      </c>
      <c r="D17" s="235">
        <v>627</v>
      </c>
      <c r="E17" s="236">
        <v>388</v>
      </c>
      <c r="F17" s="237">
        <v>0</v>
      </c>
      <c r="G17" s="235">
        <v>0</v>
      </c>
      <c r="H17" s="235">
        <v>10</v>
      </c>
      <c r="I17" s="235">
        <v>8</v>
      </c>
      <c r="J17" s="235">
        <v>40</v>
      </c>
      <c r="K17" s="235">
        <v>16</v>
      </c>
      <c r="L17" s="235">
        <v>106</v>
      </c>
      <c r="M17" s="235">
        <v>62</v>
      </c>
      <c r="N17" s="235">
        <v>182</v>
      </c>
      <c r="O17" s="235">
        <v>110</v>
      </c>
      <c r="P17" s="235">
        <v>178</v>
      </c>
      <c r="Q17" s="238">
        <v>128</v>
      </c>
      <c r="R17" s="235">
        <v>111</v>
      </c>
      <c r="S17" s="236">
        <v>64</v>
      </c>
    </row>
  </sheetData>
  <mergeCells count="9">
    <mergeCell ref="N2:O2"/>
    <mergeCell ref="P2:Q2"/>
    <mergeCell ref="R2:S2"/>
    <mergeCell ref="B2:B3"/>
    <mergeCell ref="C2:E2"/>
    <mergeCell ref="F2:G2"/>
    <mergeCell ref="H2:I2"/>
    <mergeCell ref="J2:K2"/>
    <mergeCell ref="L2:M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view="pageBreakPreview" zoomScale="75" zoomScaleNormal="100" zoomScaleSheetLayoutView="75" workbookViewId="0"/>
  </sheetViews>
  <sheetFormatPr defaultRowHeight="13.5" x14ac:dyDescent="0.15"/>
  <cols>
    <col min="1" max="1" width="2.375" style="172" customWidth="1"/>
    <col min="2" max="2" width="19.875" style="172" bestFit="1" customWidth="1"/>
    <col min="3" max="19" width="7" style="172" customWidth="1"/>
    <col min="20" max="16384" width="9" style="172"/>
  </cols>
  <sheetData>
    <row r="1" spans="2:19" ht="14.25" thickBot="1" x14ac:dyDescent="0.2">
      <c r="B1" s="172" t="s">
        <v>223</v>
      </c>
    </row>
    <row r="2" spans="2:19" x14ac:dyDescent="0.15">
      <c r="B2" s="496" t="s">
        <v>102</v>
      </c>
      <c r="C2" s="501" t="s">
        <v>61</v>
      </c>
      <c r="D2" s="492"/>
      <c r="E2" s="493"/>
      <c r="F2" s="504" t="s">
        <v>183</v>
      </c>
      <c r="G2" s="492"/>
      <c r="H2" s="492" t="s">
        <v>184</v>
      </c>
      <c r="I2" s="492"/>
      <c r="J2" s="492" t="s">
        <v>103</v>
      </c>
      <c r="K2" s="492"/>
      <c r="L2" s="492" t="s">
        <v>104</v>
      </c>
      <c r="M2" s="492"/>
      <c r="N2" s="492" t="s">
        <v>105</v>
      </c>
      <c r="O2" s="492"/>
      <c r="P2" s="492" t="s">
        <v>106</v>
      </c>
      <c r="Q2" s="492"/>
      <c r="R2" s="492" t="s">
        <v>107</v>
      </c>
      <c r="S2" s="493"/>
    </row>
    <row r="3" spans="2:19" ht="14.25" thickBot="1" x14ac:dyDescent="0.2">
      <c r="B3" s="516"/>
      <c r="C3" s="315" t="s">
        <v>5</v>
      </c>
      <c r="D3" s="312" t="s">
        <v>6</v>
      </c>
      <c r="E3" s="314" t="s">
        <v>7</v>
      </c>
      <c r="F3" s="316" t="s">
        <v>6</v>
      </c>
      <c r="G3" s="312" t="s">
        <v>7</v>
      </c>
      <c r="H3" s="312" t="s">
        <v>6</v>
      </c>
      <c r="I3" s="312" t="s">
        <v>7</v>
      </c>
      <c r="J3" s="312" t="s">
        <v>6</v>
      </c>
      <c r="K3" s="312" t="s">
        <v>7</v>
      </c>
      <c r="L3" s="312" t="s">
        <v>6</v>
      </c>
      <c r="M3" s="312" t="s">
        <v>7</v>
      </c>
      <c r="N3" s="312" t="s">
        <v>6</v>
      </c>
      <c r="O3" s="312" t="s">
        <v>7</v>
      </c>
      <c r="P3" s="312" t="s">
        <v>6</v>
      </c>
      <c r="Q3" s="312" t="s">
        <v>7</v>
      </c>
      <c r="R3" s="312" t="s">
        <v>6</v>
      </c>
      <c r="S3" s="314" t="s">
        <v>7</v>
      </c>
    </row>
    <row r="4" spans="2:19" ht="14.25" thickBot="1" x14ac:dyDescent="0.2">
      <c r="B4" s="143" t="s">
        <v>108</v>
      </c>
      <c r="C4" s="175">
        <f t="shared" ref="C4:C9" si="0">SUM(D4:E4)</f>
        <v>39712</v>
      </c>
      <c r="D4" s="142">
        <f>SUM(F4+H4+J4+L4+N4+P4+R4)</f>
        <v>24507</v>
      </c>
      <c r="E4" s="170">
        <f>SUM(G4+I4+K4+M4+O4+Q4+S4)</f>
        <v>15205</v>
      </c>
      <c r="F4" s="171">
        <v>141</v>
      </c>
      <c r="G4" s="142">
        <v>88</v>
      </c>
      <c r="H4" s="142">
        <v>2100</v>
      </c>
      <c r="I4" s="142">
        <v>1409</v>
      </c>
      <c r="J4" s="142">
        <v>3477</v>
      </c>
      <c r="K4" s="142">
        <v>2345</v>
      </c>
      <c r="L4" s="142">
        <v>4372</v>
      </c>
      <c r="M4" s="142">
        <v>2528</v>
      </c>
      <c r="N4" s="142">
        <v>5477</v>
      </c>
      <c r="O4" s="142">
        <v>3171</v>
      </c>
      <c r="P4" s="171">
        <v>5950</v>
      </c>
      <c r="Q4" s="142">
        <v>3703</v>
      </c>
      <c r="R4" s="142">
        <v>2990</v>
      </c>
      <c r="S4" s="170">
        <v>1961</v>
      </c>
    </row>
    <row r="5" spans="2:19" ht="14.25" thickBot="1" x14ac:dyDescent="0.2">
      <c r="B5" s="143" t="s">
        <v>185</v>
      </c>
      <c r="C5" s="175">
        <f t="shared" si="0"/>
        <v>13</v>
      </c>
      <c r="D5" s="142">
        <f t="shared" ref="D5:D9" si="1">SUM(F5+H5+J5+L5+N5+P5+R5)</f>
        <v>9</v>
      </c>
      <c r="E5" s="170">
        <f t="shared" ref="E5:E9" si="2">SUM(G5+I5+K5+M5+O5+Q5+S5)</f>
        <v>4</v>
      </c>
      <c r="F5" s="171">
        <v>0</v>
      </c>
      <c r="G5" s="142">
        <v>0</v>
      </c>
      <c r="H5" s="142">
        <v>0</v>
      </c>
      <c r="I5" s="142">
        <v>0</v>
      </c>
      <c r="J5" s="142">
        <v>1</v>
      </c>
      <c r="K5" s="142">
        <v>2</v>
      </c>
      <c r="L5" s="142">
        <v>2</v>
      </c>
      <c r="M5" s="142">
        <v>1</v>
      </c>
      <c r="N5" s="142">
        <v>2</v>
      </c>
      <c r="O5" s="142">
        <v>0</v>
      </c>
      <c r="P5" s="171">
        <v>3</v>
      </c>
      <c r="Q5" s="142">
        <v>1</v>
      </c>
      <c r="R5" s="142">
        <v>1</v>
      </c>
      <c r="S5" s="170">
        <v>0</v>
      </c>
    </row>
    <row r="6" spans="2:19" x14ac:dyDescent="0.15">
      <c r="B6" s="308" t="s">
        <v>109</v>
      </c>
      <c r="C6" s="173">
        <f t="shared" si="0"/>
        <v>377</v>
      </c>
      <c r="D6" s="139">
        <f t="shared" si="1"/>
        <v>215</v>
      </c>
      <c r="E6" s="140">
        <f t="shared" si="2"/>
        <v>162</v>
      </c>
      <c r="F6" s="141">
        <f>F7+F8</f>
        <v>1</v>
      </c>
      <c r="G6" s="141">
        <f t="shared" ref="G6:S6" si="3">G7+G8</f>
        <v>0</v>
      </c>
      <c r="H6" s="141">
        <f t="shared" si="3"/>
        <v>28</v>
      </c>
      <c r="I6" s="141">
        <f t="shared" si="3"/>
        <v>14</v>
      </c>
      <c r="J6" s="141">
        <f t="shared" si="3"/>
        <v>32</v>
      </c>
      <c r="K6" s="141">
        <f t="shared" si="3"/>
        <v>26</v>
      </c>
      <c r="L6" s="141">
        <f t="shared" si="3"/>
        <v>48</v>
      </c>
      <c r="M6" s="141">
        <f t="shared" si="3"/>
        <v>39</v>
      </c>
      <c r="N6" s="141">
        <f t="shared" si="3"/>
        <v>51</v>
      </c>
      <c r="O6" s="141">
        <f t="shared" si="3"/>
        <v>38</v>
      </c>
      <c r="P6" s="141">
        <f t="shared" si="3"/>
        <v>34</v>
      </c>
      <c r="Q6" s="141">
        <f t="shared" si="3"/>
        <v>26</v>
      </c>
      <c r="R6" s="141">
        <f t="shared" si="3"/>
        <v>21</v>
      </c>
      <c r="S6" s="310">
        <f t="shared" si="3"/>
        <v>19</v>
      </c>
    </row>
    <row r="7" spans="2:19" x14ac:dyDescent="0.15">
      <c r="B7" s="127" t="s">
        <v>176</v>
      </c>
      <c r="C7" s="167">
        <f t="shared" si="0"/>
        <v>192</v>
      </c>
      <c r="D7" s="145">
        <f t="shared" si="1"/>
        <v>110</v>
      </c>
      <c r="E7" s="146">
        <f t="shared" si="2"/>
        <v>82</v>
      </c>
      <c r="F7" s="147">
        <v>0</v>
      </c>
      <c r="G7" s="145">
        <v>0</v>
      </c>
      <c r="H7" s="145">
        <v>15</v>
      </c>
      <c r="I7" s="145">
        <v>8</v>
      </c>
      <c r="J7" s="145">
        <v>21</v>
      </c>
      <c r="K7" s="145">
        <v>17</v>
      </c>
      <c r="L7" s="145">
        <v>24</v>
      </c>
      <c r="M7" s="145">
        <v>20</v>
      </c>
      <c r="N7" s="145">
        <v>30</v>
      </c>
      <c r="O7" s="145">
        <v>19</v>
      </c>
      <c r="P7" s="147">
        <v>10</v>
      </c>
      <c r="Q7" s="145">
        <v>9</v>
      </c>
      <c r="R7" s="145">
        <v>10</v>
      </c>
      <c r="S7" s="146">
        <v>9</v>
      </c>
    </row>
    <row r="8" spans="2:19" ht="14.25" thickBot="1" x14ac:dyDescent="0.2">
      <c r="B8" s="309" t="s">
        <v>178</v>
      </c>
      <c r="C8" s="239">
        <f t="shared" si="0"/>
        <v>185</v>
      </c>
      <c r="D8" s="148">
        <f t="shared" si="1"/>
        <v>105</v>
      </c>
      <c r="E8" s="149">
        <f t="shared" si="2"/>
        <v>80</v>
      </c>
      <c r="F8" s="150">
        <v>1</v>
      </c>
      <c r="G8" s="148">
        <v>0</v>
      </c>
      <c r="H8" s="148">
        <v>13</v>
      </c>
      <c r="I8" s="148">
        <v>6</v>
      </c>
      <c r="J8" s="148">
        <v>11</v>
      </c>
      <c r="K8" s="148">
        <v>9</v>
      </c>
      <c r="L8" s="148">
        <v>24</v>
      </c>
      <c r="M8" s="148">
        <v>19</v>
      </c>
      <c r="N8" s="148">
        <v>21</v>
      </c>
      <c r="O8" s="148">
        <v>19</v>
      </c>
      <c r="P8" s="150">
        <v>24</v>
      </c>
      <c r="Q8" s="148">
        <v>17</v>
      </c>
      <c r="R8" s="148">
        <v>11</v>
      </c>
      <c r="S8" s="149">
        <v>10</v>
      </c>
    </row>
    <row r="9" spans="2:19" ht="14.25" thickBot="1" x14ac:dyDescent="0.2">
      <c r="B9" s="137" t="s">
        <v>101</v>
      </c>
      <c r="C9" s="175">
        <f t="shared" si="0"/>
        <v>40102</v>
      </c>
      <c r="D9" s="142">
        <f t="shared" si="1"/>
        <v>24731</v>
      </c>
      <c r="E9" s="170">
        <f t="shared" si="2"/>
        <v>15371</v>
      </c>
      <c r="F9" s="171">
        <f>F4+F5+F6</f>
        <v>142</v>
      </c>
      <c r="G9" s="171">
        <f t="shared" ref="G9:S9" si="4">G4+G5+G6</f>
        <v>88</v>
      </c>
      <c r="H9" s="171">
        <f t="shared" si="4"/>
        <v>2128</v>
      </c>
      <c r="I9" s="171">
        <f t="shared" si="4"/>
        <v>1423</v>
      </c>
      <c r="J9" s="171">
        <f t="shared" si="4"/>
        <v>3510</v>
      </c>
      <c r="K9" s="171">
        <f t="shared" si="4"/>
        <v>2373</v>
      </c>
      <c r="L9" s="171">
        <f t="shared" si="4"/>
        <v>4422</v>
      </c>
      <c r="M9" s="171">
        <f t="shared" si="4"/>
        <v>2568</v>
      </c>
      <c r="N9" s="171">
        <f t="shared" si="4"/>
        <v>5530</v>
      </c>
      <c r="O9" s="171">
        <f t="shared" si="4"/>
        <v>3209</v>
      </c>
      <c r="P9" s="171">
        <f t="shared" si="4"/>
        <v>5987</v>
      </c>
      <c r="Q9" s="171">
        <f t="shared" si="4"/>
        <v>3730</v>
      </c>
      <c r="R9" s="171">
        <f t="shared" si="4"/>
        <v>3012</v>
      </c>
      <c r="S9" s="311">
        <f t="shared" si="4"/>
        <v>1980</v>
      </c>
    </row>
    <row r="10" spans="2:19" x14ac:dyDescent="0.15">
      <c r="B10" s="15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</row>
    <row r="11" spans="2:19" ht="14.25" thickBot="1" x14ac:dyDescent="0.2"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</row>
    <row r="12" spans="2:19" x14ac:dyDescent="0.15">
      <c r="B12" s="502" t="s">
        <v>110</v>
      </c>
      <c r="C12" s="501" t="s">
        <v>61</v>
      </c>
      <c r="D12" s="492"/>
      <c r="E12" s="493"/>
      <c r="F12" s="501" t="s">
        <v>183</v>
      </c>
      <c r="G12" s="492"/>
      <c r="H12" s="492" t="s">
        <v>189</v>
      </c>
      <c r="I12" s="492"/>
      <c r="J12" s="492" t="s">
        <v>103</v>
      </c>
      <c r="K12" s="492"/>
      <c r="L12" s="492" t="s">
        <v>104</v>
      </c>
      <c r="M12" s="492"/>
      <c r="N12" s="492" t="s">
        <v>105</v>
      </c>
      <c r="O12" s="492"/>
      <c r="P12" s="492" t="s">
        <v>106</v>
      </c>
      <c r="Q12" s="499"/>
      <c r="R12" s="492" t="s">
        <v>107</v>
      </c>
      <c r="S12" s="493"/>
    </row>
    <row r="13" spans="2:19" ht="14.25" thickBot="1" x14ac:dyDescent="0.2">
      <c r="B13" s="503"/>
      <c r="C13" s="117" t="s">
        <v>5</v>
      </c>
      <c r="D13" s="118" t="s">
        <v>6</v>
      </c>
      <c r="E13" s="119" t="s">
        <v>7</v>
      </c>
      <c r="F13" s="117" t="s">
        <v>6</v>
      </c>
      <c r="G13" s="118" t="s">
        <v>7</v>
      </c>
      <c r="H13" s="118" t="s">
        <v>6</v>
      </c>
      <c r="I13" s="118" t="s">
        <v>7</v>
      </c>
      <c r="J13" s="118" t="s">
        <v>6</v>
      </c>
      <c r="K13" s="118" t="s">
        <v>7</v>
      </c>
      <c r="L13" s="118" t="s">
        <v>6</v>
      </c>
      <c r="M13" s="118" t="s">
        <v>7</v>
      </c>
      <c r="N13" s="118" t="s">
        <v>6</v>
      </c>
      <c r="O13" s="118" t="s">
        <v>7</v>
      </c>
      <c r="P13" s="118" t="s">
        <v>6</v>
      </c>
      <c r="Q13" s="121" t="s">
        <v>7</v>
      </c>
      <c r="R13" s="118" t="s">
        <v>6</v>
      </c>
      <c r="S13" s="119" t="s">
        <v>7</v>
      </c>
    </row>
    <row r="14" spans="2:19" x14ac:dyDescent="0.15">
      <c r="B14" s="144" t="s">
        <v>190</v>
      </c>
      <c r="C14" s="169">
        <f>SUM(D14:E14)</f>
        <v>169</v>
      </c>
      <c r="D14" s="153">
        <f>F14+H14+J14+L14+N14+P14+R14</f>
        <v>94</v>
      </c>
      <c r="E14" s="154">
        <f>G14+I14+K14+M14+O14+Q14+S14</f>
        <v>75</v>
      </c>
      <c r="F14" s="169">
        <v>0</v>
      </c>
      <c r="G14" s="153">
        <v>0</v>
      </c>
      <c r="H14" s="153">
        <v>9</v>
      </c>
      <c r="I14" s="153">
        <v>7</v>
      </c>
      <c r="J14" s="153">
        <v>10</v>
      </c>
      <c r="K14" s="153">
        <v>14</v>
      </c>
      <c r="L14" s="153">
        <v>28</v>
      </c>
      <c r="M14" s="153">
        <v>18</v>
      </c>
      <c r="N14" s="153">
        <v>22</v>
      </c>
      <c r="O14" s="153">
        <v>15</v>
      </c>
      <c r="P14" s="153">
        <v>14</v>
      </c>
      <c r="Q14" s="153">
        <v>12</v>
      </c>
      <c r="R14" s="153">
        <v>11</v>
      </c>
      <c r="S14" s="140">
        <v>9</v>
      </c>
    </row>
    <row r="15" spans="2:19" x14ac:dyDescent="0.15">
      <c r="B15" s="127" t="s">
        <v>191</v>
      </c>
      <c r="C15" s="169">
        <f t="shared" ref="C15:C21" si="5">SUM(D15:E15)</f>
        <v>11</v>
      </c>
      <c r="D15" s="153">
        <f t="shared" ref="D15:D22" si="6">F15+H15+J15+L15+N15+P15+R15</f>
        <v>7</v>
      </c>
      <c r="E15" s="154">
        <f t="shared" ref="E15:E22" si="7">G15+I15+K15+M15+O15+Q15+S15</f>
        <v>4</v>
      </c>
      <c r="F15" s="167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3</v>
      </c>
      <c r="M15" s="145">
        <v>1</v>
      </c>
      <c r="N15" s="145">
        <v>3</v>
      </c>
      <c r="O15" s="145">
        <v>2</v>
      </c>
      <c r="P15" s="145">
        <v>1</v>
      </c>
      <c r="Q15" s="145">
        <v>0</v>
      </c>
      <c r="R15" s="145">
        <v>0</v>
      </c>
      <c r="S15" s="146">
        <v>1</v>
      </c>
    </row>
    <row r="16" spans="2:19" x14ac:dyDescent="0.15">
      <c r="B16" s="127" t="s">
        <v>192</v>
      </c>
      <c r="C16" s="169">
        <f t="shared" si="5"/>
        <v>0</v>
      </c>
      <c r="D16" s="153">
        <f t="shared" si="6"/>
        <v>0</v>
      </c>
      <c r="E16" s="154">
        <f t="shared" si="7"/>
        <v>0</v>
      </c>
      <c r="F16" s="167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5">
        <v>0</v>
      </c>
      <c r="O16" s="145">
        <v>0</v>
      </c>
      <c r="P16" s="145">
        <v>0</v>
      </c>
      <c r="Q16" s="145">
        <v>0</v>
      </c>
      <c r="R16" s="145">
        <v>0</v>
      </c>
      <c r="S16" s="146">
        <v>0</v>
      </c>
    </row>
    <row r="17" spans="2:19" x14ac:dyDescent="0.15">
      <c r="B17" s="127" t="s">
        <v>193</v>
      </c>
      <c r="C17" s="169">
        <f t="shared" si="5"/>
        <v>143</v>
      </c>
      <c r="D17" s="153">
        <f t="shared" si="6"/>
        <v>81</v>
      </c>
      <c r="E17" s="154">
        <f t="shared" si="7"/>
        <v>62</v>
      </c>
      <c r="F17" s="167">
        <v>1</v>
      </c>
      <c r="G17" s="145">
        <v>0</v>
      </c>
      <c r="H17" s="145">
        <v>12</v>
      </c>
      <c r="I17" s="145">
        <v>6</v>
      </c>
      <c r="J17" s="145">
        <v>18</v>
      </c>
      <c r="K17" s="145">
        <v>8</v>
      </c>
      <c r="L17" s="145">
        <v>12</v>
      </c>
      <c r="M17" s="145">
        <v>14</v>
      </c>
      <c r="N17" s="145">
        <v>18</v>
      </c>
      <c r="O17" s="145">
        <v>15</v>
      </c>
      <c r="P17" s="145">
        <v>12</v>
      </c>
      <c r="Q17" s="145">
        <v>13</v>
      </c>
      <c r="R17" s="145">
        <v>8</v>
      </c>
      <c r="S17" s="146">
        <v>6</v>
      </c>
    </row>
    <row r="18" spans="2:19" x14ac:dyDescent="0.15">
      <c r="B18" s="127" t="s">
        <v>194</v>
      </c>
      <c r="C18" s="169">
        <f t="shared" si="5"/>
        <v>0</v>
      </c>
      <c r="D18" s="153">
        <f t="shared" si="6"/>
        <v>0</v>
      </c>
      <c r="E18" s="154">
        <f t="shared" si="7"/>
        <v>0</v>
      </c>
      <c r="F18" s="167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  <c r="S18" s="146">
        <v>0</v>
      </c>
    </row>
    <row r="19" spans="2:19" x14ac:dyDescent="0.15">
      <c r="B19" s="127" t="s">
        <v>195</v>
      </c>
      <c r="C19" s="169">
        <f t="shared" si="5"/>
        <v>1</v>
      </c>
      <c r="D19" s="153">
        <f t="shared" si="6"/>
        <v>0</v>
      </c>
      <c r="E19" s="154">
        <f t="shared" si="7"/>
        <v>1</v>
      </c>
      <c r="F19" s="167">
        <v>0</v>
      </c>
      <c r="G19" s="145">
        <v>0</v>
      </c>
      <c r="H19" s="145">
        <v>0</v>
      </c>
      <c r="I19" s="145">
        <v>0</v>
      </c>
      <c r="J19" s="145">
        <v>0</v>
      </c>
      <c r="K19" s="145">
        <v>0</v>
      </c>
      <c r="L19" s="145">
        <v>0</v>
      </c>
      <c r="M19" s="145">
        <v>0</v>
      </c>
      <c r="N19" s="145">
        <v>0</v>
      </c>
      <c r="O19" s="145">
        <v>1</v>
      </c>
      <c r="P19" s="145">
        <v>0</v>
      </c>
      <c r="Q19" s="145">
        <v>0</v>
      </c>
      <c r="R19" s="145">
        <v>0</v>
      </c>
      <c r="S19" s="146">
        <v>0</v>
      </c>
    </row>
    <row r="20" spans="2:19" x14ac:dyDescent="0.15">
      <c r="B20" s="127" t="s">
        <v>196</v>
      </c>
      <c r="C20" s="169">
        <f t="shared" si="5"/>
        <v>33</v>
      </c>
      <c r="D20" s="153">
        <f t="shared" si="6"/>
        <v>21</v>
      </c>
      <c r="E20" s="154">
        <f t="shared" si="7"/>
        <v>12</v>
      </c>
      <c r="F20" s="167">
        <v>0</v>
      </c>
      <c r="G20" s="145">
        <v>0</v>
      </c>
      <c r="H20" s="145">
        <v>7</v>
      </c>
      <c r="I20" s="145">
        <v>1</v>
      </c>
      <c r="J20" s="145">
        <v>2</v>
      </c>
      <c r="K20" s="145">
        <v>3</v>
      </c>
      <c r="L20" s="145">
        <v>4</v>
      </c>
      <c r="M20" s="145">
        <v>4</v>
      </c>
      <c r="N20" s="145">
        <v>4</v>
      </c>
      <c r="O20" s="145">
        <v>3</v>
      </c>
      <c r="P20" s="145">
        <v>3</v>
      </c>
      <c r="Q20" s="145">
        <v>0</v>
      </c>
      <c r="R20" s="145">
        <v>1</v>
      </c>
      <c r="S20" s="146">
        <v>1</v>
      </c>
    </row>
    <row r="21" spans="2:19" ht="14.25" thickBot="1" x14ac:dyDescent="0.2">
      <c r="B21" s="132" t="s">
        <v>197</v>
      </c>
      <c r="C21" s="168">
        <f t="shared" si="5"/>
        <v>20</v>
      </c>
      <c r="D21" s="148">
        <f t="shared" si="6"/>
        <v>12</v>
      </c>
      <c r="E21" s="149">
        <f t="shared" si="7"/>
        <v>8</v>
      </c>
      <c r="F21" s="168">
        <v>0</v>
      </c>
      <c r="G21" s="148">
        <v>0</v>
      </c>
      <c r="H21" s="148">
        <v>0</v>
      </c>
      <c r="I21" s="148">
        <v>0</v>
      </c>
      <c r="J21" s="148">
        <v>2</v>
      </c>
      <c r="K21" s="148">
        <v>1</v>
      </c>
      <c r="L21" s="148">
        <v>1</v>
      </c>
      <c r="M21" s="148">
        <v>2</v>
      </c>
      <c r="N21" s="148">
        <v>4</v>
      </c>
      <c r="O21" s="148">
        <v>2</v>
      </c>
      <c r="P21" s="148">
        <v>4</v>
      </c>
      <c r="Q21" s="148">
        <v>1</v>
      </c>
      <c r="R21" s="148">
        <v>1</v>
      </c>
      <c r="S21" s="149">
        <v>2</v>
      </c>
    </row>
    <row r="22" spans="2:19" ht="14.25" thickBot="1" x14ac:dyDescent="0.2">
      <c r="B22" s="137" t="s">
        <v>101</v>
      </c>
      <c r="C22" s="239">
        <f>SUM(D22:E22)</f>
        <v>377</v>
      </c>
      <c r="D22" s="240">
        <f t="shared" si="6"/>
        <v>215</v>
      </c>
      <c r="E22" s="241">
        <f t="shared" si="7"/>
        <v>162</v>
      </c>
      <c r="F22" s="239">
        <f>SUM(F14:F21)</f>
        <v>1</v>
      </c>
      <c r="G22" s="242">
        <f t="shared" ref="G22:S22" si="8">SUM(G14:G21)</f>
        <v>0</v>
      </c>
      <c r="H22" s="242">
        <f t="shared" si="8"/>
        <v>28</v>
      </c>
      <c r="I22" s="242">
        <f t="shared" si="8"/>
        <v>14</v>
      </c>
      <c r="J22" s="242">
        <f t="shared" si="8"/>
        <v>32</v>
      </c>
      <c r="K22" s="242">
        <f t="shared" si="8"/>
        <v>26</v>
      </c>
      <c r="L22" s="242">
        <f t="shared" si="8"/>
        <v>48</v>
      </c>
      <c r="M22" s="242">
        <f t="shared" si="8"/>
        <v>39</v>
      </c>
      <c r="N22" s="242">
        <f t="shared" si="8"/>
        <v>51</v>
      </c>
      <c r="O22" s="242">
        <f t="shared" si="8"/>
        <v>38</v>
      </c>
      <c r="P22" s="242">
        <f t="shared" si="8"/>
        <v>34</v>
      </c>
      <c r="Q22" s="242">
        <f t="shared" si="8"/>
        <v>26</v>
      </c>
      <c r="R22" s="242">
        <f t="shared" si="8"/>
        <v>21</v>
      </c>
      <c r="S22" s="313">
        <f t="shared" si="8"/>
        <v>19</v>
      </c>
    </row>
    <row r="23" spans="2:19" x14ac:dyDescent="0.15">
      <c r="S23" s="375"/>
    </row>
  </sheetData>
  <mergeCells count="18">
    <mergeCell ref="P12:Q12"/>
    <mergeCell ref="R12:S12"/>
    <mergeCell ref="N2:O2"/>
    <mergeCell ref="P2:Q2"/>
    <mergeCell ref="R2:S2"/>
    <mergeCell ref="L12:M12"/>
    <mergeCell ref="N12:O12"/>
    <mergeCell ref="B2:B3"/>
    <mergeCell ref="C2:E2"/>
    <mergeCell ref="F2:G2"/>
    <mergeCell ref="H2:I2"/>
    <mergeCell ref="J2:K2"/>
    <mergeCell ref="L2:M2"/>
    <mergeCell ref="B12:B13"/>
    <mergeCell ref="C12:E12"/>
    <mergeCell ref="F12:G12"/>
    <mergeCell ref="H12:I12"/>
    <mergeCell ref="J12:K1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5"/>
  <sheetViews>
    <sheetView view="pageBreakPreview" zoomScale="75" zoomScaleNormal="100" zoomScaleSheetLayoutView="75" workbookViewId="0"/>
  </sheetViews>
  <sheetFormatPr defaultRowHeight="13.5" x14ac:dyDescent="0.15"/>
  <cols>
    <col min="1" max="1" width="2.75" style="172" customWidth="1"/>
    <col min="2" max="2" width="2.75" style="172" bestFit="1" customWidth="1"/>
    <col min="3" max="3" width="17.375" style="172" bestFit="1" customWidth="1"/>
    <col min="4" max="6" width="9" style="172"/>
    <col min="7" max="20" width="7.25" style="172" customWidth="1"/>
    <col min="21" max="16384" width="9" style="172"/>
  </cols>
  <sheetData>
    <row r="1" spans="2:20" ht="14.25" thickBot="1" x14ac:dyDescent="0.2">
      <c r="B1" s="172" t="s">
        <v>224</v>
      </c>
    </row>
    <row r="2" spans="2:20" ht="13.5" customHeight="1" x14ac:dyDescent="0.15">
      <c r="B2" s="494" t="s">
        <v>102</v>
      </c>
      <c r="C2" s="513"/>
      <c r="D2" s="496" t="s">
        <v>61</v>
      </c>
      <c r="E2" s="497"/>
      <c r="F2" s="498"/>
      <c r="G2" s="497" t="s">
        <v>111</v>
      </c>
      <c r="H2" s="504"/>
      <c r="I2" s="497" t="s">
        <v>112</v>
      </c>
      <c r="J2" s="504"/>
      <c r="K2" s="497" t="s">
        <v>113</v>
      </c>
      <c r="L2" s="504"/>
      <c r="M2" s="497" t="s">
        <v>114</v>
      </c>
      <c r="N2" s="504"/>
      <c r="O2" s="497" t="s">
        <v>115</v>
      </c>
      <c r="P2" s="504"/>
      <c r="Q2" s="497" t="s">
        <v>116</v>
      </c>
      <c r="R2" s="504"/>
      <c r="S2" s="499" t="s">
        <v>117</v>
      </c>
      <c r="T2" s="498"/>
    </row>
    <row r="3" spans="2:20" ht="14.25" thickBot="1" x14ac:dyDescent="0.2">
      <c r="B3" s="495"/>
      <c r="C3" s="521"/>
      <c r="D3" s="342" t="s">
        <v>5</v>
      </c>
      <c r="E3" s="118" t="s">
        <v>6</v>
      </c>
      <c r="F3" s="317" t="s">
        <v>7</v>
      </c>
      <c r="G3" s="344" t="s">
        <v>6</v>
      </c>
      <c r="H3" s="118" t="s">
        <v>7</v>
      </c>
      <c r="I3" s="344" t="s">
        <v>6</v>
      </c>
      <c r="J3" s="118" t="s">
        <v>7</v>
      </c>
      <c r="K3" s="344" t="s">
        <v>6</v>
      </c>
      <c r="L3" s="118" t="s">
        <v>7</v>
      </c>
      <c r="M3" s="344" t="s">
        <v>6</v>
      </c>
      <c r="N3" s="118" t="s">
        <v>7</v>
      </c>
      <c r="O3" s="344" t="s">
        <v>6</v>
      </c>
      <c r="P3" s="118" t="s">
        <v>7</v>
      </c>
      <c r="Q3" s="157" t="s">
        <v>6</v>
      </c>
      <c r="R3" s="121" t="s">
        <v>7</v>
      </c>
      <c r="S3" s="157" t="s">
        <v>6</v>
      </c>
      <c r="T3" s="119" t="s">
        <v>7</v>
      </c>
    </row>
    <row r="4" spans="2:20" ht="13.5" customHeight="1" x14ac:dyDescent="0.15">
      <c r="B4" s="519" t="s">
        <v>118</v>
      </c>
      <c r="C4" s="163" t="s">
        <v>64</v>
      </c>
      <c r="D4" s="173">
        <f>SUM(E4:F4)</f>
        <v>17736</v>
      </c>
      <c r="E4" s="139">
        <f>SUM(G4+I4+K4+M4+O4+Q4+S4)</f>
        <v>11088</v>
      </c>
      <c r="F4" s="140">
        <f>SUM(H4+J4+L4+N4+P4+R4+T4)</f>
        <v>6648</v>
      </c>
      <c r="G4" s="141">
        <v>118</v>
      </c>
      <c r="H4" s="139">
        <v>77</v>
      </c>
      <c r="I4" s="139">
        <v>1476</v>
      </c>
      <c r="J4" s="139">
        <v>980</v>
      </c>
      <c r="K4" s="139">
        <v>2068</v>
      </c>
      <c r="L4" s="139">
        <v>1467</v>
      </c>
      <c r="M4" s="139">
        <v>2108</v>
      </c>
      <c r="N4" s="139">
        <v>1184</v>
      </c>
      <c r="O4" s="139">
        <v>2231</v>
      </c>
      <c r="P4" s="139">
        <v>1212</v>
      </c>
      <c r="Q4" s="139">
        <v>2106</v>
      </c>
      <c r="R4" s="174">
        <v>1156</v>
      </c>
      <c r="S4" s="139">
        <v>981</v>
      </c>
      <c r="T4" s="140">
        <v>572</v>
      </c>
    </row>
    <row r="5" spans="2:20" x14ac:dyDescent="0.15">
      <c r="B5" s="508"/>
      <c r="C5" s="159" t="s">
        <v>65</v>
      </c>
      <c r="D5" s="167">
        <f>SUM(E5:F5)</f>
        <v>2</v>
      </c>
      <c r="E5" s="145">
        <f t="shared" ref="E5:E34" si="0">SUM(G5+I5+K5+M5+O5+Q5+S5)</f>
        <v>1</v>
      </c>
      <c r="F5" s="146">
        <f t="shared" ref="F5:F34" si="1">SUM(H5+J5+L5+N5+P5+R5+T5)</f>
        <v>1</v>
      </c>
      <c r="G5" s="147">
        <v>0</v>
      </c>
      <c r="H5" s="145">
        <v>0</v>
      </c>
      <c r="I5" s="145">
        <v>1</v>
      </c>
      <c r="J5" s="145">
        <v>0</v>
      </c>
      <c r="K5" s="145">
        <v>0</v>
      </c>
      <c r="L5" s="145">
        <v>0</v>
      </c>
      <c r="M5" s="145">
        <v>0</v>
      </c>
      <c r="N5" s="145">
        <v>0</v>
      </c>
      <c r="O5" s="145">
        <v>0</v>
      </c>
      <c r="P5" s="145">
        <v>0</v>
      </c>
      <c r="Q5" s="145">
        <v>0</v>
      </c>
      <c r="R5" s="160">
        <v>1</v>
      </c>
      <c r="S5" s="145">
        <v>0</v>
      </c>
      <c r="T5" s="146">
        <v>0</v>
      </c>
    </row>
    <row r="6" spans="2:20" x14ac:dyDescent="0.15">
      <c r="B6" s="508"/>
      <c r="C6" s="159" t="s">
        <v>66</v>
      </c>
      <c r="D6" s="167">
        <f t="shared" ref="D6:D34" si="2">SUM(E6:F6)</f>
        <v>393</v>
      </c>
      <c r="E6" s="145">
        <f t="shared" si="0"/>
        <v>227</v>
      </c>
      <c r="F6" s="146">
        <f t="shared" si="1"/>
        <v>166</v>
      </c>
      <c r="G6" s="147">
        <v>0</v>
      </c>
      <c r="H6" s="145">
        <v>0</v>
      </c>
      <c r="I6" s="145">
        <v>7</v>
      </c>
      <c r="J6" s="145">
        <v>6</v>
      </c>
      <c r="K6" s="145">
        <v>31</v>
      </c>
      <c r="L6" s="145">
        <v>15</v>
      </c>
      <c r="M6" s="145">
        <v>29</v>
      </c>
      <c r="N6" s="145">
        <v>18</v>
      </c>
      <c r="O6" s="145">
        <v>36</v>
      </c>
      <c r="P6" s="145">
        <v>49</v>
      </c>
      <c r="Q6" s="145">
        <v>76</v>
      </c>
      <c r="R6" s="160">
        <v>42</v>
      </c>
      <c r="S6" s="145">
        <v>48</v>
      </c>
      <c r="T6" s="146">
        <v>36</v>
      </c>
    </row>
    <row r="7" spans="2:20" x14ac:dyDescent="0.15">
      <c r="B7" s="508"/>
      <c r="C7" s="159" t="s">
        <v>67</v>
      </c>
      <c r="D7" s="167">
        <f t="shared" si="2"/>
        <v>271</v>
      </c>
      <c r="E7" s="145">
        <f t="shared" si="0"/>
        <v>156</v>
      </c>
      <c r="F7" s="146">
        <f t="shared" si="1"/>
        <v>115</v>
      </c>
      <c r="G7" s="147">
        <v>0</v>
      </c>
      <c r="H7" s="145">
        <v>0</v>
      </c>
      <c r="I7" s="145">
        <v>2</v>
      </c>
      <c r="J7" s="145">
        <v>6</v>
      </c>
      <c r="K7" s="145">
        <v>14</v>
      </c>
      <c r="L7" s="145">
        <v>15</v>
      </c>
      <c r="M7" s="145">
        <v>22</v>
      </c>
      <c r="N7" s="145">
        <v>14</v>
      </c>
      <c r="O7" s="145">
        <v>37</v>
      </c>
      <c r="P7" s="145">
        <v>26</v>
      </c>
      <c r="Q7" s="145">
        <v>45</v>
      </c>
      <c r="R7" s="160">
        <v>36</v>
      </c>
      <c r="S7" s="145">
        <v>36</v>
      </c>
      <c r="T7" s="146">
        <v>18</v>
      </c>
    </row>
    <row r="8" spans="2:20" x14ac:dyDescent="0.15">
      <c r="B8" s="508"/>
      <c r="C8" s="159" t="s">
        <v>68</v>
      </c>
      <c r="D8" s="167">
        <f t="shared" si="2"/>
        <v>2449</v>
      </c>
      <c r="E8" s="145">
        <f t="shared" si="0"/>
        <v>1535</v>
      </c>
      <c r="F8" s="146">
        <f t="shared" si="1"/>
        <v>914</v>
      </c>
      <c r="G8" s="147">
        <v>2</v>
      </c>
      <c r="H8" s="145">
        <v>0</v>
      </c>
      <c r="I8" s="145">
        <v>48</v>
      </c>
      <c r="J8" s="145">
        <v>24</v>
      </c>
      <c r="K8" s="145">
        <v>142</v>
      </c>
      <c r="L8" s="145">
        <v>66</v>
      </c>
      <c r="M8" s="145">
        <v>236</v>
      </c>
      <c r="N8" s="145">
        <v>153</v>
      </c>
      <c r="O8" s="145">
        <v>367</v>
      </c>
      <c r="P8" s="145">
        <v>221</v>
      </c>
      <c r="Q8" s="145">
        <v>459</v>
      </c>
      <c r="R8" s="160">
        <v>281</v>
      </c>
      <c r="S8" s="145">
        <v>281</v>
      </c>
      <c r="T8" s="146">
        <v>169</v>
      </c>
    </row>
    <row r="9" spans="2:20" x14ac:dyDescent="0.15">
      <c r="B9" s="508"/>
      <c r="C9" s="159" t="s">
        <v>69</v>
      </c>
      <c r="D9" s="167">
        <f t="shared" si="2"/>
        <v>1501</v>
      </c>
      <c r="E9" s="145">
        <f t="shared" si="0"/>
        <v>949</v>
      </c>
      <c r="F9" s="146">
        <f t="shared" si="1"/>
        <v>552</v>
      </c>
      <c r="G9" s="147">
        <v>3</v>
      </c>
      <c r="H9" s="145">
        <v>1</v>
      </c>
      <c r="I9" s="145">
        <v>51</v>
      </c>
      <c r="J9" s="145">
        <v>39</v>
      </c>
      <c r="K9" s="145">
        <v>116</v>
      </c>
      <c r="L9" s="145">
        <v>58</v>
      </c>
      <c r="M9" s="145">
        <v>174</v>
      </c>
      <c r="N9" s="145">
        <v>101</v>
      </c>
      <c r="O9" s="145">
        <v>263</v>
      </c>
      <c r="P9" s="145">
        <v>120</v>
      </c>
      <c r="Q9" s="145">
        <v>227</v>
      </c>
      <c r="R9" s="160">
        <v>159</v>
      </c>
      <c r="S9" s="145">
        <v>115</v>
      </c>
      <c r="T9" s="146">
        <v>74</v>
      </c>
    </row>
    <row r="10" spans="2:20" x14ac:dyDescent="0.15">
      <c r="B10" s="508"/>
      <c r="C10" s="159" t="s">
        <v>70</v>
      </c>
      <c r="D10" s="167">
        <f t="shared" si="2"/>
        <v>391</v>
      </c>
      <c r="E10" s="145">
        <f t="shared" si="0"/>
        <v>263</v>
      </c>
      <c r="F10" s="146">
        <f t="shared" si="1"/>
        <v>128</v>
      </c>
      <c r="G10" s="147">
        <v>1</v>
      </c>
      <c r="H10" s="145">
        <v>0</v>
      </c>
      <c r="I10" s="145">
        <v>27</v>
      </c>
      <c r="J10" s="145">
        <v>20</v>
      </c>
      <c r="K10" s="145">
        <v>49</v>
      </c>
      <c r="L10" s="145">
        <v>29</v>
      </c>
      <c r="M10" s="145">
        <v>62</v>
      </c>
      <c r="N10" s="145">
        <v>21</v>
      </c>
      <c r="O10" s="145">
        <v>56</v>
      </c>
      <c r="P10" s="145">
        <v>25</v>
      </c>
      <c r="Q10" s="145">
        <v>48</v>
      </c>
      <c r="R10" s="160">
        <v>25</v>
      </c>
      <c r="S10" s="145">
        <v>20</v>
      </c>
      <c r="T10" s="146">
        <v>8</v>
      </c>
    </row>
    <row r="11" spans="2:20" x14ac:dyDescent="0.15">
      <c r="B11" s="508"/>
      <c r="C11" s="159" t="s">
        <v>71</v>
      </c>
      <c r="D11" s="167">
        <f t="shared" si="2"/>
        <v>393</v>
      </c>
      <c r="E11" s="145">
        <f t="shared" si="0"/>
        <v>260</v>
      </c>
      <c r="F11" s="146">
        <f t="shared" si="1"/>
        <v>133</v>
      </c>
      <c r="G11" s="147">
        <v>1</v>
      </c>
      <c r="H11" s="145">
        <v>0</v>
      </c>
      <c r="I11" s="145">
        <v>23</v>
      </c>
      <c r="J11" s="145">
        <v>18</v>
      </c>
      <c r="K11" s="145">
        <v>35</v>
      </c>
      <c r="L11" s="145">
        <v>16</v>
      </c>
      <c r="M11" s="145">
        <v>55</v>
      </c>
      <c r="N11" s="145">
        <v>23</v>
      </c>
      <c r="O11" s="145">
        <v>63</v>
      </c>
      <c r="P11" s="145">
        <v>18</v>
      </c>
      <c r="Q11" s="145">
        <v>63</v>
      </c>
      <c r="R11" s="160">
        <v>40</v>
      </c>
      <c r="S11" s="145">
        <v>20</v>
      </c>
      <c r="T11" s="146">
        <v>18</v>
      </c>
    </row>
    <row r="12" spans="2:20" x14ac:dyDescent="0.15">
      <c r="B12" s="508"/>
      <c r="C12" s="159" t="s">
        <v>198</v>
      </c>
      <c r="D12" s="167">
        <f t="shared" si="2"/>
        <v>576</v>
      </c>
      <c r="E12" s="145">
        <f t="shared" si="0"/>
        <v>368</v>
      </c>
      <c r="F12" s="146">
        <f t="shared" si="1"/>
        <v>208</v>
      </c>
      <c r="G12" s="147">
        <v>4</v>
      </c>
      <c r="H12" s="145">
        <v>0</v>
      </c>
      <c r="I12" s="145">
        <v>42</v>
      </c>
      <c r="J12" s="145">
        <v>31</v>
      </c>
      <c r="K12" s="145">
        <v>71</v>
      </c>
      <c r="L12" s="145">
        <v>46</v>
      </c>
      <c r="M12" s="145">
        <v>70</v>
      </c>
      <c r="N12" s="145">
        <v>37</v>
      </c>
      <c r="O12" s="145">
        <v>67</v>
      </c>
      <c r="P12" s="145">
        <v>37</v>
      </c>
      <c r="Q12" s="145">
        <v>70</v>
      </c>
      <c r="R12" s="160">
        <v>37</v>
      </c>
      <c r="S12" s="145">
        <v>44</v>
      </c>
      <c r="T12" s="146">
        <v>20</v>
      </c>
    </row>
    <row r="13" spans="2:20" x14ac:dyDescent="0.15">
      <c r="B13" s="508"/>
      <c r="C13" s="159" t="s">
        <v>72</v>
      </c>
      <c r="D13" s="167">
        <f t="shared" si="2"/>
        <v>93</v>
      </c>
      <c r="E13" s="145">
        <f t="shared" si="0"/>
        <v>59</v>
      </c>
      <c r="F13" s="146">
        <f t="shared" si="1"/>
        <v>34</v>
      </c>
      <c r="G13" s="147">
        <v>0</v>
      </c>
      <c r="H13" s="145">
        <v>1</v>
      </c>
      <c r="I13" s="145">
        <v>4</v>
      </c>
      <c r="J13" s="145">
        <v>2</v>
      </c>
      <c r="K13" s="145">
        <v>7</v>
      </c>
      <c r="L13" s="145">
        <v>6</v>
      </c>
      <c r="M13" s="145">
        <v>9</v>
      </c>
      <c r="N13" s="145">
        <v>8</v>
      </c>
      <c r="O13" s="145">
        <v>14</v>
      </c>
      <c r="P13" s="145">
        <v>5</v>
      </c>
      <c r="Q13" s="145">
        <v>18</v>
      </c>
      <c r="R13" s="160">
        <v>7</v>
      </c>
      <c r="S13" s="145">
        <v>7</v>
      </c>
      <c r="T13" s="146">
        <v>5</v>
      </c>
    </row>
    <row r="14" spans="2:20" x14ac:dyDescent="0.15">
      <c r="B14" s="508"/>
      <c r="C14" s="159" t="s">
        <v>73</v>
      </c>
      <c r="D14" s="167">
        <f t="shared" si="2"/>
        <v>621</v>
      </c>
      <c r="E14" s="145">
        <f t="shared" si="0"/>
        <v>359</v>
      </c>
      <c r="F14" s="146">
        <f t="shared" si="1"/>
        <v>262</v>
      </c>
      <c r="G14" s="147">
        <v>1</v>
      </c>
      <c r="H14" s="145">
        <v>2</v>
      </c>
      <c r="I14" s="145">
        <v>26</v>
      </c>
      <c r="J14" s="145">
        <v>27</v>
      </c>
      <c r="K14" s="145">
        <v>76</v>
      </c>
      <c r="L14" s="145">
        <v>64</v>
      </c>
      <c r="M14" s="145">
        <v>90</v>
      </c>
      <c r="N14" s="145">
        <v>64</v>
      </c>
      <c r="O14" s="145">
        <v>85</v>
      </c>
      <c r="P14" s="145">
        <v>45</v>
      </c>
      <c r="Q14" s="145">
        <v>57</v>
      </c>
      <c r="R14" s="160">
        <v>44</v>
      </c>
      <c r="S14" s="145">
        <v>24</v>
      </c>
      <c r="T14" s="146">
        <v>16</v>
      </c>
    </row>
    <row r="15" spans="2:20" x14ac:dyDescent="0.15">
      <c r="B15" s="508"/>
      <c r="C15" s="159" t="s">
        <v>30</v>
      </c>
      <c r="D15" s="167">
        <f t="shared" si="2"/>
        <v>141</v>
      </c>
      <c r="E15" s="145">
        <f t="shared" si="0"/>
        <v>89</v>
      </c>
      <c r="F15" s="146">
        <f t="shared" si="1"/>
        <v>52</v>
      </c>
      <c r="G15" s="147">
        <v>1</v>
      </c>
      <c r="H15" s="145">
        <v>0</v>
      </c>
      <c r="I15" s="145">
        <v>10</v>
      </c>
      <c r="J15" s="145">
        <v>8</v>
      </c>
      <c r="K15" s="145">
        <v>12</v>
      </c>
      <c r="L15" s="145">
        <v>9</v>
      </c>
      <c r="M15" s="145">
        <v>17</v>
      </c>
      <c r="N15" s="145">
        <v>6</v>
      </c>
      <c r="O15" s="145">
        <v>20</v>
      </c>
      <c r="P15" s="145">
        <v>12</v>
      </c>
      <c r="Q15" s="145">
        <v>23</v>
      </c>
      <c r="R15" s="160">
        <v>14</v>
      </c>
      <c r="S15" s="145">
        <v>6</v>
      </c>
      <c r="T15" s="146">
        <v>3</v>
      </c>
    </row>
    <row r="16" spans="2:20" ht="14.25" thickBot="1" x14ac:dyDescent="0.2">
      <c r="B16" s="509"/>
      <c r="C16" s="161" t="s">
        <v>21</v>
      </c>
      <c r="D16" s="168">
        <f t="shared" si="2"/>
        <v>24567</v>
      </c>
      <c r="E16" s="148">
        <f t="shared" si="0"/>
        <v>15354</v>
      </c>
      <c r="F16" s="149">
        <f t="shared" si="1"/>
        <v>9213</v>
      </c>
      <c r="G16" s="150">
        <f>SUM(G4:G15)</f>
        <v>131</v>
      </c>
      <c r="H16" s="150">
        <f t="shared" ref="H16:T16" si="3">SUM(H4:H15)</f>
        <v>81</v>
      </c>
      <c r="I16" s="150">
        <f t="shared" si="3"/>
        <v>1717</v>
      </c>
      <c r="J16" s="150">
        <f t="shared" si="3"/>
        <v>1161</v>
      </c>
      <c r="K16" s="150">
        <f t="shared" si="3"/>
        <v>2621</v>
      </c>
      <c r="L16" s="150">
        <f t="shared" si="3"/>
        <v>1791</v>
      </c>
      <c r="M16" s="150">
        <f t="shared" si="3"/>
        <v>2872</v>
      </c>
      <c r="N16" s="150">
        <f t="shared" si="3"/>
        <v>1629</v>
      </c>
      <c r="O16" s="150">
        <f t="shared" si="3"/>
        <v>3239</v>
      </c>
      <c r="P16" s="150">
        <f t="shared" si="3"/>
        <v>1770</v>
      </c>
      <c r="Q16" s="150">
        <f t="shared" si="3"/>
        <v>3192</v>
      </c>
      <c r="R16" s="150">
        <f t="shared" si="3"/>
        <v>1842</v>
      </c>
      <c r="S16" s="150">
        <f t="shared" si="3"/>
        <v>1582</v>
      </c>
      <c r="T16" s="369">
        <f t="shared" si="3"/>
        <v>939</v>
      </c>
    </row>
    <row r="17" spans="2:20" ht="13.5" customHeight="1" x14ac:dyDescent="0.15">
      <c r="B17" s="519" t="s">
        <v>119</v>
      </c>
      <c r="C17" s="163" t="s">
        <v>75</v>
      </c>
      <c r="D17" s="173">
        <f t="shared" si="2"/>
        <v>12000</v>
      </c>
      <c r="E17" s="139">
        <f t="shared" si="0"/>
        <v>7257</v>
      </c>
      <c r="F17" s="140">
        <f t="shared" si="1"/>
        <v>4743</v>
      </c>
      <c r="G17" s="155">
        <v>7</v>
      </c>
      <c r="H17" s="153">
        <v>4</v>
      </c>
      <c r="I17" s="153">
        <v>268</v>
      </c>
      <c r="J17" s="153">
        <v>176</v>
      </c>
      <c r="K17" s="153">
        <v>636</v>
      </c>
      <c r="L17" s="153">
        <v>373</v>
      </c>
      <c r="M17" s="153">
        <v>1132</v>
      </c>
      <c r="N17" s="153">
        <v>664</v>
      </c>
      <c r="O17" s="153">
        <v>1816</v>
      </c>
      <c r="P17" s="153">
        <v>1142</v>
      </c>
      <c r="Q17" s="153">
        <v>2227</v>
      </c>
      <c r="R17" s="164">
        <v>1526</v>
      </c>
      <c r="S17" s="153">
        <v>1171</v>
      </c>
      <c r="T17" s="154">
        <v>858</v>
      </c>
    </row>
    <row r="18" spans="2:20" x14ac:dyDescent="0.15">
      <c r="B18" s="508"/>
      <c r="C18" s="159" t="s">
        <v>199</v>
      </c>
      <c r="D18" s="167">
        <f t="shared" si="2"/>
        <v>325</v>
      </c>
      <c r="E18" s="145">
        <f t="shared" si="0"/>
        <v>233</v>
      </c>
      <c r="F18" s="146">
        <f t="shared" si="1"/>
        <v>92</v>
      </c>
      <c r="G18" s="147">
        <v>0</v>
      </c>
      <c r="H18" s="145">
        <v>0</v>
      </c>
      <c r="I18" s="145">
        <v>2</v>
      </c>
      <c r="J18" s="145">
        <v>1</v>
      </c>
      <c r="K18" s="145">
        <v>17</v>
      </c>
      <c r="L18" s="145">
        <v>4</v>
      </c>
      <c r="M18" s="145">
        <v>39</v>
      </c>
      <c r="N18" s="145">
        <v>11</v>
      </c>
      <c r="O18" s="145">
        <v>60</v>
      </c>
      <c r="P18" s="145">
        <v>25</v>
      </c>
      <c r="Q18" s="145">
        <v>89</v>
      </c>
      <c r="R18" s="160">
        <v>39</v>
      </c>
      <c r="S18" s="145">
        <v>26</v>
      </c>
      <c r="T18" s="146">
        <v>12</v>
      </c>
    </row>
    <row r="19" spans="2:20" x14ac:dyDescent="0.15">
      <c r="B19" s="508"/>
      <c r="C19" s="159" t="s">
        <v>76</v>
      </c>
      <c r="D19" s="167">
        <f t="shared" si="2"/>
        <v>14</v>
      </c>
      <c r="E19" s="145">
        <f t="shared" si="0"/>
        <v>10</v>
      </c>
      <c r="F19" s="146">
        <f t="shared" si="1"/>
        <v>4</v>
      </c>
      <c r="G19" s="147">
        <v>0</v>
      </c>
      <c r="H19" s="145">
        <v>0</v>
      </c>
      <c r="I19" s="145">
        <v>0</v>
      </c>
      <c r="J19" s="145">
        <v>0</v>
      </c>
      <c r="K19" s="145">
        <v>2</v>
      </c>
      <c r="L19" s="145">
        <v>1</v>
      </c>
      <c r="M19" s="145">
        <v>4</v>
      </c>
      <c r="N19" s="145">
        <v>1</v>
      </c>
      <c r="O19" s="145">
        <v>3</v>
      </c>
      <c r="P19" s="145">
        <v>0</v>
      </c>
      <c r="Q19" s="145">
        <v>0</v>
      </c>
      <c r="R19" s="160">
        <v>0</v>
      </c>
      <c r="S19" s="145">
        <v>1</v>
      </c>
      <c r="T19" s="146">
        <v>2</v>
      </c>
    </row>
    <row r="20" spans="2:20" x14ac:dyDescent="0.15">
      <c r="B20" s="508"/>
      <c r="C20" s="159" t="s">
        <v>77</v>
      </c>
      <c r="D20" s="167">
        <f t="shared" si="2"/>
        <v>125</v>
      </c>
      <c r="E20" s="145">
        <f t="shared" si="0"/>
        <v>80</v>
      </c>
      <c r="F20" s="146">
        <f t="shared" si="1"/>
        <v>45</v>
      </c>
      <c r="G20" s="147">
        <v>1</v>
      </c>
      <c r="H20" s="145">
        <v>0</v>
      </c>
      <c r="I20" s="145">
        <v>8</v>
      </c>
      <c r="J20" s="145">
        <v>2</v>
      </c>
      <c r="K20" s="145">
        <v>5</v>
      </c>
      <c r="L20" s="145">
        <v>10</v>
      </c>
      <c r="M20" s="145">
        <v>16</v>
      </c>
      <c r="N20" s="145">
        <v>7</v>
      </c>
      <c r="O20" s="145">
        <v>18</v>
      </c>
      <c r="P20" s="145">
        <v>15</v>
      </c>
      <c r="Q20" s="145">
        <v>23</v>
      </c>
      <c r="R20" s="160">
        <v>5</v>
      </c>
      <c r="S20" s="145">
        <v>9</v>
      </c>
      <c r="T20" s="146">
        <v>6</v>
      </c>
    </row>
    <row r="21" spans="2:20" x14ac:dyDescent="0.15">
      <c r="B21" s="508"/>
      <c r="C21" s="159" t="s">
        <v>78</v>
      </c>
      <c r="D21" s="167">
        <f t="shared" si="2"/>
        <v>34</v>
      </c>
      <c r="E21" s="145">
        <f t="shared" si="0"/>
        <v>29</v>
      </c>
      <c r="F21" s="146">
        <f t="shared" si="1"/>
        <v>5</v>
      </c>
      <c r="G21" s="147">
        <v>0</v>
      </c>
      <c r="H21" s="145">
        <v>0</v>
      </c>
      <c r="I21" s="145">
        <v>4</v>
      </c>
      <c r="J21" s="145">
        <v>0</v>
      </c>
      <c r="K21" s="145">
        <v>2</v>
      </c>
      <c r="L21" s="145">
        <v>0</v>
      </c>
      <c r="M21" s="145">
        <v>6</v>
      </c>
      <c r="N21" s="145">
        <v>0</v>
      </c>
      <c r="O21" s="145">
        <v>8</v>
      </c>
      <c r="P21" s="145">
        <v>1</v>
      </c>
      <c r="Q21" s="145">
        <v>7</v>
      </c>
      <c r="R21" s="160">
        <v>4</v>
      </c>
      <c r="S21" s="145">
        <v>2</v>
      </c>
      <c r="T21" s="146">
        <v>0</v>
      </c>
    </row>
    <row r="22" spans="2:20" x14ac:dyDescent="0.15">
      <c r="B22" s="508"/>
      <c r="C22" s="159" t="s">
        <v>79</v>
      </c>
      <c r="D22" s="167">
        <f t="shared" si="2"/>
        <v>16</v>
      </c>
      <c r="E22" s="145">
        <f t="shared" si="0"/>
        <v>7</v>
      </c>
      <c r="F22" s="146">
        <f t="shared" si="1"/>
        <v>9</v>
      </c>
      <c r="G22" s="147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5">
        <v>1</v>
      </c>
      <c r="N22" s="145">
        <v>0</v>
      </c>
      <c r="O22" s="145">
        <v>3</v>
      </c>
      <c r="P22" s="145">
        <v>3</v>
      </c>
      <c r="Q22" s="145">
        <v>1</v>
      </c>
      <c r="R22" s="160">
        <v>3</v>
      </c>
      <c r="S22" s="145">
        <v>2</v>
      </c>
      <c r="T22" s="146">
        <v>3</v>
      </c>
    </row>
    <row r="23" spans="2:20" x14ac:dyDescent="0.15">
      <c r="B23" s="508"/>
      <c r="C23" s="159" t="s">
        <v>30</v>
      </c>
      <c r="D23" s="167">
        <f t="shared" si="2"/>
        <v>152</v>
      </c>
      <c r="E23" s="145">
        <f t="shared" si="0"/>
        <v>92</v>
      </c>
      <c r="F23" s="146">
        <f t="shared" si="1"/>
        <v>60</v>
      </c>
      <c r="G23" s="147">
        <v>1</v>
      </c>
      <c r="H23" s="145">
        <v>1</v>
      </c>
      <c r="I23" s="145">
        <v>10</v>
      </c>
      <c r="J23" s="145">
        <v>4</v>
      </c>
      <c r="K23" s="145">
        <v>16</v>
      </c>
      <c r="L23" s="145">
        <v>9</v>
      </c>
      <c r="M23" s="145">
        <v>15</v>
      </c>
      <c r="N23" s="145">
        <v>15</v>
      </c>
      <c r="O23" s="145">
        <v>24</v>
      </c>
      <c r="P23" s="145">
        <v>10</v>
      </c>
      <c r="Q23" s="145">
        <v>19</v>
      </c>
      <c r="R23" s="160">
        <v>18</v>
      </c>
      <c r="S23" s="145">
        <v>7</v>
      </c>
      <c r="T23" s="146">
        <v>3</v>
      </c>
    </row>
    <row r="24" spans="2:20" ht="14.25" thickBot="1" x14ac:dyDescent="0.2">
      <c r="B24" s="520"/>
      <c r="C24" s="165" t="s">
        <v>21</v>
      </c>
      <c r="D24" s="168">
        <f t="shared" si="2"/>
        <v>12666</v>
      </c>
      <c r="E24" s="148">
        <f t="shared" si="0"/>
        <v>7708</v>
      </c>
      <c r="F24" s="149">
        <f t="shared" si="1"/>
        <v>4958</v>
      </c>
      <c r="G24" s="150">
        <f>SUM(G17:G23)</f>
        <v>9</v>
      </c>
      <c r="H24" s="150">
        <f t="shared" ref="H24:T24" si="4">SUM(H17:H23)</f>
        <v>5</v>
      </c>
      <c r="I24" s="150">
        <f t="shared" si="4"/>
        <v>292</v>
      </c>
      <c r="J24" s="150">
        <f t="shared" si="4"/>
        <v>183</v>
      </c>
      <c r="K24" s="150">
        <f t="shared" si="4"/>
        <v>678</v>
      </c>
      <c r="L24" s="150">
        <f t="shared" si="4"/>
        <v>397</v>
      </c>
      <c r="M24" s="150">
        <f t="shared" si="4"/>
        <v>1213</v>
      </c>
      <c r="N24" s="150">
        <f t="shared" si="4"/>
        <v>698</v>
      </c>
      <c r="O24" s="150">
        <f t="shared" si="4"/>
        <v>1932</v>
      </c>
      <c r="P24" s="150">
        <f t="shared" si="4"/>
        <v>1196</v>
      </c>
      <c r="Q24" s="150">
        <f t="shared" si="4"/>
        <v>2366</v>
      </c>
      <c r="R24" s="150">
        <f t="shared" si="4"/>
        <v>1595</v>
      </c>
      <c r="S24" s="150">
        <f t="shared" si="4"/>
        <v>1218</v>
      </c>
      <c r="T24" s="369">
        <f t="shared" si="4"/>
        <v>884</v>
      </c>
    </row>
    <row r="25" spans="2:20" ht="13.5" customHeight="1" x14ac:dyDescent="0.15">
      <c r="B25" s="510" t="s">
        <v>120</v>
      </c>
      <c r="C25" s="158" t="s">
        <v>81</v>
      </c>
      <c r="D25" s="173">
        <f t="shared" si="2"/>
        <v>1007</v>
      </c>
      <c r="E25" s="139">
        <f t="shared" si="0"/>
        <v>567</v>
      </c>
      <c r="F25" s="140">
        <f t="shared" si="1"/>
        <v>440</v>
      </c>
      <c r="G25" s="155">
        <v>2</v>
      </c>
      <c r="H25" s="153">
        <v>0</v>
      </c>
      <c r="I25" s="153">
        <v>61</v>
      </c>
      <c r="J25" s="153">
        <v>50</v>
      </c>
      <c r="K25" s="153">
        <v>103</v>
      </c>
      <c r="L25" s="153">
        <v>94</v>
      </c>
      <c r="M25" s="153">
        <v>126</v>
      </c>
      <c r="N25" s="153">
        <v>99</v>
      </c>
      <c r="O25" s="153">
        <v>129</v>
      </c>
      <c r="P25" s="153">
        <v>87</v>
      </c>
      <c r="Q25" s="153">
        <v>94</v>
      </c>
      <c r="R25" s="164">
        <v>70</v>
      </c>
      <c r="S25" s="153">
        <v>52</v>
      </c>
      <c r="T25" s="154">
        <v>40</v>
      </c>
    </row>
    <row r="26" spans="2:20" x14ac:dyDescent="0.15">
      <c r="B26" s="511"/>
      <c r="C26" s="159" t="s">
        <v>82</v>
      </c>
      <c r="D26" s="167">
        <f t="shared" si="2"/>
        <v>1281</v>
      </c>
      <c r="E26" s="145">
        <f t="shared" si="0"/>
        <v>784</v>
      </c>
      <c r="F26" s="146">
        <f t="shared" si="1"/>
        <v>497</v>
      </c>
      <c r="G26" s="147">
        <v>0</v>
      </c>
      <c r="H26" s="145">
        <v>2</v>
      </c>
      <c r="I26" s="145">
        <v>41</v>
      </c>
      <c r="J26" s="145">
        <v>18</v>
      </c>
      <c r="K26" s="145">
        <v>87</v>
      </c>
      <c r="L26" s="145">
        <v>62</v>
      </c>
      <c r="M26" s="145">
        <v>172</v>
      </c>
      <c r="N26" s="145">
        <v>99</v>
      </c>
      <c r="O26" s="145">
        <v>163</v>
      </c>
      <c r="P26" s="145">
        <v>104</v>
      </c>
      <c r="Q26" s="145">
        <v>223</v>
      </c>
      <c r="R26" s="160">
        <v>134</v>
      </c>
      <c r="S26" s="145">
        <v>98</v>
      </c>
      <c r="T26" s="146">
        <v>78</v>
      </c>
    </row>
    <row r="27" spans="2:20" x14ac:dyDescent="0.15">
      <c r="B27" s="511"/>
      <c r="C27" s="166" t="s">
        <v>83</v>
      </c>
      <c r="D27" s="167">
        <f t="shared" si="2"/>
        <v>98</v>
      </c>
      <c r="E27" s="145">
        <f t="shared" si="0"/>
        <v>56</v>
      </c>
      <c r="F27" s="146">
        <f t="shared" si="1"/>
        <v>42</v>
      </c>
      <c r="G27" s="147">
        <v>0</v>
      </c>
      <c r="H27" s="145">
        <v>0</v>
      </c>
      <c r="I27" s="145">
        <v>4</v>
      </c>
      <c r="J27" s="145">
        <v>0</v>
      </c>
      <c r="K27" s="145">
        <v>5</v>
      </c>
      <c r="L27" s="145">
        <v>6</v>
      </c>
      <c r="M27" s="145">
        <v>7</v>
      </c>
      <c r="N27" s="145">
        <v>4</v>
      </c>
      <c r="O27" s="145">
        <v>8</v>
      </c>
      <c r="P27" s="145">
        <v>8</v>
      </c>
      <c r="Q27" s="145">
        <v>19</v>
      </c>
      <c r="R27" s="160">
        <v>19</v>
      </c>
      <c r="S27" s="145">
        <v>13</v>
      </c>
      <c r="T27" s="146">
        <v>5</v>
      </c>
    </row>
    <row r="28" spans="2:20" x14ac:dyDescent="0.15">
      <c r="B28" s="511"/>
      <c r="C28" s="159" t="s">
        <v>200</v>
      </c>
      <c r="D28" s="167">
        <f t="shared" si="2"/>
        <v>53</v>
      </c>
      <c r="E28" s="145">
        <f t="shared" si="0"/>
        <v>31</v>
      </c>
      <c r="F28" s="146">
        <f t="shared" si="1"/>
        <v>22</v>
      </c>
      <c r="G28" s="147">
        <v>0</v>
      </c>
      <c r="H28" s="145">
        <v>0</v>
      </c>
      <c r="I28" s="145">
        <v>0</v>
      </c>
      <c r="J28" s="145">
        <v>1</v>
      </c>
      <c r="K28" s="145">
        <v>0</v>
      </c>
      <c r="L28" s="145">
        <v>0</v>
      </c>
      <c r="M28" s="145">
        <v>4</v>
      </c>
      <c r="N28" s="145">
        <v>4</v>
      </c>
      <c r="O28" s="145">
        <v>8</v>
      </c>
      <c r="P28" s="145">
        <v>2</v>
      </c>
      <c r="Q28" s="145">
        <v>16</v>
      </c>
      <c r="R28" s="160">
        <v>8</v>
      </c>
      <c r="S28" s="145">
        <v>3</v>
      </c>
      <c r="T28" s="146">
        <v>7</v>
      </c>
    </row>
    <row r="29" spans="2:20" x14ac:dyDescent="0.15">
      <c r="B29" s="511"/>
      <c r="C29" s="159" t="s">
        <v>84</v>
      </c>
      <c r="D29" s="167">
        <f t="shared" si="2"/>
        <v>101</v>
      </c>
      <c r="E29" s="145">
        <f t="shared" si="0"/>
        <v>51</v>
      </c>
      <c r="F29" s="146">
        <f t="shared" si="1"/>
        <v>50</v>
      </c>
      <c r="G29" s="147">
        <v>0</v>
      </c>
      <c r="H29" s="145">
        <v>0</v>
      </c>
      <c r="I29" s="145">
        <v>0</v>
      </c>
      <c r="J29" s="145">
        <v>0</v>
      </c>
      <c r="K29" s="145">
        <v>2</v>
      </c>
      <c r="L29" s="145">
        <v>2</v>
      </c>
      <c r="M29" s="145">
        <v>4</v>
      </c>
      <c r="N29" s="145">
        <v>8</v>
      </c>
      <c r="O29" s="145">
        <v>10</v>
      </c>
      <c r="P29" s="145">
        <v>12</v>
      </c>
      <c r="Q29" s="145">
        <v>23</v>
      </c>
      <c r="R29" s="160">
        <v>19</v>
      </c>
      <c r="S29" s="145">
        <v>12</v>
      </c>
      <c r="T29" s="146">
        <v>9</v>
      </c>
    </row>
    <row r="30" spans="2:20" x14ac:dyDescent="0.15">
      <c r="B30" s="511"/>
      <c r="C30" s="159" t="s">
        <v>85</v>
      </c>
      <c r="D30" s="167">
        <f t="shared" si="2"/>
        <v>8</v>
      </c>
      <c r="E30" s="145">
        <f t="shared" si="0"/>
        <v>6</v>
      </c>
      <c r="F30" s="146">
        <f t="shared" si="1"/>
        <v>2</v>
      </c>
      <c r="G30" s="147">
        <v>0</v>
      </c>
      <c r="H30" s="145">
        <v>0</v>
      </c>
      <c r="I30" s="145">
        <v>1</v>
      </c>
      <c r="J30" s="145">
        <v>0</v>
      </c>
      <c r="K30" s="145">
        <v>1</v>
      </c>
      <c r="L30" s="145">
        <v>0</v>
      </c>
      <c r="M30" s="145">
        <v>0</v>
      </c>
      <c r="N30" s="145">
        <v>0</v>
      </c>
      <c r="O30" s="145">
        <v>1</v>
      </c>
      <c r="P30" s="145">
        <v>2</v>
      </c>
      <c r="Q30" s="145">
        <v>0</v>
      </c>
      <c r="R30" s="160">
        <v>0</v>
      </c>
      <c r="S30" s="145">
        <v>3</v>
      </c>
      <c r="T30" s="146">
        <v>0</v>
      </c>
    </row>
    <row r="31" spans="2:20" x14ac:dyDescent="0.15">
      <c r="B31" s="511"/>
      <c r="C31" s="159" t="s">
        <v>86</v>
      </c>
      <c r="D31" s="167">
        <f t="shared" si="2"/>
        <v>33</v>
      </c>
      <c r="E31" s="145">
        <f t="shared" si="0"/>
        <v>14</v>
      </c>
      <c r="F31" s="146">
        <f t="shared" si="1"/>
        <v>19</v>
      </c>
      <c r="G31" s="147">
        <v>0</v>
      </c>
      <c r="H31" s="145">
        <v>0</v>
      </c>
      <c r="I31" s="145">
        <v>1</v>
      </c>
      <c r="J31" s="145">
        <v>0</v>
      </c>
      <c r="K31" s="145">
        <v>0</v>
      </c>
      <c r="L31" s="145">
        <v>3</v>
      </c>
      <c r="M31" s="145">
        <v>3</v>
      </c>
      <c r="N31" s="145">
        <v>4</v>
      </c>
      <c r="O31" s="145">
        <v>3</v>
      </c>
      <c r="P31" s="145">
        <v>2</v>
      </c>
      <c r="Q31" s="145">
        <v>5</v>
      </c>
      <c r="R31" s="160">
        <v>8</v>
      </c>
      <c r="S31" s="145">
        <v>2</v>
      </c>
      <c r="T31" s="146">
        <v>2</v>
      </c>
    </row>
    <row r="32" spans="2:20" x14ac:dyDescent="0.15">
      <c r="B32" s="511"/>
      <c r="C32" s="159" t="s">
        <v>30</v>
      </c>
      <c r="D32" s="167">
        <f t="shared" si="2"/>
        <v>288</v>
      </c>
      <c r="E32" s="145">
        <f t="shared" si="0"/>
        <v>160</v>
      </c>
      <c r="F32" s="146">
        <f t="shared" si="1"/>
        <v>128</v>
      </c>
      <c r="G32" s="147">
        <v>0</v>
      </c>
      <c r="H32" s="145">
        <v>0</v>
      </c>
      <c r="I32" s="145">
        <v>11</v>
      </c>
      <c r="J32" s="145">
        <v>10</v>
      </c>
      <c r="K32" s="145">
        <v>13</v>
      </c>
      <c r="L32" s="145">
        <v>18</v>
      </c>
      <c r="M32" s="145">
        <v>21</v>
      </c>
      <c r="N32" s="145">
        <v>23</v>
      </c>
      <c r="O32" s="145">
        <v>37</v>
      </c>
      <c r="P32" s="145">
        <v>26</v>
      </c>
      <c r="Q32" s="145">
        <v>49</v>
      </c>
      <c r="R32" s="160">
        <v>35</v>
      </c>
      <c r="S32" s="145">
        <v>29</v>
      </c>
      <c r="T32" s="146">
        <v>16</v>
      </c>
    </row>
    <row r="33" spans="2:20" ht="14.25" thickBot="1" x14ac:dyDescent="0.2">
      <c r="B33" s="512"/>
      <c r="C33" s="161" t="s">
        <v>21</v>
      </c>
      <c r="D33" s="168">
        <f t="shared" si="2"/>
        <v>2869</v>
      </c>
      <c r="E33" s="148">
        <f t="shared" si="0"/>
        <v>1669</v>
      </c>
      <c r="F33" s="149">
        <f t="shared" si="1"/>
        <v>1200</v>
      </c>
      <c r="G33" s="150">
        <f>SUM(G25:G32)</f>
        <v>2</v>
      </c>
      <c r="H33" s="150">
        <f t="shared" ref="H33:T33" si="5">SUM(H25:H32)</f>
        <v>2</v>
      </c>
      <c r="I33" s="150">
        <f t="shared" si="5"/>
        <v>119</v>
      </c>
      <c r="J33" s="150">
        <f t="shared" si="5"/>
        <v>79</v>
      </c>
      <c r="K33" s="150">
        <f t="shared" si="5"/>
        <v>211</v>
      </c>
      <c r="L33" s="150">
        <f t="shared" si="5"/>
        <v>185</v>
      </c>
      <c r="M33" s="150">
        <f t="shared" si="5"/>
        <v>337</v>
      </c>
      <c r="N33" s="150">
        <f t="shared" si="5"/>
        <v>241</v>
      </c>
      <c r="O33" s="150">
        <f t="shared" si="5"/>
        <v>359</v>
      </c>
      <c r="P33" s="150">
        <f t="shared" si="5"/>
        <v>243</v>
      </c>
      <c r="Q33" s="150">
        <f t="shared" si="5"/>
        <v>429</v>
      </c>
      <c r="R33" s="150">
        <f t="shared" si="5"/>
        <v>293</v>
      </c>
      <c r="S33" s="150">
        <f t="shared" si="5"/>
        <v>212</v>
      </c>
      <c r="T33" s="369">
        <f t="shared" si="5"/>
        <v>157</v>
      </c>
    </row>
    <row r="34" spans="2:20" ht="14.25" thickBot="1" x14ac:dyDescent="0.2">
      <c r="B34" s="517" t="s">
        <v>87</v>
      </c>
      <c r="C34" s="518"/>
      <c r="D34" s="175">
        <f t="shared" si="2"/>
        <v>40102</v>
      </c>
      <c r="E34" s="142">
        <f t="shared" si="0"/>
        <v>24731</v>
      </c>
      <c r="F34" s="170">
        <f t="shared" si="1"/>
        <v>15371</v>
      </c>
      <c r="G34" s="171">
        <f>SUM(G16+G24+G33)</f>
        <v>142</v>
      </c>
      <c r="H34" s="171">
        <f t="shared" ref="H34:T34" si="6">SUM(H16+H24+H33)</f>
        <v>88</v>
      </c>
      <c r="I34" s="171">
        <f t="shared" si="6"/>
        <v>2128</v>
      </c>
      <c r="J34" s="171">
        <f t="shared" si="6"/>
        <v>1423</v>
      </c>
      <c r="K34" s="171">
        <f t="shared" si="6"/>
        <v>3510</v>
      </c>
      <c r="L34" s="171">
        <f t="shared" si="6"/>
        <v>2373</v>
      </c>
      <c r="M34" s="171">
        <f t="shared" si="6"/>
        <v>4422</v>
      </c>
      <c r="N34" s="171">
        <f t="shared" si="6"/>
        <v>2568</v>
      </c>
      <c r="O34" s="171">
        <f t="shared" si="6"/>
        <v>5530</v>
      </c>
      <c r="P34" s="171">
        <f t="shared" si="6"/>
        <v>3209</v>
      </c>
      <c r="Q34" s="171">
        <f t="shared" si="6"/>
        <v>5987</v>
      </c>
      <c r="R34" s="171">
        <f t="shared" si="6"/>
        <v>3730</v>
      </c>
      <c r="S34" s="171">
        <f t="shared" si="6"/>
        <v>3012</v>
      </c>
      <c r="T34" s="311">
        <f t="shared" si="6"/>
        <v>1980</v>
      </c>
    </row>
    <row r="35" spans="2:20" x14ac:dyDescent="0.15">
      <c r="T35" s="375"/>
    </row>
  </sheetData>
  <mergeCells count="13">
    <mergeCell ref="B34:C34"/>
    <mergeCell ref="O2:P2"/>
    <mergeCell ref="Q2:R2"/>
    <mergeCell ref="S2:T2"/>
    <mergeCell ref="B4:B16"/>
    <mergeCell ref="B17:B24"/>
    <mergeCell ref="B25:B33"/>
    <mergeCell ref="B2:C3"/>
    <mergeCell ref="D2:F2"/>
    <mergeCell ref="G2:H2"/>
    <mergeCell ref="I2:J2"/>
    <mergeCell ref="K2:L2"/>
    <mergeCell ref="M2:N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8"/>
  <sheetViews>
    <sheetView view="pageBreakPreview" zoomScale="75" zoomScaleNormal="100" zoomScaleSheetLayoutView="75" workbookViewId="0"/>
  </sheetViews>
  <sheetFormatPr defaultRowHeight="13.5" x14ac:dyDescent="0.15"/>
  <cols>
    <col min="1" max="1" width="2.625" style="172" customWidth="1"/>
    <col min="2" max="2" width="19.375" style="172" bestFit="1" customWidth="1"/>
    <col min="3" max="5" width="8" style="172" customWidth="1"/>
    <col min="6" max="19" width="7.625" style="172" customWidth="1"/>
    <col min="20" max="16384" width="9" style="172"/>
  </cols>
  <sheetData>
    <row r="1" spans="2:19" ht="14.25" thickBot="1" x14ac:dyDescent="0.2">
      <c r="B1" s="172" t="s">
        <v>225</v>
      </c>
    </row>
    <row r="2" spans="2:19" x14ac:dyDescent="0.15">
      <c r="B2" s="522" t="s">
        <v>131</v>
      </c>
      <c r="C2" s="497" t="s">
        <v>61</v>
      </c>
      <c r="D2" s="497"/>
      <c r="E2" s="498"/>
      <c r="F2" s="504" t="s">
        <v>111</v>
      </c>
      <c r="G2" s="492"/>
      <c r="H2" s="492" t="s">
        <v>112</v>
      </c>
      <c r="I2" s="492"/>
      <c r="J2" s="492" t="s">
        <v>113</v>
      </c>
      <c r="K2" s="492"/>
      <c r="L2" s="492" t="s">
        <v>114</v>
      </c>
      <c r="M2" s="492"/>
      <c r="N2" s="492" t="s">
        <v>115</v>
      </c>
      <c r="O2" s="492"/>
      <c r="P2" s="492" t="s">
        <v>116</v>
      </c>
      <c r="Q2" s="492"/>
      <c r="R2" s="492" t="s">
        <v>117</v>
      </c>
      <c r="S2" s="493"/>
    </row>
    <row r="3" spans="2:19" ht="14.25" thickBot="1" x14ac:dyDescent="0.2">
      <c r="B3" s="523"/>
      <c r="C3" s="138" t="s">
        <v>5</v>
      </c>
      <c r="D3" s="118" t="s">
        <v>6</v>
      </c>
      <c r="E3" s="119" t="s">
        <v>7</v>
      </c>
      <c r="F3" s="120" t="s">
        <v>6</v>
      </c>
      <c r="G3" s="118" t="s">
        <v>7</v>
      </c>
      <c r="H3" s="120" t="s">
        <v>6</v>
      </c>
      <c r="I3" s="118" t="s">
        <v>7</v>
      </c>
      <c r="J3" s="120" t="s">
        <v>6</v>
      </c>
      <c r="K3" s="118" t="s">
        <v>7</v>
      </c>
      <c r="L3" s="120" t="s">
        <v>6</v>
      </c>
      <c r="M3" s="118" t="s">
        <v>7</v>
      </c>
      <c r="N3" s="120" t="s">
        <v>6</v>
      </c>
      <c r="O3" s="118" t="s">
        <v>7</v>
      </c>
      <c r="P3" s="121" t="s">
        <v>6</v>
      </c>
      <c r="Q3" s="121" t="s">
        <v>7</v>
      </c>
      <c r="R3" s="121" t="s">
        <v>6</v>
      </c>
      <c r="S3" s="119" t="s">
        <v>7</v>
      </c>
    </row>
    <row r="4" spans="2:19" x14ac:dyDescent="0.15">
      <c r="B4" s="333" t="s">
        <v>88</v>
      </c>
      <c r="C4" s="331">
        <f>SUM(D4:E4)</f>
        <v>692</v>
      </c>
      <c r="D4" s="318">
        <f>F4+H4+J4+L4+N4+P4+R4</f>
        <v>276</v>
      </c>
      <c r="E4" s="319">
        <f>G4+I4+K4+M4+O4+Q4+S4</f>
        <v>416</v>
      </c>
      <c r="F4" s="125">
        <v>0</v>
      </c>
      <c r="G4" s="123">
        <v>0</v>
      </c>
      <c r="H4" s="123">
        <v>1</v>
      </c>
      <c r="I4" s="123">
        <v>4</v>
      </c>
      <c r="J4" s="123">
        <v>8</v>
      </c>
      <c r="K4" s="123">
        <v>17</v>
      </c>
      <c r="L4" s="123">
        <v>34</v>
      </c>
      <c r="M4" s="123">
        <v>44</v>
      </c>
      <c r="N4" s="123">
        <v>79</v>
      </c>
      <c r="O4" s="123">
        <v>118</v>
      </c>
      <c r="P4" s="123">
        <v>99</v>
      </c>
      <c r="Q4" s="126">
        <v>157</v>
      </c>
      <c r="R4" s="123">
        <v>55</v>
      </c>
      <c r="S4" s="124">
        <v>76</v>
      </c>
    </row>
    <row r="5" spans="2:19" x14ac:dyDescent="0.15">
      <c r="B5" s="334" t="s">
        <v>89</v>
      </c>
      <c r="C5" s="130">
        <f t="shared" ref="C5:C17" si="0">SUM(D5:E5)</f>
        <v>256</v>
      </c>
      <c r="D5" s="128">
        <f t="shared" ref="D5:D16" si="1">F5+H5+J5+L5+N5+P5+R5</f>
        <v>137</v>
      </c>
      <c r="E5" s="129">
        <f t="shared" ref="E5:E16" si="2">G5+I5+K5+M5+O5+Q5+S5</f>
        <v>119</v>
      </c>
      <c r="F5" s="130">
        <v>0</v>
      </c>
      <c r="G5" s="128">
        <v>0</v>
      </c>
      <c r="H5" s="128">
        <v>2</v>
      </c>
      <c r="I5" s="128">
        <v>1</v>
      </c>
      <c r="J5" s="128">
        <v>16</v>
      </c>
      <c r="K5" s="128">
        <v>5</v>
      </c>
      <c r="L5" s="128">
        <v>21</v>
      </c>
      <c r="M5" s="128">
        <v>19</v>
      </c>
      <c r="N5" s="128">
        <v>32</v>
      </c>
      <c r="O5" s="128">
        <v>43</v>
      </c>
      <c r="P5" s="128">
        <v>48</v>
      </c>
      <c r="Q5" s="131">
        <v>34</v>
      </c>
      <c r="R5" s="128">
        <v>18</v>
      </c>
      <c r="S5" s="129">
        <v>17</v>
      </c>
    </row>
    <row r="6" spans="2:19" x14ac:dyDescent="0.15">
      <c r="B6" s="334" t="s">
        <v>90</v>
      </c>
      <c r="C6" s="130">
        <f t="shared" si="0"/>
        <v>25</v>
      </c>
      <c r="D6" s="128">
        <f t="shared" si="1"/>
        <v>10</v>
      </c>
      <c r="E6" s="129">
        <f t="shared" si="2"/>
        <v>15</v>
      </c>
      <c r="F6" s="130">
        <v>0</v>
      </c>
      <c r="G6" s="128">
        <v>0</v>
      </c>
      <c r="H6" s="128">
        <v>1</v>
      </c>
      <c r="I6" s="128">
        <v>0</v>
      </c>
      <c r="J6" s="128">
        <v>0</v>
      </c>
      <c r="K6" s="128">
        <v>2</v>
      </c>
      <c r="L6" s="128">
        <v>4</v>
      </c>
      <c r="M6" s="128">
        <v>0</v>
      </c>
      <c r="N6" s="128">
        <v>2</v>
      </c>
      <c r="O6" s="128">
        <v>5</v>
      </c>
      <c r="P6" s="128">
        <v>3</v>
      </c>
      <c r="Q6" s="131">
        <v>6</v>
      </c>
      <c r="R6" s="128">
        <v>0</v>
      </c>
      <c r="S6" s="129">
        <v>2</v>
      </c>
    </row>
    <row r="7" spans="2:19" x14ac:dyDescent="0.15">
      <c r="B7" s="334" t="s">
        <v>91</v>
      </c>
      <c r="C7" s="130">
        <f t="shared" si="0"/>
        <v>11</v>
      </c>
      <c r="D7" s="128">
        <f t="shared" si="1"/>
        <v>9</v>
      </c>
      <c r="E7" s="129">
        <f t="shared" si="2"/>
        <v>2</v>
      </c>
      <c r="F7" s="130">
        <v>0</v>
      </c>
      <c r="G7" s="128">
        <v>0</v>
      </c>
      <c r="H7" s="128">
        <v>0</v>
      </c>
      <c r="I7" s="128">
        <v>0</v>
      </c>
      <c r="J7" s="128">
        <v>2</v>
      </c>
      <c r="K7" s="128">
        <v>1</v>
      </c>
      <c r="L7" s="128">
        <v>3</v>
      </c>
      <c r="M7" s="128">
        <v>0</v>
      </c>
      <c r="N7" s="128">
        <v>0</v>
      </c>
      <c r="O7" s="128">
        <v>0</v>
      </c>
      <c r="P7" s="128">
        <v>4</v>
      </c>
      <c r="Q7" s="131">
        <v>1</v>
      </c>
      <c r="R7" s="128">
        <v>0</v>
      </c>
      <c r="S7" s="129">
        <v>0</v>
      </c>
    </row>
    <row r="8" spans="2:19" x14ac:dyDescent="0.15">
      <c r="B8" s="334" t="s">
        <v>92</v>
      </c>
      <c r="C8" s="130">
        <f t="shared" si="0"/>
        <v>1088</v>
      </c>
      <c r="D8" s="128">
        <f t="shared" si="1"/>
        <v>746</v>
      </c>
      <c r="E8" s="129">
        <f t="shared" si="2"/>
        <v>342</v>
      </c>
      <c r="F8" s="130">
        <v>1</v>
      </c>
      <c r="G8" s="128">
        <v>1</v>
      </c>
      <c r="H8" s="128">
        <v>39</v>
      </c>
      <c r="I8" s="128">
        <v>25</v>
      </c>
      <c r="J8" s="128">
        <v>83</v>
      </c>
      <c r="K8" s="128">
        <v>35</v>
      </c>
      <c r="L8" s="128">
        <v>146</v>
      </c>
      <c r="M8" s="128">
        <v>72</v>
      </c>
      <c r="N8" s="128">
        <v>193</v>
      </c>
      <c r="O8" s="128">
        <v>96</v>
      </c>
      <c r="P8" s="128">
        <v>202</v>
      </c>
      <c r="Q8" s="131">
        <v>84</v>
      </c>
      <c r="R8" s="128">
        <v>82</v>
      </c>
      <c r="S8" s="129">
        <v>29</v>
      </c>
    </row>
    <row r="9" spans="2:19" x14ac:dyDescent="0.15">
      <c r="B9" s="334" t="s">
        <v>93</v>
      </c>
      <c r="C9" s="130">
        <f t="shared" si="0"/>
        <v>414</v>
      </c>
      <c r="D9" s="128">
        <f t="shared" si="1"/>
        <v>271</v>
      </c>
      <c r="E9" s="129">
        <f t="shared" si="2"/>
        <v>143</v>
      </c>
      <c r="F9" s="130">
        <v>0</v>
      </c>
      <c r="G9" s="128">
        <v>0</v>
      </c>
      <c r="H9" s="128">
        <v>7</v>
      </c>
      <c r="I9" s="128">
        <v>2</v>
      </c>
      <c r="J9" s="128">
        <v>30</v>
      </c>
      <c r="K9" s="128">
        <v>30</v>
      </c>
      <c r="L9" s="128">
        <v>69</v>
      </c>
      <c r="M9" s="128">
        <v>28</v>
      </c>
      <c r="N9" s="128">
        <v>80</v>
      </c>
      <c r="O9" s="128">
        <v>28</v>
      </c>
      <c r="P9" s="128">
        <v>61</v>
      </c>
      <c r="Q9" s="131">
        <v>40</v>
      </c>
      <c r="R9" s="128">
        <v>24</v>
      </c>
      <c r="S9" s="129">
        <v>15</v>
      </c>
    </row>
    <row r="10" spans="2:19" x14ac:dyDescent="0.15">
      <c r="B10" s="334" t="s">
        <v>94</v>
      </c>
      <c r="C10" s="130">
        <f t="shared" si="0"/>
        <v>497</v>
      </c>
      <c r="D10" s="128">
        <f t="shared" si="1"/>
        <v>232</v>
      </c>
      <c r="E10" s="129">
        <f t="shared" si="2"/>
        <v>265</v>
      </c>
      <c r="F10" s="130">
        <v>0</v>
      </c>
      <c r="G10" s="128">
        <v>0</v>
      </c>
      <c r="H10" s="128">
        <v>2</v>
      </c>
      <c r="I10" s="128">
        <v>1</v>
      </c>
      <c r="J10" s="128">
        <v>10</v>
      </c>
      <c r="K10" s="128">
        <v>8</v>
      </c>
      <c r="L10" s="128">
        <v>38</v>
      </c>
      <c r="M10" s="128">
        <v>33</v>
      </c>
      <c r="N10" s="128">
        <v>65</v>
      </c>
      <c r="O10" s="128">
        <v>87</v>
      </c>
      <c r="P10" s="128">
        <v>83</v>
      </c>
      <c r="Q10" s="131">
        <v>100</v>
      </c>
      <c r="R10" s="128">
        <v>34</v>
      </c>
      <c r="S10" s="129">
        <v>36</v>
      </c>
    </row>
    <row r="11" spans="2:19" x14ac:dyDescent="0.15">
      <c r="B11" s="334" t="s">
        <v>95</v>
      </c>
      <c r="C11" s="130">
        <f t="shared" si="0"/>
        <v>152</v>
      </c>
      <c r="D11" s="128">
        <f t="shared" si="1"/>
        <v>87</v>
      </c>
      <c r="E11" s="129">
        <f t="shared" si="2"/>
        <v>65</v>
      </c>
      <c r="F11" s="130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1</v>
      </c>
      <c r="L11" s="128">
        <v>8</v>
      </c>
      <c r="M11" s="128">
        <v>9</v>
      </c>
      <c r="N11" s="128">
        <v>23</v>
      </c>
      <c r="O11" s="128">
        <v>17</v>
      </c>
      <c r="P11" s="128">
        <v>42</v>
      </c>
      <c r="Q11" s="131">
        <v>29</v>
      </c>
      <c r="R11" s="128">
        <v>14</v>
      </c>
      <c r="S11" s="129">
        <v>9</v>
      </c>
    </row>
    <row r="12" spans="2:19" x14ac:dyDescent="0.15">
      <c r="B12" s="334" t="s">
        <v>96</v>
      </c>
      <c r="C12" s="130">
        <f t="shared" si="0"/>
        <v>8</v>
      </c>
      <c r="D12" s="128">
        <f t="shared" si="1"/>
        <v>6</v>
      </c>
      <c r="E12" s="129">
        <f t="shared" si="2"/>
        <v>2</v>
      </c>
      <c r="F12" s="130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2</v>
      </c>
      <c r="M12" s="128">
        <v>0</v>
      </c>
      <c r="N12" s="128">
        <v>3</v>
      </c>
      <c r="O12" s="128">
        <v>2</v>
      </c>
      <c r="P12" s="128">
        <v>1</v>
      </c>
      <c r="Q12" s="131">
        <v>0</v>
      </c>
      <c r="R12" s="128">
        <v>0</v>
      </c>
      <c r="S12" s="129">
        <v>0</v>
      </c>
    </row>
    <row r="13" spans="2:19" x14ac:dyDescent="0.15">
      <c r="B13" s="334" t="s">
        <v>97</v>
      </c>
      <c r="C13" s="130">
        <f t="shared" si="0"/>
        <v>99</v>
      </c>
      <c r="D13" s="128">
        <f t="shared" si="1"/>
        <v>46</v>
      </c>
      <c r="E13" s="129">
        <f t="shared" si="2"/>
        <v>53</v>
      </c>
      <c r="F13" s="130">
        <v>0</v>
      </c>
      <c r="G13" s="128">
        <v>0</v>
      </c>
      <c r="H13" s="128">
        <v>1</v>
      </c>
      <c r="I13" s="128">
        <v>0</v>
      </c>
      <c r="J13" s="128">
        <v>1</v>
      </c>
      <c r="K13" s="128">
        <v>4</v>
      </c>
      <c r="L13" s="128">
        <v>5</v>
      </c>
      <c r="M13" s="128">
        <v>5</v>
      </c>
      <c r="N13" s="128">
        <v>12</v>
      </c>
      <c r="O13" s="128">
        <v>13</v>
      </c>
      <c r="P13" s="128">
        <v>23</v>
      </c>
      <c r="Q13" s="131">
        <v>18</v>
      </c>
      <c r="R13" s="128">
        <v>4</v>
      </c>
      <c r="S13" s="129">
        <v>13</v>
      </c>
    </row>
    <row r="14" spans="2:19" x14ac:dyDescent="0.15">
      <c r="B14" s="334" t="s">
        <v>98</v>
      </c>
      <c r="C14" s="130">
        <f t="shared" si="0"/>
        <v>763</v>
      </c>
      <c r="D14" s="128">
        <f t="shared" si="1"/>
        <v>482</v>
      </c>
      <c r="E14" s="129">
        <f t="shared" si="2"/>
        <v>281</v>
      </c>
      <c r="F14" s="130">
        <v>2</v>
      </c>
      <c r="G14" s="128">
        <v>0</v>
      </c>
      <c r="H14" s="128">
        <v>36</v>
      </c>
      <c r="I14" s="128">
        <v>25</v>
      </c>
      <c r="J14" s="128">
        <v>70</v>
      </c>
      <c r="K14" s="128">
        <v>48</v>
      </c>
      <c r="L14" s="128">
        <v>113</v>
      </c>
      <c r="M14" s="128">
        <v>61</v>
      </c>
      <c r="N14" s="128">
        <v>117</v>
      </c>
      <c r="O14" s="128">
        <v>69</v>
      </c>
      <c r="P14" s="128">
        <v>100</v>
      </c>
      <c r="Q14" s="131">
        <v>53</v>
      </c>
      <c r="R14" s="128">
        <v>44</v>
      </c>
      <c r="S14" s="129">
        <v>25</v>
      </c>
    </row>
    <row r="15" spans="2:19" x14ac:dyDescent="0.15">
      <c r="B15" s="334" t="s">
        <v>99</v>
      </c>
      <c r="C15" s="130">
        <f t="shared" si="0"/>
        <v>763</v>
      </c>
      <c r="D15" s="128">
        <f t="shared" si="1"/>
        <v>485</v>
      </c>
      <c r="E15" s="129">
        <f t="shared" si="2"/>
        <v>278</v>
      </c>
      <c r="F15" s="130">
        <v>0</v>
      </c>
      <c r="G15" s="128">
        <v>0</v>
      </c>
      <c r="H15" s="128">
        <v>24</v>
      </c>
      <c r="I15" s="128">
        <v>5</v>
      </c>
      <c r="J15" s="128">
        <v>35</v>
      </c>
      <c r="K15" s="128">
        <v>27</v>
      </c>
      <c r="L15" s="128">
        <v>82</v>
      </c>
      <c r="M15" s="128">
        <v>63</v>
      </c>
      <c r="N15" s="128">
        <v>129</v>
      </c>
      <c r="O15" s="128">
        <v>71</v>
      </c>
      <c r="P15" s="128">
        <v>141</v>
      </c>
      <c r="Q15" s="131">
        <v>72</v>
      </c>
      <c r="R15" s="128">
        <v>74</v>
      </c>
      <c r="S15" s="129">
        <v>40</v>
      </c>
    </row>
    <row r="16" spans="2:19" ht="14.25" thickBot="1" x14ac:dyDescent="0.2">
      <c r="B16" s="335" t="s">
        <v>100</v>
      </c>
      <c r="C16" s="332">
        <f t="shared" si="0"/>
        <v>2140</v>
      </c>
      <c r="D16" s="320">
        <f t="shared" si="1"/>
        <v>1285</v>
      </c>
      <c r="E16" s="321">
        <f t="shared" si="2"/>
        <v>855</v>
      </c>
      <c r="F16" s="135">
        <v>1</v>
      </c>
      <c r="G16" s="133">
        <v>0</v>
      </c>
      <c r="H16" s="133">
        <v>38</v>
      </c>
      <c r="I16" s="133">
        <v>30</v>
      </c>
      <c r="J16" s="133">
        <v>105</v>
      </c>
      <c r="K16" s="133">
        <v>63</v>
      </c>
      <c r="L16" s="133">
        <v>216</v>
      </c>
      <c r="M16" s="133">
        <v>125</v>
      </c>
      <c r="N16" s="133">
        <v>321</v>
      </c>
      <c r="O16" s="133">
        <v>212</v>
      </c>
      <c r="P16" s="133">
        <v>392</v>
      </c>
      <c r="Q16" s="136">
        <v>262</v>
      </c>
      <c r="R16" s="133">
        <v>212</v>
      </c>
      <c r="S16" s="134">
        <v>163</v>
      </c>
    </row>
    <row r="17" spans="2:19" ht="14.25" thickBot="1" x14ac:dyDescent="0.2">
      <c r="B17" s="336" t="s">
        <v>101</v>
      </c>
      <c r="C17" s="237">
        <f t="shared" si="0"/>
        <v>6908</v>
      </c>
      <c r="D17" s="235">
        <f>F17+H17+J17+L17+N17+P17+R17</f>
        <v>4072</v>
      </c>
      <c r="E17" s="236">
        <f>G17+I17+K17+M17+O17+Q17+S17</f>
        <v>2836</v>
      </c>
      <c r="F17" s="237">
        <f>SUM(F4:F16)</f>
        <v>4</v>
      </c>
      <c r="G17" s="237">
        <f t="shared" ref="G17:S17" si="3">SUM(G4:G16)</f>
        <v>1</v>
      </c>
      <c r="H17" s="237">
        <f t="shared" si="3"/>
        <v>151</v>
      </c>
      <c r="I17" s="237">
        <f t="shared" si="3"/>
        <v>93</v>
      </c>
      <c r="J17" s="237">
        <f t="shared" si="3"/>
        <v>360</v>
      </c>
      <c r="K17" s="237">
        <f t="shared" si="3"/>
        <v>241</v>
      </c>
      <c r="L17" s="237">
        <f t="shared" si="3"/>
        <v>741</v>
      </c>
      <c r="M17" s="237">
        <f t="shared" si="3"/>
        <v>459</v>
      </c>
      <c r="N17" s="237">
        <f t="shared" si="3"/>
        <v>1056</v>
      </c>
      <c r="O17" s="237">
        <f t="shared" si="3"/>
        <v>761</v>
      </c>
      <c r="P17" s="237">
        <f t="shared" si="3"/>
        <v>1199</v>
      </c>
      <c r="Q17" s="237">
        <f t="shared" si="3"/>
        <v>856</v>
      </c>
      <c r="R17" s="237">
        <f t="shared" si="3"/>
        <v>561</v>
      </c>
      <c r="S17" s="237">
        <f t="shared" si="3"/>
        <v>425</v>
      </c>
    </row>
    <row r="18" spans="2:19" x14ac:dyDescent="0.15">
      <c r="S18" s="375"/>
    </row>
  </sheetData>
  <mergeCells count="9">
    <mergeCell ref="N2:O2"/>
    <mergeCell ref="P2:Q2"/>
    <mergeCell ref="R2:S2"/>
    <mergeCell ref="B2:B3"/>
    <mergeCell ref="C2:E2"/>
    <mergeCell ref="F2:G2"/>
    <mergeCell ref="H2:I2"/>
    <mergeCell ref="J2:K2"/>
    <mergeCell ref="L2:M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view="pageBreakPreview" zoomScale="75" zoomScaleNormal="100" zoomScaleSheetLayoutView="75" workbookViewId="0"/>
  </sheetViews>
  <sheetFormatPr defaultRowHeight="13.5" x14ac:dyDescent="0.15"/>
  <cols>
    <col min="1" max="1" width="1.875" style="172" customWidth="1"/>
    <col min="2" max="2" width="2.875" style="172" bestFit="1" customWidth="1"/>
    <col min="3" max="3" width="17.5" style="172" customWidth="1"/>
    <col min="4" max="6" width="9" style="172"/>
    <col min="7" max="18" width="7.875" style="172" customWidth="1"/>
    <col min="19" max="16384" width="9" style="172"/>
  </cols>
  <sheetData>
    <row r="1" spans="2:18" ht="14.25" thickBot="1" x14ac:dyDescent="0.2">
      <c r="B1" s="172" t="s">
        <v>122</v>
      </c>
    </row>
    <row r="2" spans="2:18" ht="13.5" customHeight="1" x14ac:dyDescent="0.15">
      <c r="B2" s="409" t="s">
        <v>131</v>
      </c>
      <c r="C2" s="410"/>
      <c r="D2" s="413" t="s">
        <v>132</v>
      </c>
      <c r="E2" s="414"/>
      <c r="F2" s="415"/>
      <c r="G2" s="414" t="s">
        <v>152</v>
      </c>
      <c r="H2" s="416"/>
      <c r="I2" s="417" t="s">
        <v>153</v>
      </c>
      <c r="J2" s="416"/>
      <c r="K2" s="417" t="s">
        <v>154</v>
      </c>
      <c r="L2" s="416"/>
      <c r="M2" s="417" t="s">
        <v>155</v>
      </c>
      <c r="N2" s="416"/>
      <c r="O2" s="417" t="s">
        <v>156</v>
      </c>
      <c r="P2" s="416"/>
      <c r="Q2" s="417" t="s">
        <v>157</v>
      </c>
      <c r="R2" s="415"/>
    </row>
    <row r="3" spans="2:18" ht="14.25" thickBot="1" x14ac:dyDescent="0.2">
      <c r="B3" s="411"/>
      <c r="C3" s="412"/>
      <c r="D3" s="259" t="s">
        <v>5</v>
      </c>
      <c r="E3" s="25" t="s">
        <v>6</v>
      </c>
      <c r="F3" s="26" t="s">
        <v>7</v>
      </c>
      <c r="G3" s="178" t="s">
        <v>6</v>
      </c>
      <c r="H3" s="25" t="s">
        <v>7</v>
      </c>
      <c r="I3" s="178" t="s">
        <v>6</v>
      </c>
      <c r="J3" s="25" t="s">
        <v>7</v>
      </c>
      <c r="K3" s="178" t="s">
        <v>6</v>
      </c>
      <c r="L3" s="25" t="s">
        <v>7</v>
      </c>
      <c r="M3" s="178" t="s">
        <v>6</v>
      </c>
      <c r="N3" s="25" t="s">
        <v>7</v>
      </c>
      <c r="O3" s="178" t="s">
        <v>6</v>
      </c>
      <c r="P3" s="25" t="s">
        <v>7</v>
      </c>
      <c r="Q3" s="27" t="s">
        <v>6</v>
      </c>
      <c r="R3" s="28" t="s">
        <v>7</v>
      </c>
    </row>
    <row r="4" spans="2:18" ht="13.5" customHeight="1" x14ac:dyDescent="0.15">
      <c r="B4" s="418" t="s">
        <v>63</v>
      </c>
      <c r="C4" s="29" t="s">
        <v>64</v>
      </c>
      <c r="D4" s="190">
        <f>SUM(E4:F4)</f>
        <v>60261</v>
      </c>
      <c r="E4" s="39">
        <f>SUM(G4+I4+K4+M4+O4+Q4)</f>
        <v>40179</v>
      </c>
      <c r="F4" s="31">
        <f>SUM(H4+J4+L4+N4+P4+R4)</f>
        <v>20082</v>
      </c>
      <c r="G4" s="32">
        <v>6605</v>
      </c>
      <c r="H4" s="30">
        <v>3709</v>
      </c>
      <c r="I4" s="30">
        <v>7023</v>
      </c>
      <c r="J4" s="30">
        <v>3685</v>
      </c>
      <c r="K4" s="30">
        <v>6326</v>
      </c>
      <c r="L4" s="30">
        <v>3342</v>
      </c>
      <c r="M4" s="30">
        <v>6659</v>
      </c>
      <c r="N4" s="30">
        <v>3384</v>
      </c>
      <c r="O4" s="30">
        <v>6488</v>
      </c>
      <c r="P4" s="30">
        <v>2946</v>
      </c>
      <c r="Q4" s="30">
        <v>7078</v>
      </c>
      <c r="R4" s="31">
        <v>3016</v>
      </c>
    </row>
    <row r="5" spans="2:18" x14ac:dyDescent="0.15">
      <c r="B5" s="419"/>
      <c r="C5" s="33" t="s">
        <v>65</v>
      </c>
      <c r="D5" s="191">
        <f>SUM(E5:F5)</f>
        <v>4924</v>
      </c>
      <c r="E5" s="34">
        <f t="shared" ref="E5:F20" si="0">SUM(G5+I5+K5+M5+O5+Q5)</f>
        <v>2933</v>
      </c>
      <c r="F5" s="35">
        <f t="shared" si="0"/>
        <v>1991</v>
      </c>
      <c r="G5" s="36">
        <v>68</v>
      </c>
      <c r="H5" s="34">
        <v>46</v>
      </c>
      <c r="I5" s="34">
        <v>128</v>
      </c>
      <c r="J5" s="34">
        <v>95</v>
      </c>
      <c r="K5" s="34">
        <v>215</v>
      </c>
      <c r="L5" s="34">
        <v>131</v>
      </c>
      <c r="M5" s="34">
        <v>582</v>
      </c>
      <c r="N5" s="34">
        <v>346</v>
      </c>
      <c r="O5" s="34">
        <v>846</v>
      </c>
      <c r="P5" s="34">
        <v>591</v>
      </c>
      <c r="Q5" s="34">
        <v>1094</v>
      </c>
      <c r="R5" s="35">
        <v>782</v>
      </c>
    </row>
    <row r="6" spans="2:18" x14ac:dyDescent="0.15">
      <c r="B6" s="419"/>
      <c r="C6" s="33" t="s">
        <v>66</v>
      </c>
      <c r="D6" s="191">
        <f t="shared" ref="D6:D15" si="1">SUM(E6:F6)</f>
        <v>72776</v>
      </c>
      <c r="E6" s="34">
        <f t="shared" si="0"/>
        <v>38826</v>
      </c>
      <c r="F6" s="35">
        <f t="shared" si="0"/>
        <v>33950</v>
      </c>
      <c r="G6" s="36">
        <v>2294</v>
      </c>
      <c r="H6" s="34">
        <v>1802</v>
      </c>
      <c r="I6" s="34">
        <v>3462</v>
      </c>
      <c r="J6" s="34">
        <v>2720</v>
      </c>
      <c r="K6" s="34">
        <v>4722</v>
      </c>
      <c r="L6" s="34">
        <v>3817</v>
      </c>
      <c r="M6" s="34">
        <v>6842</v>
      </c>
      <c r="N6" s="34">
        <v>5889</v>
      </c>
      <c r="O6" s="34">
        <v>9488</v>
      </c>
      <c r="P6" s="34">
        <v>8651</v>
      </c>
      <c r="Q6" s="34">
        <v>12018</v>
      </c>
      <c r="R6" s="35">
        <v>11071</v>
      </c>
    </row>
    <row r="7" spans="2:18" x14ac:dyDescent="0.15">
      <c r="B7" s="419"/>
      <c r="C7" s="33" t="s">
        <v>67</v>
      </c>
      <c r="D7" s="191">
        <f t="shared" si="1"/>
        <v>1486</v>
      </c>
      <c r="E7" s="34">
        <f t="shared" si="0"/>
        <v>831</v>
      </c>
      <c r="F7" s="35">
        <f t="shared" si="0"/>
        <v>655</v>
      </c>
      <c r="G7" s="36">
        <v>82</v>
      </c>
      <c r="H7" s="34">
        <v>52</v>
      </c>
      <c r="I7" s="34">
        <v>112</v>
      </c>
      <c r="J7" s="34">
        <v>64</v>
      </c>
      <c r="K7" s="34">
        <v>101</v>
      </c>
      <c r="L7" s="34">
        <v>85</v>
      </c>
      <c r="M7" s="34">
        <v>121</v>
      </c>
      <c r="N7" s="34">
        <v>114</v>
      </c>
      <c r="O7" s="34">
        <v>187</v>
      </c>
      <c r="P7" s="34">
        <v>153</v>
      </c>
      <c r="Q7" s="34">
        <v>228</v>
      </c>
      <c r="R7" s="35">
        <v>187</v>
      </c>
    </row>
    <row r="8" spans="2:18" x14ac:dyDescent="0.15">
      <c r="B8" s="419"/>
      <c r="C8" s="33" t="s">
        <v>68</v>
      </c>
      <c r="D8" s="191">
        <f t="shared" si="1"/>
        <v>256</v>
      </c>
      <c r="E8" s="34">
        <f t="shared" si="0"/>
        <v>170</v>
      </c>
      <c r="F8" s="35">
        <f t="shared" si="0"/>
        <v>86</v>
      </c>
      <c r="G8" s="36">
        <v>38</v>
      </c>
      <c r="H8" s="34">
        <v>19</v>
      </c>
      <c r="I8" s="34">
        <v>34</v>
      </c>
      <c r="J8" s="34">
        <v>16</v>
      </c>
      <c r="K8" s="34">
        <v>19</v>
      </c>
      <c r="L8" s="34">
        <v>11</v>
      </c>
      <c r="M8" s="34">
        <v>26</v>
      </c>
      <c r="N8" s="34">
        <v>14</v>
      </c>
      <c r="O8" s="34">
        <v>32</v>
      </c>
      <c r="P8" s="34">
        <v>15</v>
      </c>
      <c r="Q8" s="34">
        <v>21</v>
      </c>
      <c r="R8" s="35">
        <v>11</v>
      </c>
    </row>
    <row r="9" spans="2:18" x14ac:dyDescent="0.15">
      <c r="B9" s="419"/>
      <c r="C9" s="33" t="s">
        <v>69</v>
      </c>
      <c r="D9" s="191">
        <f t="shared" si="1"/>
        <v>20304</v>
      </c>
      <c r="E9" s="34">
        <f t="shared" si="0"/>
        <v>13880</v>
      </c>
      <c r="F9" s="35">
        <f t="shared" si="0"/>
        <v>6424</v>
      </c>
      <c r="G9" s="36">
        <v>2068</v>
      </c>
      <c r="H9" s="34">
        <v>1104</v>
      </c>
      <c r="I9" s="34">
        <v>2132</v>
      </c>
      <c r="J9" s="34">
        <v>1105</v>
      </c>
      <c r="K9" s="34">
        <v>2169</v>
      </c>
      <c r="L9" s="34">
        <v>978</v>
      </c>
      <c r="M9" s="34">
        <v>2146</v>
      </c>
      <c r="N9" s="34">
        <v>1033</v>
      </c>
      <c r="O9" s="34">
        <v>2524</v>
      </c>
      <c r="P9" s="34">
        <v>1058</v>
      </c>
      <c r="Q9" s="34">
        <v>2841</v>
      </c>
      <c r="R9" s="35">
        <v>1146</v>
      </c>
    </row>
    <row r="10" spans="2:18" x14ac:dyDescent="0.15">
      <c r="B10" s="419"/>
      <c r="C10" s="33" t="s">
        <v>70</v>
      </c>
      <c r="D10" s="191">
        <f t="shared" si="1"/>
        <v>6789</v>
      </c>
      <c r="E10" s="34">
        <f t="shared" si="0"/>
        <v>4188</v>
      </c>
      <c r="F10" s="35">
        <f t="shared" si="0"/>
        <v>2601</v>
      </c>
      <c r="G10" s="36">
        <v>748</v>
      </c>
      <c r="H10" s="34">
        <v>562</v>
      </c>
      <c r="I10" s="34">
        <v>770</v>
      </c>
      <c r="J10" s="34">
        <v>492</v>
      </c>
      <c r="K10" s="34">
        <v>639</v>
      </c>
      <c r="L10" s="34">
        <v>402</v>
      </c>
      <c r="M10" s="34">
        <v>659</v>
      </c>
      <c r="N10" s="34">
        <v>412</v>
      </c>
      <c r="O10" s="34">
        <v>694</v>
      </c>
      <c r="P10" s="34">
        <v>376</v>
      </c>
      <c r="Q10" s="34">
        <v>678</v>
      </c>
      <c r="R10" s="35">
        <v>357</v>
      </c>
    </row>
    <row r="11" spans="2:18" x14ac:dyDescent="0.15">
      <c r="B11" s="419"/>
      <c r="C11" s="33" t="s">
        <v>71</v>
      </c>
      <c r="D11" s="191">
        <f t="shared" si="1"/>
        <v>16856</v>
      </c>
      <c r="E11" s="34">
        <f t="shared" si="0"/>
        <v>9705</v>
      </c>
      <c r="F11" s="35">
        <f t="shared" si="0"/>
        <v>7151</v>
      </c>
      <c r="G11" s="36">
        <v>553</v>
      </c>
      <c r="H11" s="34">
        <v>459</v>
      </c>
      <c r="I11" s="34">
        <v>1078</v>
      </c>
      <c r="J11" s="34">
        <v>696</v>
      </c>
      <c r="K11" s="34">
        <v>1658</v>
      </c>
      <c r="L11" s="34">
        <v>962</v>
      </c>
      <c r="M11" s="34">
        <v>1752</v>
      </c>
      <c r="N11" s="34">
        <v>1229</v>
      </c>
      <c r="O11" s="34">
        <v>2269</v>
      </c>
      <c r="P11" s="34">
        <v>1860</v>
      </c>
      <c r="Q11" s="34">
        <v>2395</v>
      </c>
      <c r="R11" s="35">
        <v>1945</v>
      </c>
    </row>
    <row r="12" spans="2:18" x14ac:dyDescent="0.15">
      <c r="B12" s="419"/>
      <c r="C12" s="33" t="s">
        <v>158</v>
      </c>
      <c r="D12" s="191">
        <f t="shared" si="1"/>
        <v>413</v>
      </c>
      <c r="E12" s="34">
        <f t="shared" si="0"/>
        <v>277</v>
      </c>
      <c r="F12" s="35">
        <f t="shared" si="0"/>
        <v>136</v>
      </c>
      <c r="G12" s="36">
        <v>77</v>
      </c>
      <c r="H12" s="34">
        <v>42</v>
      </c>
      <c r="I12" s="34">
        <v>73</v>
      </c>
      <c r="J12" s="34">
        <v>31</v>
      </c>
      <c r="K12" s="34">
        <v>36</v>
      </c>
      <c r="L12" s="34">
        <v>24</v>
      </c>
      <c r="M12" s="34">
        <v>29</v>
      </c>
      <c r="N12" s="34">
        <v>15</v>
      </c>
      <c r="O12" s="34">
        <v>28</v>
      </c>
      <c r="P12" s="34">
        <v>12</v>
      </c>
      <c r="Q12" s="34">
        <v>34</v>
      </c>
      <c r="R12" s="35">
        <v>12</v>
      </c>
    </row>
    <row r="13" spans="2:18" x14ac:dyDescent="0.15">
      <c r="B13" s="419"/>
      <c r="C13" s="33" t="s">
        <v>72</v>
      </c>
      <c r="D13" s="191">
        <f t="shared" si="1"/>
        <v>205</v>
      </c>
      <c r="E13" s="34">
        <f t="shared" si="0"/>
        <v>111</v>
      </c>
      <c r="F13" s="35">
        <f t="shared" si="0"/>
        <v>94</v>
      </c>
      <c r="G13" s="36">
        <v>8</v>
      </c>
      <c r="H13" s="34">
        <v>6</v>
      </c>
      <c r="I13" s="34">
        <v>9</v>
      </c>
      <c r="J13" s="34">
        <v>11</v>
      </c>
      <c r="K13" s="34">
        <v>19</v>
      </c>
      <c r="L13" s="34">
        <v>17</v>
      </c>
      <c r="M13" s="34">
        <v>17</v>
      </c>
      <c r="N13" s="34">
        <v>18</v>
      </c>
      <c r="O13" s="34">
        <v>25</v>
      </c>
      <c r="P13" s="34">
        <v>17</v>
      </c>
      <c r="Q13" s="34">
        <v>33</v>
      </c>
      <c r="R13" s="35">
        <v>25</v>
      </c>
    </row>
    <row r="14" spans="2:18" x14ac:dyDescent="0.15">
      <c r="B14" s="419"/>
      <c r="C14" s="33" t="s">
        <v>73</v>
      </c>
      <c r="D14" s="191">
        <f t="shared" si="1"/>
        <v>2159</v>
      </c>
      <c r="E14" s="34">
        <f t="shared" si="0"/>
        <v>1370</v>
      </c>
      <c r="F14" s="35">
        <f t="shared" si="0"/>
        <v>789</v>
      </c>
      <c r="G14" s="36">
        <v>206</v>
      </c>
      <c r="H14" s="34">
        <v>146</v>
      </c>
      <c r="I14" s="34">
        <v>220</v>
      </c>
      <c r="J14" s="34">
        <v>123</v>
      </c>
      <c r="K14" s="34">
        <v>218</v>
      </c>
      <c r="L14" s="34">
        <v>113</v>
      </c>
      <c r="M14" s="34">
        <v>197</v>
      </c>
      <c r="N14" s="34">
        <v>106</v>
      </c>
      <c r="O14" s="34">
        <v>250</v>
      </c>
      <c r="P14" s="34">
        <v>143</v>
      </c>
      <c r="Q14" s="34">
        <v>279</v>
      </c>
      <c r="R14" s="35">
        <v>158</v>
      </c>
    </row>
    <row r="15" spans="2:18" x14ac:dyDescent="0.15">
      <c r="B15" s="419"/>
      <c r="C15" s="33" t="s">
        <v>30</v>
      </c>
      <c r="D15" s="191">
        <f t="shared" si="1"/>
        <v>1289</v>
      </c>
      <c r="E15" s="34">
        <f t="shared" si="0"/>
        <v>827</v>
      </c>
      <c r="F15" s="35">
        <f t="shared" si="0"/>
        <v>462</v>
      </c>
      <c r="G15" s="36">
        <v>96</v>
      </c>
      <c r="H15" s="34">
        <v>66</v>
      </c>
      <c r="I15" s="34">
        <v>106</v>
      </c>
      <c r="J15" s="34">
        <v>52</v>
      </c>
      <c r="K15" s="34">
        <v>95</v>
      </c>
      <c r="L15" s="34">
        <v>54</v>
      </c>
      <c r="M15" s="34">
        <v>139</v>
      </c>
      <c r="N15" s="34">
        <v>85</v>
      </c>
      <c r="O15" s="34">
        <v>190</v>
      </c>
      <c r="P15" s="34">
        <v>90</v>
      </c>
      <c r="Q15" s="34">
        <v>201</v>
      </c>
      <c r="R15" s="35">
        <v>115</v>
      </c>
    </row>
    <row r="16" spans="2:18" ht="14.25" thickBot="1" x14ac:dyDescent="0.2">
      <c r="B16" s="420"/>
      <c r="C16" s="37" t="s">
        <v>21</v>
      </c>
      <c r="D16" s="192">
        <f>SUM(E16:F16)</f>
        <v>187718</v>
      </c>
      <c r="E16" s="193">
        <f t="shared" si="0"/>
        <v>113297</v>
      </c>
      <c r="F16" s="194">
        <f t="shared" si="0"/>
        <v>74421</v>
      </c>
      <c r="G16" s="195">
        <f>SUM(G4:G15)</f>
        <v>12843</v>
      </c>
      <c r="H16" s="193">
        <f>SUM(H4:H15)</f>
        <v>8013</v>
      </c>
      <c r="I16" s="193">
        <f t="shared" ref="I16:R16" si="2">SUM(I4:I15)</f>
        <v>15147</v>
      </c>
      <c r="J16" s="193">
        <f t="shared" si="2"/>
        <v>9090</v>
      </c>
      <c r="K16" s="193">
        <f t="shared" si="2"/>
        <v>16217</v>
      </c>
      <c r="L16" s="193">
        <f t="shared" si="2"/>
        <v>9936</v>
      </c>
      <c r="M16" s="193">
        <f t="shared" si="2"/>
        <v>19169</v>
      </c>
      <c r="N16" s="193">
        <f t="shared" si="2"/>
        <v>12645</v>
      </c>
      <c r="O16" s="193">
        <f t="shared" si="2"/>
        <v>23021</v>
      </c>
      <c r="P16" s="193">
        <f t="shared" si="2"/>
        <v>15912</v>
      </c>
      <c r="Q16" s="193">
        <f t="shared" si="2"/>
        <v>26900</v>
      </c>
      <c r="R16" s="193">
        <f t="shared" si="2"/>
        <v>18825</v>
      </c>
    </row>
    <row r="17" spans="2:20" ht="13.5" customHeight="1" x14ac:dyDescent="0.15">
      <c r="B17" s="418" t="s">
        <v>74</v>
      </c>
      <c r="C17" s="38" t="s">
        <v>75</v>
      </c>
      <c r="D17" s="196">
        <f t="shared" ref="D17:D34" si="3">SUM(E17:F17)</f>
        <v>137550</v>
      </c>
      <c r="E17" s="39">
        <f t="shared" si="0"/>
        <v>89404</v>
      </c>
      <c r="F17" s="40">
        <f t="shared" si="0"/>
        <v>48146</v>
      </c>
      <c r="G17" s="41">
        <v>10096</v>
      </c>
      <c r="H17" s="39">
        <v>6110</v>
      </c>
      <c r="I17" s="39">
        <v>12164</v>
      </c>
      <c r="J17" s="39">
        <v>6728</v>
      </c>
      <c r="K17" s="39">
        <v>13612</v>
      </c>
      <c r="L17" s="39">
        <v>7140</v>
      </c>
      <c r="M17" s="39">
        <v>16169</v>
      </c>
      <c r="N17" s="39">
        <v>8391</v>
      </c>
      <c r="O17" s="39">
        <v>17748</v>
      </c>
      <c r="P17" s="39">
        <v>9499</v>
      </c>
      <c r="Q17" s="39">
        <v>19615</v>
      </c>
      <c r="R17" s="40">
        <v>10278</v>
      </c>
    </row>
    <row r="18" spans="2:20" x14ac:dyDescent="0.15">
      <c r="B18" s="419"/>
      <c r="C18" s="33" t="s">
        <v>159</v>
      </c>
      <c r="D18" s="191">
        <f t="shared" si="3"/>
        <v>3011</v>
      </c>
      <c r="E18" s="34">
        <f t="shared" si="0"/>
        <v>1822</v>
      </c>
      <c r="F18" s="35">
        <f>SUM(H18+J18+L18+N18+P18+R18)</f>
        <v>1189</v>
      </c>
      <c r="G18" s="36">
        <v>179</v>
      </c>
      <c r="H18" s="34">
        <v>81</v>
      </c>
      <c r="I18" s="34">
        <v>166</v>
      </c>
      <c r="J18" s="34">
        <v>130</v>
      </c>
      <c r="K18" s="34">
        <v>196</v>
      </c>
      <c r="L18" s="34">
        <v>146</v>
      </c>
      <c r="M18" s="34">
        <v>262</v>
      </c>
      <c r="N18" s="34">
        <v>185</v>
      </c>
      <c r="O18" s="34">
        <v>407</v>
      </c>
      <c r="P18" s="34">
        <v>256</v>
      </c>
      <c r="Q18" s="34">
        <v>612</v>
      </c>
      <c r="R18" s="35">
        <v>391</v>
      </c>
    </row>
    <row r="19" spans="2:20" x14ac:dyDescent="0.15">
      <c r="B19" s="419"/>
      <c r="C19" s="33" t="s">
        <v>76</v>
      </c>
      <c r="D19" s="191">
        <f t="shared" si="3"/>
        <v>362</v>
      </c>
      <c r="E19" s="34">
        <f t="shared" si="0"/>
        <v>254</v>
      </c>
      <c r="F19" s="35">
        <f t="shared" si="0"/>
        <v>108</v>
      </c>
      <c r="G19" s="36">
        <v>52</v>
      </c>
      <c r="H19" s="34">
        <v>15</v>
      </c>
      <c r="I19" s="34">
        <v>48</v>
      </c>
      <c r="J19" s="34">
        <v>21</v>
      </c>
      <c r="K19" s="34">
        <v>42</v>
      </c>
      <c r="L19" s="34">
        <v>22</v>
      </c>
      <c r="M19" s="34">
        <v>41</v>
      </c>
      <c r="N19" s="34">
        <v>13</v>
      </c>
      <c r="O19" s="34">
        <v>28</v>
      </c>
      <c r="P19" s="34">
        <v>21</v>
      </c>
      <c r="Q19" s="34">
        <v>43</v>
      </c>
      <c r="R19" s="35">
        <v>16</v>
      </c>
    </row>
    <row r="20" spans="2:20" x14ac:dyDescent="0.15">
      <c r="B20" s="419"/>
      <c r="C20" s="33" t="s">
        <v>77</v>
      </c>
      <c r="D20" s="191">
        <f t="shared" si="3"/>
        <v>259</v>
      </c>
      <c r="E20" s="34">
        <f t="shared" si="0"/>
        <v>174</v>
      </c>
      <c r="F20" s="35">
        <f t="shared" si="0"/>
        <v>85</v>
      </c>
      <c r="G20" s="36">
        <v>36</v>
      </c>
      <c r="H20" s="34">
        <v>18</v>
      </c>
      <c r="I20" s="34">
        <v>32</v>
      </c>
      <c r="J20" s="34">
        <v>15</v>
      </c>
      <c r="K20" s="34">
        <v>33</v>
      </c>
      <c r="L20" s="34">
        <v>16</v>
      </c>
      <c r="M20" s="34">
        <v>22</v>
      </c>
      <c r="N20" s="34">
        <v>12</v>
      </c>
      <c r="O20" s="34">
        <v>28</v>
      </c>
      <c r="P20" s="34">
        <v>10</v>
      </c>
      <c r="Q20" s="34">
        <v>23</v>
      </c>
      <c r="R20" s="35">
        <v>14</v>
      </c>
    </row>
    <row r="21" spans="2:20" x14ac:dyDescent="0.15">
      <c r="B21" s="419"/>
      <c r="C21" s="33" t="s">
        <v>78</v>
      </c>
      <c r="D21" s="191">
        <f t="shared" si="3"/>
        <v>251</v>
      </c>
      <c r="E21" s="34">
        <f t="shared" ref="E21:F34" si="4">SUM(G21+I21+K21+M21+O21+Q21)</f>
        <v>181</v>
      </c>
      <c r="F21" s="35">
        <f t="shared" si="4"/>
        <v>70</v>
      </c>
      <c r="G21" s="36">
        <v>36</v>
      </c>
      <c r="H21" s="34">
        <v>13</v>
      </c>
      <c r="I21" s="34">
        <v>39</v>
      </c>
      <c r="J21" s="34">
        <v>16</v>
      </c>
      <c r="K21" s="34">
        <v>27</v>
      </c>
      <c r="L21" s="34">
        <v>11</v>
      </c>
      <c r="M21" s="34">
        <v>23</v>
      </c>
      <c r="N21" s="34">
        <v>9</v>
      </c>
      <c r="O21" s="34">
        <v>23</v>
      </c>
      <c r="P21" s="34">
        <v>11</v>
      </c>
      <c r="Q21" s="34">
        <v>33</v>
      </c>
      <c r="R21" s="35">
        <v>10</v>
      </c>
    </row>
    <row r="22" spans="2:20" x14ac:dyDescent="0.15">
      <c r="B22" s="419"/>
      <c r="C22" s="33" t="s">
        <v>79</v>
      </c>
      <c r="D22" s="191">
        <f t="shared" si="3"/>
        <v>234</v>
      </c>
      <c r="E22" s="34">
        <f t="shared" si="4"/>
        <v>129</v>
      </c>
      <c r="F22" s="35">
        <f t="shared" si="4"/>
        <v>105</v>
      </c>
      <c r="G22" s="36">
        <v>17</v>
      </c>
      <c r="H22" s="34">
        <v>15</v>
      </c>
      <c r="I22" s="34">
        <v>20</v>
      </c>
      <c r="J22" s="34">
        <v>27</v>
      </c>
      <c r="K22" s="34">
        <v>24</v>
      </c>
      <c r="L22" s="34">
        <v>16</v>
      </c>
      <c r="M22" s="34">
        <v>16</v>
      </c>
      <c r="N22" s="34">
        <v>10</v>
      </c>
      <c r="O22" s="34">
        <v>38</v>
      </c>
      <c r="P22" s="34">
        <v>25</v>
      </c>
      <c r="Q22" s="34">
        <v>14</v>
      </c>
      <c r="R22" s="35">
        <v>12</v>
      </c>
    </row>
    <row r="23" spans="2:20" x14ac:dyDescent="0.15">
      <c r="B23" s="419"/>
      <c r="C23" s="33" t="s">
        <v>30</v>
      </c>
      <c r="D23" s="191">
        <f t="shared" si="3"/>
        <v>2145</v>
      </c>
      <c r="E23" s="34">
        <f t="shared" si="4"/>
        <v>1285</v>
      </c>
      <c r="F23" s="35">
        <f t="shared" si="4"/>
        <v>860</v>
      </c>
      <c r="G23" s="36">
        <v>260</v>
      </c>
      <c r="H23" s="34">
        <v>201</v>
      </c>
      <c r="I23" s="34">
        <v>247</v>
      </c>
      <c r="J23" s="34">
        <v>169</v>
      </c>
      <c r="K23" s="34">
        <v>197</v>
      </c>
      <c r="L23" s="34">
        <v>129</v>
      </c>
      <c r="M23" s="34">
        <v>205</v>
      </c>
      <c r="N23" s="34">
        <v>123</v>
      </c>
      <c r="O23" s="34">
        <v>198</v>
      </c>
      <c r="P23" s="34">
        <v>115</v>
      </c>
      <c r="Q23" s="34">
        <v>178</v>
      </c>
      <c r="R23" s="35">
        <v>123</v>
      </c>
    </row>
    <row r="24" spans="2:20" ht="14.25" thickBot="1" x14ac:dyDescent="0.2">
      <c r="B24" s="420"/>
      <c r="C24" s="42" t="s">
        <v>21</v>
      </c>
      <c r="D24" s="192">
        <f t="shared" si="3"/>
        <v>143812</v>
      </c>
      <c r="E24" s="193">
        <f t="shared" si="4"/>
        <v>93249</v>
      </c>
      <c r="F24" s="194">
        <f t="shared" si="4"/>
        <v>50563</v>
      </c>
      <c r="G24" s="195">
        <f>SUM(G17:G23)</f>
        <v>10676</v>
      </c>
      <c r="H24" s="193">
        <f>SUM(H17:H23)</f>
        <v>6453</v>
      </c>
      <c r="I24" s="193">
        <f t="shared" ref="I24:R24" si="5">SUM(I17:I23)</f>
        <v>12716</v>
      </c>
      <c r="J24" s="193">
        <f t="shared" si="5"/>
        <v>7106</v>
      </c>
      <c r="K24" s="193">
        <f t="shared" si="5"/>
        <v>14131</v>
      </c>
      <c r="L24" s="193">
        <f t="shared" si="5"/>
        <v>7480</v>
      </c>
      <c r="M24" s="193">
        <f t="shared" si="5"/>
        <v>16738</v>
      </c>
      <c r="N24" s="193">
        <f t="shared" si="5"/>
        <v>8743</v>
      </c>
      <c r="O24" s="193">
        <f t="shared" si="5"/>
        <v>18470</v>
      </c>
      <c r="P24" s="193">
        <f t="shared" si="5"/>
        <v>9937</v>
      </c>
      <c r="Q24" s="193">
        <f t="shared" si="5"/>
        <v>20518</v>
      </c>
      <c r="R24" s="193">
        <f t="shared" si="5"/>
        <v>10844</v>
      </c>
      <c r="T24" s="176"/>
    </row>
    <row r="25" spans="2:20" ht="13.5" customHeight="1" x14ac:dyDescent="0.15">
      <c r="B25" s="418" t="s">
        <v>80</v>
      </c>
      <c r="C25" s="29" t="s">
        <v>81</v>
      </c>
      <c r="D25" s="196">
        <f t="shared" si="3"/>
        <v>29294</v>
      </c>
      <c r="E25" s="39">
        <f t="shared" si="4"/>
        <v>15709</v>
      </c>
      <c r="F25" s="40">
        <f t="shared" si="4"/>
        <v>13585</v>
      </c>
      <c r="G25" s="41">
        <v>4624</v>
      </c>
      <c r="H25" s="39">
        <v>4747</v>
      </c>
      <c r="I25" s="39">
        <v>3115</v>
      </c>
      <c r="J25" s="39">
        <v>2907</v>
      </c>
      <c r="K25" s="39">
        <v>2656</v>
      </c>
      <c r="L25" s="39">
        <v>2169</v>
      </c>
      <c r="M25" s="39">
        <v>2023</v>
      </c>
      <c r="N25" s="39">
        <v>1505</v>
      </c>
      <c r="O25" s="39">
        <v>1788</v>
      </c>
      <c r="P25" s="39">
        <v>1229</v>
      </c>
      <c r="Q25" s="39">
        <v>1503</v>
      </c>
      <c r="R25" s="40">
        <v>1028</v>
      </c>
    </row>
    <row r="26" spans="2:20" x14ac:dyDescent="0.15">
      <c r="B26" s="419"/>
      <c r="C26" s="33" t="s">
        <v>82</v>
      </c>
      <c r="D26" s="191">
        <f t="shared" si="3"/>
        <v>2245</v>
      </c>
      <c r="E26" s="34">
        <f t="shared" si="4"/>
        <v>1345</v>
      </c>
      <c r="F26" s="35">
        <f t="shared" si="4"/>
        <v>900</v>
      </c>
      <c r="G26" s="36">
        <v>263</v>
      </c>
      <c r="H26" s="34">
        <v>188</v>
      </c>
      <c r="I26" s="34">
        <v>235</v>
      </c>
      <c r="J26" s="34">
        <v>144</v>
      </c>
      <c r="K26" s="34">
        <v>206</v>
      </c>
      <c r="L26" s="34">
        <v>144</v>
      </c>
      <c r="M26" s="34">
        <v>215</v>
      </c>
      <c r="N26" s="34">
        <v>125</v>
      </c>
      <c r="O26" s="34">
        <v>211</v>
      </c>
      <c r="P26" s="34">
        <v>127</v>
      </c>
      <c r="Q26" s="34">
        <v>215</v>
      </c>
      <c r="R26" s="35">
        <v>172</v>
      </c>
    </row>
    <row r="27" spans="2:20" x14ac:dyDescent="0.15">
      <c r="B27" s="419"/>
      <c r="C27" s="43" t="s">
        <v>83</v>
      </c>
      <c r="D27" s="191">
        <f t="shared" si="3"/>
        <v>1551</v>
      </c>
      <c r="E27" s="34">
        <f t="shared" si="4"/>
        <v>984</v>
      </c>
      <c r="F27" s="35">
        <f t="shared" si="4"/>
        <v>567</v>
      </c>
      <c r="G27" s="36">
        <v>24</v>
      </c>
      <c r="H27" s="34">
        <v>10</v>
      </c>
      <c r="I27" s="34">
        <v>24</v>
      </c>
      <c r="J27" s="34">
        <v>20</v>
      </c>
      <c r="K27" s="34">
        <v>50</v>
      </c>
      <c r="L27" s="34">
        <v>41</v>
      </c>
      <c r="M27" s="34">
        <v>92</v>
      </c>
      <c r="N27" s="34">
        <v>43</v>
      </c>
      <c r="O27" s="34">
        <v>251</v>
      </c>
      <c r="P27" s="34">
        <v>117</v>
      </c>
      <c r="Q27" s="34">
        <v>543</v>
      </c>
      <c r="R27" s="35">
        <v>336</v>
      </c>
    </row>
    <row r="28" spans="2:20" x14ac:dyDescent="0.15">
      <c r="B28" s="419"/>
      <c r="C28" s="33" t="s">
        <v>160</v>
      </c>
      <c r="D28" s="191">
        <f t="shared" si="3"/>
        <v>804</v>
      </c>
      <c r="E28" s="34">
        <f t="shared" si="4"/>
        <v>318</v>
      </c>
      <c r="F28" s="35">
        <f t="shared" si="4"/>
        <v>486</v>
      </c>
      <c r="G28" s="36">
        <v>14</v>
      </c>
      <c r="H28" s="34">
        <v>2</v>
      </c>
      <c r="I28" s="34">
        <v>6</v>
      </c>
      <c r="J28" s="34">
        <v>3</v>
      </c>
      <c r="K28" s="34">
        <v>12</v>
      </c>
      <c r="L28" s="34">
        <v>4</v>
      </c>
      <c r="M28" s="34">
        <v>31</v>
      </c>
      <c r="N28" s="34">
        <v>36</v>
      </c>
      <c r="O28" s="34">
        <v>92</v>
      </c>
      <c r="P28" s="34">
        <v>183</v>
      </c>
      <c r="Q28" s="34">
        <v>163</v>
      </c>
      <c r="R28" s="35">
        <v>258</v>
      </c>
    </row>
    <row r="29" spans="2:20" x14ac:dyDescent="0.15">
      <c r="B29" s="419"/>
      <c r="C29" s="33" t="s">
        <v>84</v>
      </c>
      <c r="D29" s="191">
        <f t="shared" si="3"/>
        <v>2021</v>
      </c>
      <c r="E29" s="34">
        <f t="shared" si="4"/>
        <v>1078</v>
      </c>
      <c r="F29" s="35">
        <f t="shared" si="4"/>
        <v>943</v>
      </c>
      <c r="G29" s="36">
        <v>35</v>
      </c>
      <c r="H29" s="34">
        <v>25</v>
      </c>
      <c r="I29" s="34">
        <v>25</v>
      </c>
      <c r="J29" s="34">
        <v>21</v>
      </c>
      <c r="K29" s="34">
        <v>69</v>
      </c>
      <c r="L29" s="34">
        <v>74</v>
      </c>
      <c r="M29" s="34">
        <v>119</v>
      </c>
      <c r="N29" s="34">
        <v>107</v>
      </c>
      <c r="O29" s="34">
        <v>548</v>
      </c>
      <c r="P29" s="34">
        <v>469</v>
      </c>
      <c r="Q29" s="34">
        <v>282</v>
      </c>
      <c r="R29" s="35">
        <v>247</v>
      </c>
    </row>
    <row r="30" spans="2:20" x14ac:dyDescent="0.15">
      <c r="B30" s="419"/>
      <c r="C30" s="33" t="s">
        <v>85</v>
      </c>
      <c r="D30" s="191">
        <f t="shared" si="3"/>
        <v>219</v>
      </c>
      <c r="E30" s="34">
        <f t="shared" si="4"/>
        <v>128</v>
      </c>
      <c r="F30" s="35">
        <f t="shared" si="4"/>
        <v>91</v>
      </c>
      <c r="G30" s="36">
        <v>5</v>
      </c>
      <c r="H30" s="34">
        <v>2</v>
      </c>
      <c r="I30" s="34">
        <v>3</v>
      </c>
      <c r="J30" s="34">
        <v>4</v>
      </c>
      <c r="K30" s="34">
        <v>5</v>
      </c>
      <c r="L30" s="34">
        <v>2</v>
      </c>
      <c r="M30" s="34">
        <v>15</v>
      </c>
      <c r="N30" s="34">
        <v>7</v>
      </c>
      <c r="O30" s="34">
        <v>65</v>
      </c>
      <c r="P30" s="34">
        <v>44</v>
      </c>
      <c r="Q30" s="34">
        <v>35</v>
      </c>
      <c r="R30" s="35">
        <v>32</v>
      </c>
    </row>
    <row r="31" spans="2:20" x14ac:dyDescent="0.15">
      <c r="B31" s="419"/>
      <c r="C31" s="33" t="s">
        <v>86</v>
      </c>
      <c r="D31" s="191">
        <f t="shared" si="3"/>
        <v>221</v>
      </c>
      <c r="E31" s="34">
        <f t="shared" si="4"/>
        <v>136</v>
      </c>
      <c r="F31" s="35">
        <f t="shared" si="4"/>
        <v>85</v>
      </c>
      <c r="G31" s="36">
        <v>9</v>
      </c>
      <c r="H31" s="34">
        <v>6</v>
      </c>
      <c r="I31" s="34">
        <v>11</v>
      </c>
      <c r="J31" s="34">
        <v>11</v>
      </c>
      <c r="K31" s="34">
        <v>14</v>
      </c>
      <c r="L31" s="34">
        <v>13</v>
      </c>
      <c r="M31" s="34">
        <v>29</v>
      </c>
      <c r="N31" s="34">
        <v>15</v>
      </c>
      <c r="O31" s="34">
        <v>50</v>
      </c>
      <c r="P31" s="34">
        <v>32</v>
      </c>
      <c r="Q31" s="34">
        <v>23</v>
      </c>
      <c r="R31" s="35">
        <v>8</v>
      </c>
    </row>
    <row r="32" spans="2:20" x14ac:dyDescent="0.15">
      <c r="B32" s="419"/>
      <c r="C32" s="33" t="s">
        <v>30</v>
      </c>
      <c r="D32" s="191">
        <f t="shared" si="3"/>
        <v>4223</v>
      </c>
      <c r="E32" s="34">
        <f t="shared" si="4"/>
        <v>2479</v>
      </c>
      <c r="F32" s="35">
        <f t="shared" si="4"/>
        <v>1744</v>
      </c>
      <c r="G32" s="36">
        <v>135</v>
      </c>
      <c r="H32" s="34">
        <v>92</v>
      </c>
      <c r="I32" s="34">
        <v>162</v>
      </c>
      <c r="J32" s="34">
        <v>114</v>
      </c>
      <c r="K32" s="34">
        <v>180</v>
      </c>
      <c r="L32" s="34">
        <v>132</v>
      </c>
      <c r="M32" s="34">
        <v>270</v>
      </c>
      <c r="N32" s="34">
        <v>184</v>
      </c>
      <c r="O32" s="34">
        <v>997</v>
      </c>
      <c r="P32" s="34">
        <v>672</v>
      </c>
      <c r="Q32" s="34">
        <v>735</v>
      </c>
      <c r="R32" s="35">
        <v>550</v>
      </c>
    </row>
    <row r="33" spans="2:18" ht="14.25" thickBot="1" x14ac:dyDescent="0.2">
      <c r="B33" s="420"/>
      <c r="C33" s="37" t="s">
        <v>21</v>
      </c>
      <c r="D33" s="192">
        <f t="shared" si="3"/>
        <v>40578</v>
      </c>
      <c r="E33" s="193">
        <f t="shared" si="4"/>
        <v>22177</v>
      </c>
      <c r="F33" s="194">
        <f t="shared" si="4"/>
        <v>18401</v>
      </c>
      <c r="G33" s="195">
        <f>SUM(G25:G32)</f>
        <v>5109</v>
      </c>
      <c r="H33" s="195">
        <f t="shared" ref="H33:R33" si="6">SUM(H25:H32)</f>
        <v>5072</v>
      </c>
      <c r="I33" s="195">
        <f t="shared" si="6"/>
        <v>3581</v>
      </c>
      <c r="J33" s="195">
        <f t="shared" si="6"/>
        <v>3224</v>
      </c>
      <c r="K33" s="195">
        <f t="shared" si="6"/>
        <v>3192</v>
      </c>
      <c r="L33" s="195">
        <f t="shared" si="6"/>
        <v>2579</v>
      </c>
      <c r="M33" s="195">
        <f t="shared" si="6"/>
        <v>2794</v>
      </c>
      <c r="N33" s="195">
        <f t="shared" si="6"/>
        <v>2022</v>
      </c>
      <c r="O33" s="195">
        <f t="shared" si="6"/>
        <v>4002</v>
      </c>
      <c r="P33" s="195">
        <f t="shared" si="6"/>
        <v>2873</v>
      </c>
      <c r="Q33" s="195">
        <f t="shared" si="6"/>
        <v>3499</v>
      </c>
      <c r="R33" s="195">
        <f t="shared" si="6"/>
        <v>2631</v>
      </c>
    </row>
    <row r="34" spans="2:18" ht="14.25" thickBot="1" x14ac:dyDescent="0.2">
      <c r="B34" s="407" t="s">
        <v>87</v>
      </c>
      <c r="C34" s="408"/>
      <c r="D34" s="275">
        <f t="shared" si="3"/>
        <v>372108</v>
      </c>
      <c r="E34" s="276">
        <f>SUM(G34+I34+K34+M34+O34+Q34)</f>
        <v>228723</v>
      </c>
      <c r="F34" s="277">
        <f t="shared" si="4"/>
        <v>143385</v>
      </c>
      <c r="G34" s="200">
        <f>SUM(G16+G24+G33)</f>
        <v>28628</v>
      </c>
      <c r="H34" s="200">
        <f t="shared" ref="H34:R34" si="7">SUM(H16+H24+H33)</f>
        <v>19538</v>
      </c>
      <c r="I34" s="200">
        <f t="shared" si="7"/>
        <v>31444</v>
      </c>
      <c r="J34" s="200">
        <f t="shared" si="7"/>
        <v>19420</v>
      </c>
      <c r="K34" s="200">
        <f t="shared" si="7"/>
        <v>33540</v>
      </c>
      <c r="L34" s="200">
        <f t="shared" si="7"/>
        <v>19995</v>
      </c>
      <c r="M34" s="200">
        <f t="shared" si="7"/>
        <v>38701</v>
      </c>
      <c r="N34" s="200">
        <f t="shared" si="7"/>
        <v>23410</v>
      </c>
      <c r="O34" s="200">
        <f t="shared" si="7"/>
        <v>45493</v>
      </c>
      <c r="P34" s="200">
        <f t="shared" si="7"/>
        <v>28722</v>
      </c>
      <c r="Q34" s="200">
        <f t="shared" si="7"/>
        <v>50917</v>
      </c>
      <c r="R34" s="200">
        <f t="shared" si="7"/>
        <v>32300</v>
      </c>
    </row>
  </sheetData>
  <mergeCells count="12">
    <mergeCell ref="O2:P2"/>
    <mergeCell ref="Q2:R2"/>
    <mergeCell ref="B4:B16"/>
    <mergeCell ref="B17:B24"/>
    <mergeCell ref="B25:B33"/>
    <mergeCell ref="K2:L2"/>
    <mergeCell ref="M2:N2"/>
    <mergeCell ref="B34:C34"/>
    <mergeCell ref="B2:C3"/>
    <mergeCell ref="D2:F2"/>
    <mergeCell ref="G2:H2"/>
    <mergeCell ref="I2:J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7"/>
  <sheetViews>
    <sheetView view="pageBreakPreview" zoomScale="75" zoomScaleNormal="100" zoomScaleSheetLayoutView="75" workbookViewId="0"/>
  </sheetViews>
  <sheetFormatPr defaultRowHeight="13.5" x14ac:dyDescent="0.15"/>
  <cols>
    <col min="1" max="1" width="2.25" style="172" customWidth="1"/>
    <col min="2" max="2" width="20.75" style="172" bestFit="1" customWidth="1"/>
    <col min="3" max="5" width="9" style="172"/>
    <col min="6" max="17" width="7" style="172" customWidth="1"/>
    <col min="18" max="16384" width="9" style="172"/>
  </cols>
  <sheetData>
    <row r="1" spans="2:17" ht="14.25" thickBot="1" x14ac:dyDescent="0.2">
      <c r="B1" s="172" t="s">
        <v>203</v>
      </c>
    </row>
    <row r="2" spans="2:17" x14ac:dyDescent="0.15">
      <c r="B2" s="409" t="s">
        <v>131</v>
      </c>
      <c r="C2" s="413" t="s">
        <v>61</v>
      </c>
      <c r="D2" s="414"/>
      <c r="E2" s="415"/>
      <c r="F2" s="414" t="s">
        <v>152</v>
      </c>
      <c r="G2" s="416"/>
      <c r="H2" s="417" t="s">
        <v>153</v>
      </c>
      <c r="I2" s="416"/>
      <c r="J2" s="417" t="s">
        <v>154</v>
      </c>
      <c r="K2" s="416"/>
      <c r="L2" s="417" t="s">
        <v>155</v>
      </c>
      <c r="M2" s="416"/>
      <c r="N2" s="417" t="s">
        <v>156</v>
      </c>
      <c r="O2" s="416"/>
      <c r="P2" s="417" t="s">
        <v>157</v>
      </c>
      <c r="Q2" s="415"/>
    </row>
    <row r="3" spans="2:17" ht="14.25" thickBot="1" x14ac:dyDescent="0.2">
      <c r="B3" s="421"/>
      <c r="C3" s="44" t="s">
        <v>5</v>
      </c>
      <c r="D3" s="25" t="s">
        <v>6</v>
      </c>
      <c r="E3" s="28" t="s">
        <v>7</v>
      </c>
      <c r="F3" s="45" t="s">
        <v>6</v>
      </c>
      <c r="G3" s="25" t="s">
        <v>7</v>
      </c>
      <c r="H3" s="45" t="s">
        <v>6</v>
      </c>
      <c r="I3" s="25" t="s">
        <v>7</v>
      </c>
      <c r="J3" s="45" t="s">
        <v>6</v>
      </c>
      <c r="K3" s="25" t="s">
        <v>7</v>
      </c>
      <c r="L3" s="45" t="s">
        <v>6</v>
      </c>
      <c r="M3" s="25" t="s">
        <v>7</v>
      </c>
      <c r="N3" s="45" t="s">
        <v>6</v>
      </c>
      <c r="O3" s="25" t="s">
        <v>7</v>
      </c>
      <c r="P3" s="46" t="s">
        <v>6</v>
      </c>
      <c r="Q3" s="28" t="s">
        <v>7</v>
      </c>
    </row>
    <row r="4" spans="2:17" x14ac:dyDescent="0.15">
      <c r="B4" s="47" t="s">
        <v>88</v>
      </c>
      <c r="C4" s="201">
        <f>SUM(D4:E4)</f>
        <v>7185</v>
      </c>
      <c r="D4" s="48">
        <f>SUM(F4+H4+J4+L4+N4+P4)</f>
        <v>3499</v>
      </c>
      <c r="E4" s="49">
        <f>SUM(G4+I4+K4+M4+O4+Q4)</f>
        <v>3686</v>
      </c>
      <c r="F4" s="50">
        <v>641</v>
      </c>
      <c r="G4" s="48">
        <v>717</v>
      </c>
      <c r="H4" s="48">
        <v>691</v>
      </c>
      <c r="I4" s="48">
        <v>876</v>
      </c>
      <c r="J4" s="48">
        <v>653</v>
      </c>
      <c r="K4" s="48">
        <v>768</v>
      </c>
      <c r="L4" s="48">
        <v>646</v>
      </c>
      <c r="M4" s="48">
        <v>644</v>
      </c>
      <c r="N4" s="48">
        <v>474</v>
      </c>
      <c r="O4" s="48">
        <v>424</v>
      </c>
      <c r="P4" s="48">
        <v>394</v>
      </c>
      <c r="Q4" s="49">
        <v>257</v>
      </c>
    </row>
    <row r="5" spans="2:17" x14ac:dyDescent="0.15">
      <c r="B5" s="51" t="s">
        <v>89</v>
      </c>
      <c r="C5" s="202">
        <f>SUM(D5:E5)</f>
        <v>2440</v>
      </c>
      <c r="D5" s="52">
        <f t="shared" ref="D5:D17" si="0">SUM(F5+H5+J5+L5+N5+P5)</f>
        <v>1372</v>
      </c>
      <c r="E5" s="53">
        <f t="shared" ref="E5:E17" si="1">SUM(G5+I5+K5+M5+O5+Q5)</f>
        <v>1068</v>
      </c>
      <c r="F5" s="54">
        <v>282</v>
      </c>
      <c r="G5" s="52">
        <v>249</v>
      </c>
      <c r="H5" s="52">
        <v>287</v>
      </c>
      <c r="I5" s="52">
        <v>207</v>
      </c>
      <c r="J5" s="52">
        <v>260</v>
      </c>
      <c r="K5" s="52">
        <v>230</v>
      </c>
      <c r="L5" s="52">
        <v>251</v>
      </c>
      <c r="M5" s="52">
        <v>170</v>
      </c>
      <c r="N5" s="52">
        <v>159</v>
      </c>
      <c r="O5" s="52">
        <v>128</v>
      </c>
      <c r="P5" s="52">
        <v>133</v>
      </c>
      <c r="Q5" s="53">
        <v>84</v>
      </c>
    </row>
    <row r="6" spans="2:17" x14ac:dyDescent="0.15">
      <c r="B6" s="51" t="s">
        <v>90</v>
      </c>
      <c r="C6" s="202">
        <f t="shared" ref="C6:C17" si="2">SUM(D6:E6)</f>
        <v>418</v>
      </c>
      <c r="D6" s="52">
        <f t="shared" si="0"/>
        <v>239</v>
      </c>
      <c r="E6" s="53">
        <f t="shared" si="1"/>
        <v>179</v>
      </c>
      <c r="F6" s="54">
        <v>85</v>
      </c>
      <c r="G6" s="52">
        <v>65</v>
      </c>
      <c r="H6" s="52">
        <v>60</v>
      </c>
      <c r="I6" s="52">
        <v>38</v>
      </c>
      <c r="J6" s="52">
        <v>37</v>
      </c>
      <c r="K6" s="52">
        <v>35</v>
      </c>
      <c r="L6" s="52">
        <v>25</v>
      </c>
      <c r="M6" s="52">
        <v>23</v>
      </c>
      <c r="N6" s="52">
        <v>15</v>
      </c>
      <c r="O6" s="52">
        <v>10</v>
      </c>
      <c r="P6" s="52">
        <v>17</v>
      </c>
      <c r="Q6" s="53">
        <v>8</v>
      </c>
    </row>
    <row r="7" spans="2:17" x14ac:dyDescent="0.15">
      <c r="B7" s="51" t="s">
        <v>91</v>
      </c>
      <c r="C7" s="202">
        <f t="shared" si="2"/>
        <v>66</v>
      </c>
      <c r="D7" s="52">
        <f t="shared" si="0"/>
        <v>39</v>
      </c>
      <c r="E7" s="53">
        <f t="shared" si="1"/>
        <v>27</v>
      </c>
      <c r="F7" s="54">
        <v>5</v>
      </c>
      <c r="G7" s="52">
        <v>4</v>
      </c>
      <c r="H7" s="52">
        <v>9</v>
      </c>
      <c r="I7" s="52">
        <v>3</v>
      </c>
      <c r="J7" s="52">
        <v>13</v>
      </c>
      <c r="K7" s="52">
        <v>5</v>
      </c>
      <c r="L7" s="52">
        <v>0</v>
      </c>
      <c r="M7" s="52">
        <v>4</v>
      </c>
      <c r="N7" s="52">
        <v>5</v>
      </c>
      <c r="O7" s="52">
        <v>9</v>
      </c>
      <c r="P7" s="52">
        <v>7</v>
      </c>
      <c r="Q7" s="53">
        <v>2</v>
      </c>
    </row>
    <row r="8" spans="2:17" x14ac:dyDescent="0.15">
      <c r="B8" s="51" t="s">
        <v>92</v>
      </c>
      <c r="C8" s="202">
        <f t="shared" si="2"/>
        <v>2104</v>
      </c>
      <c r="D8" s="52">
        <f t="shared" si="0"/>
        <v>1499</v>
      </c>
      <c r="E8" s="53">
        <f t="shared" si="1"/>
        <v>605</v>
      </c>
      <c r="F8" s="54">
        <v>446</v>
      </c>
      <c r="G8" s="52">
        <v>113</v>
      </c>
      <c r="H8" s="52">
        <v>364</v>
      </c>
      <c r="I8" s="52">
        <v>137</v>
      </c>
      <c r="J8" s="52">
        <v>237</v>
      </c>
      <c r="K8" s="52">
        <v>119</v>
      </c>
      <c r="L8" s="52">
        <v>213</v>
      </c>
      <c r="M8" s="52">
        <v>111</v>
      </c>
      <c r="N8" s="52">
        <v>122</v>
      </c>
      <c r="O8" s="52">
        <v>80</v>
      </c>
      <c r="P8" s="52">
        <v>117</v>
      </c>
      <c r="Q8" s="53">
        <v>45</v>
      </c>
    </row>
    <row r="9" spans="2:17" x14ac:dyDescent="0.15">
      <c r="B9" s="51" t="s">
        <v>93</v>
      </c>
      <c r="C9" s="202">
        <f t="shared" si="2"/>
        <v>2039</v>
      </c>
      <c r="D9" s="52">
        <f t="shared" si="0"/>
        <v>1416</v>
      </c>
      <c r="E9" s="53">
        <f t="shared" si="1"/>
        <v>623</v>
      </c>
      <c r="F9" s="54">
        <v>391</v>
      </c>
      <c r="G9" s="52">
        <v>150</v>
      </c>
      <c r="H9" s="52">
        <v>311</v>
      </c>
      <c r="I9" s="52">
        <v>124</v>
      </c>
      <c r="J9" s="52">
        <v>234</v>
      </c>
      <c r="K9" s="52">
        <v>127</v>
      </c>
      <c r="L9" s="52">
        <v>179</v>
      </c>
      <c r="M9" s="52">
        <v>106</v>
      </c>
      <c r="N9" s="52">
        <v>164</v>
      </c>
      <c r="O9" s="52">
        <v>68</v>
      </c>
      <c r="P9" s="52">
        <v>137</v>
      </c>
      <c r="Q9" s="53">
        <v>48</v>
      </c>
    </row>
    <row r="10" spans="2:17" x14ac:dyDescent="0.15">
      <c r="B10" s="51" t="s">
        <v>94</v>
      </c>
      <c r="C10" s="202">
        <f t="shared" si="2"/>
        <v>2551</v>
      </c>
      <c r="D10" s="52">
        <f t="shared" si="0"/>
        <v>1516</v>
      </c>
      <c r="E10" s="53">
        <f t="shared" si="1"/>
        <v>1035</v>
      </c>
      <c r="F10" s="54">
        <v>488</v>
      </c>
      <c r="G10" s="52">
        <v>401</v>
      </c>
      <c r="H10" s="52">
        <v>370</v>
      </c>
      <c r="I10" s="52">
        <v>284</v>
      </c>
      <c r="J10" s="52">
        <v>216</v>
      </c>
      <c r="K10" s="52">
        <v>167</v>
      </c>
      <c r="L10" s="52">
        <v>187</v>
      </c>
      <c r="M10" s="52">
        <v>104</v>
      </c>
      <c r="N10" s="52">
        <v>135</v>
      </c>
      <c r="O10" s="52">
        <v>51</v>
      </c>
      <c r="P10" s="52">
        <v>120</v>
      </c>
      <c r="Q10" s="53">
        <v>28</v>
      </c>
    </row>
    <row r="11" spans="2:17" x14ac:dyDescent="0.15">
      <c r="B11" s="51" t="s">
        <v>95</v>
      </c>
      <c r="C11" s="202">
        <f t="shared" si="2"/>
        <v>816</v>
      </c>
      <c r="D11" s="52">
        <f t="shared" si="0"/>
        <v>496</v>
      </c>
      <c r="E11" s="53">
        <f t="shared" si="1"/>
        <v>320</v>
      </c>
      <c r="F11" s="54">
        <v>90</v>
      </c>
      <c r="G11" s="52">
        <v>65</v>
      </c>
      <c r="H11" s="52">
        <v>106</v>
      </c>
      <c r="I11" s="52">
        <v>79</v>
      </c>
      <c r="J11" s="52">
        <v>89</v>
      </c>
      <c r="K11" s="52">
        <v>58</v>
      </c>
      <c r="L11" s="52">
        <v>81</v>
      </c>
      <c r="M11" s="52">
        <v>52</v>
      </c>
      <c r="N11" s="52">
        <v>62</v>
      </c>
      <c r="O11" s="52">
        <v>46</v>
      </c>
      <c r="P11" s="52">
        <v>68</v>
      </c>
      <c r="Q11" s="53">
        <v>20</v>
      </c>
    </row>
    <row r="12" spans="2:17" x14ac:dyDescent="0.15">
      <c r="B12" s="51" t="s">
        <v>96</v>
      </c>
      <c r="C12" s="202">
        <f t="shared" si="2"/>
        <v>43</v>
      </c>
      <c r="D12" s="52">
        <f t="shared" si="0"/>
        <v>26</v>
      </c>
      <c r="E12" s="53">
        <f t="shared" si="1"/>
        <v>17</v>
      </c>
      <c r="F12" s="54">
        <v>6</v>
      </c>
      <c r="G12" s="52">
        <v>2</v>
      </c>
      <c r="H12" s="52">
        <v>5</v>
      </c>
      <c r="I12" s="52">
        <v>6</v>
      </c>
      <c r="J12" s="52">
        <v>6</v>
      </c>
      <c r="K12" s="52">
        <v>2</v>
      </c>
      <c r="L12" s="52">
        <v>7</v>
      </c>
      <c r="M12" s="52">
        <v>2</v>
      </c>
      <c r="N12" s="52">
        <v>1</v>
      </c>
      <c r="O12" s="52">
        <v>2</v>
      </c>
      <c r="P12" s="52">
        <v>1</v>
      </c>
      <c r="Q12" s="53">
        <v>3</v>
      </c>
    </row>
    <row r="13" spans="2:17" x14ac:dyDescent="0.15">
      <c r="B13" s="51" t="s">
        <v>97</v>
      </c>
      <c r="C13" s="202">
        <f t="shared" si="2"/>
        <v>1417</v>
      </c>
      <c r="D13" s="52">
        <f t="shared" si="0"/>
        <v>616</v>
      </c>
      <c r="E13" s="53">
        <f t="shared" si="1"/>
        <v>801</v>
      </c>
      <c r="F13" s="54">
        <v>146</v>
      </c>
      <c r="G13" s="52">
        <v>202</v>
      </c>
      <c r="H13" s="52">
        <v>128</v>
      </c>
      <c r="I13" s="52">
        <v>195</v>
      </c>
      <c r="J13" s="52">
        <v>111</v>
      </c>
      <c r="K13" s="52">
        <v>142</v>
      </c>
      <c r="L13" s="52">
        <v>91</v>
      </c>
      <c r="M13" s="52">
        <v>138</v>
      </c>
      <c r="N13" s="52">
        <v>76</v>
      </c>
      <c r="O13" s="52">
        <v>80</v>
      </c>
      <c r="P13" s="52">
        <v>64</v>
      </c>
      <c r="Q13" s="53">
        <v>44</v>
      </c>
    </row>
    <row r="14" spans="2:17" x14ac:dyDescent="0.15">
      <c r="B14" s="51" t="s">
        <v>98</v>
      </c>
      <c r="C14" s="202">
        <f t="shared" si="2"/>
        <v>1083</v>
      </c>
      <c r="D14" s="52">
        <f t="shared" si="0"/>
        <v>650</v>
      </c>
      <c r="E14" s="53">
        <f t="shared" si="1"/>
        <v>433</v>
      </c>
      <c r="F14" s="54">
        <v>45</v>
      </c>
      <c r="G14" s="52">
        <v>28</v>
      </c>
      <c r="H14" s="52">
        <v>39</v>
      </c>
      <c r="I14" s="52">
        <v>18</v>
      </c>
      <c r="J14" s="52">
        <v>98</v>
      </c>
      <c r="K14" s="52">
        <v>55</v>
      </c>
      <c r="L14" s="52">
        <v>80</v>
      </c>
      <c r="M14" s="52">
        <v>47</v>
      </c>
      <c r="N14" s="52">
        <v>202</v>
      </c>
      <c r="O14" s="52">
        <v>148</v>
      </c>
      <c r="P14" s="52">
        <v>186</v>
      </c>
      <c r="Q14" s="53">
        <v>137</v>
      </c>
    </row>
    <row r="15" spans="2:17" x14ac:dyDescent="0.15">
      <c r="B15" s="51" t="s">
        <v>99</v>
      </c>
      <c r="C15" s="202">
        <f t="shared" si="2"/>
        <v>2139</v>
      </c>
      <c r="D15" s="52">
        <f t="shared" si="0"/>
        <v>1433</v>
      </c>
      <c r="E15" s="53">
        <f t="shared" si="1"/>
        <v>706</v>
      </c>
      <c r="F15" s="54">
        <v>345</v>
      </c>
      <c r="G15" s="52">
        <v>155</v>
      </c>
      <c r="H15" s="52">
        <v>289</v>
      </c>
      <c r="I15" s="52">
        <v>134</v>
      </c>
      <c r="J15" s="52">
        <v>262</v>
      </c>
      <c r="K15" s="52">
        <v>154</v>
      </c>
      <c r="L15" s="52">
        <v>221</v>
      </c>
      <c r="M15" s="52">
        <v>120</v>
      </c>
      <c r="N15" s="52">
        <v>176</v>
      </c>
      <c r="O15" s="52">
        <v>83</v>
      </c>
      <c r="P15" s="52">
        <v>140</v>
      </c>
      <c r="Q15" s="53">
        <v>60</v>
      </c>
    </row>
    <row r="16" spans="2:17" ht="14.25" thickBot="1" x14ac:dyDescent="0.2">
      <c r="B16" s="55" t="s">
        <v>100</v>
      </c>
      <c r="C16" s="278">
        <f t="shared" si="2"/>
        <v>4856</v>
      </c>
      <c r="D16" s="280">
        <f t="shared" si="0"/>
        <v>2928</v>
      </c>
      <c r="E16" s="281">
        <f t="shared" si="1"/>
        <v>1928</v>
      </c>
      <c r="F16" s="58">
        <v>381</v>
      </c>
      <c r="G16" s="56">
        <v>253</v>
      </c>
      <c r="H16" s="56">
        <v>387</v>
      </c>
      <c r="I16" s="56">
        <v>248</v>
      </c>
      <c r="J16" s="56">
        <v>436</v>
      </c>
      <c r="K16" s="56">
        <v>292</v>
      </c>
      <c r="L16" s="56">
        <v>501</v>
      </c>
      <c r="M16" s="56">
        <v>343</v>
      </c>
      <c r="N16" s="56">
        <v>554</v>
      </c>
      <c r="O16" s="56">
        <v>359</v>
      </c>
      <c r="P16" s="56">
        <v>669</v>
      </c>
      <c r="Q16" s="57">
        <v>433</v>
      </c>
    </row>
    <row r="17" spans="2:17" ht="14.25" thickBot="1" x14ac:dyDescent="0.2">
      <c r="B17" s="59" t="s">
        <v>101</v>
      </c>
      <c r="C17" s="279">
        <f t="shared" si="2"/>
        <v>27157</v>
      </c>
      <c r="D17" s="282">
        <f t="shared" si="0"/>
        <v>15729</v>
      </c>
      <c r="E17" s="283">
        <f t="shared" si="1"/>
        <v>11428</v>
      </c>
      <c r="F17" s="203">
        <f>SUM(F4:F16)</f>
        <v>3351</v>
      </c>
      <c r="G17" s="203">
        <f t="shared" ref="G17:Q17" si="3">SUM(G4:G16)</f>
        <v>2404</v>
      </c>
      <c r="H17" s="203">
        <f t="shared" si="3"/>
        <v>3046</v>
      </c>
      <c r="I17" s="203">
        <f t="shared" si="3"/>
        <v>2349</v>
      </c>
      <c r="J17" s="203">
        <f t="shared" si="3"/>
        <v>2652</v>
      </c>
      <c r="K17" s="203">
        <f t="shared" si="3"/>
        <v>2154</v>
      </c>
      <c r="L17" s="203">
        <f t="shared" si="3"/>
        <v>2482</v>
      </c>
      <c r="M17" s="203">
        <f t="shared" si="3"/>
        <v>1864</v>
      </c>
      <c r="N17" s="203">
        <f t="shared" si="3"/>
        <v>2145</v>
      </c>
      <c r="O17" s="203">
        <f t="shared" si="3"/>
        <v>1488</v>
      </c>
      <c r="P17" s="203">
        <f t="shared" si="3"/>
        <v>2053</v>
      </c>
      <c r="Q17" s="203">
        <f t="shared" si="3"/>
        <v>1169</v>
      </c>
    </row>
  </sheetData>
  <mergeCells count="8">
    <mergeCell ref="N2:O2"/>
    <mergeCell ref="P2:Q2"/>
    <mergeCell ref="B2:B3"/>
    <mergeCell ref="C2:E2"/>
    <mergeCell ref="F2:G2"/>
    <mergeCell ref="H2:I2"/>
    <mergeCell ref="J2:K2"/>
    <mergeCell ref="L2:M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1"/>
  <sheetViews>
    <sheetView view="pageBreakPreview" zoomScaleNormal="100" zoomScaleSheetLayoutView="100" workbookViewId="0"/>
  </sheetViews>
  <sheetFormatPr defaultRowHeight="13.5" x14ac:dyDescent="0.15"/>
  <cols>
    <col min="1" max="1" width="2.25" style="172" customWidth="1"/>
    <col min="2" max="2" width="2.5" style="172" bestFit="1" customWidth="1"/>
    <col min="3" max="3" width="21.125" style="172" bestFit="1" customWidth="1"/>
    <col min="4" max="6" width="9" style="172"/>
    <col min="7" max="12" width="7.875" style="172" customWidth="1"/>
    <col min="13" max="16384" width="9" style="172"/>
  </cols>
  <sheetData>
    <row r="1" spans="2:12" ht="14.25" thickBot="1" x14ac:dyDescent="0.2">
      <c r="B1" s="172" t="s">
        <v>123</v>
      </c>
    </row>
    <row r="2" spans="2:12" ht="13.5" customHeight="1" x14ac:dyDescent="0.15">
      <c r="B2" s="429" t="s">
        <v>131</v>
      </c>
      <c r="C2" s="430"/>
      <c r="D2" s="429" t="s">
        <v>132</v>
      </c>
      <c r="E2" s="422"/>
      <c r="F2" s="423"/>
      <c r="G2" s="429" t="s">
        <v>133</v>
      </c>
      <c r="H2" s="422"/>
      <c r="I2" s="422" t="s">
        <v>0</v>
      </c>
      <c r="J2" s="422"/>
      <c r="K2" s="422" t="s">
        <v>1</v>
      </c>
      <c r="L2" s="423"/>
    </row>
    <row r="3" spans="2:12" ht="14.25" thickBot="1" x14ac:dyDescent="0.2">
      <c r="B3" s="431"/>
      <c r="C3" s="432"/>
      <c r="D3" s="80" t="s">
        <v>5</v>
      </c>
      <c r="E3" s="60" t="s">
        <v>6</v>
      </c>
      <c r="F3" s="61" t="s">
        <v>7</v>
      </c>
      <c r="G3" s="340" t="s">
        <v>6</v>
      </c>
      <c r="H3" s="60" t="s">
        <v>7</v>
      </c>
      <c r="I3" s="60" t="s">
        <v>6</v>
      </c>
      <c r="J3" s="60" t="s">
        <v>7</v>
      </c>
      <c r="K3" s="60" t="s">
        <v>6</v>
      </c>
      <c r="L3" s="61" t="s">
        <v>7</v>
      </c>
    </row>
    <row r="4" spans="2:12" ht="13.5" customHeight="1" x14ac:dyDescent="0.15">
      <c r="B4" s="424" t="s">
        <v>8</v>
      </c>
      <c r="C4" s="63" t="s">
        <v>9</v>
      </c>
      <c r="D4" s="206">
        <f>SUM(E4:F4)</f>
        <v>85410</v>
      </c>
      <c r="E4" s="64">
        <f>SUM(G4+I4+K4)</f>
        <v>44402</v>
      </c>
      <c r="F4" s="65">
        <f>SUM(H4+J4+L4)</f>
        <v>41008</v>
      </c>
      <c r="G4" s="359">
        <v>12540</v>
      </c>
      <c r="H4" s="64">
        <v>12329</v>
      </c>
      <c r="I4" s="64">
        <v>15765</v>
      </c>
      <c r="J4" s="64">
        <v>14962</v>
      </c>
      <c r="K4" s="64">
        <v>16097</v>
      </c>
      <c r="L4" s="65">
        <v>13717</v>
      </c>
    </row>
    <row r="5" spans="2:12" x14ac:dyDescent="0.15">
      <c r="B5" s="425"/>
      <c r="C5" s="66" t="s">
        <v>10</v>
      </c>
      <c r="D5" s="204">
        <f t="shared" ref="D5:D57" si="0">SUM(E5:F5)</f>
        <v>1331</v>
      </c>
      <c r="E5" s="74">
        <f>SUM(G5+I5+K5)</f>
        <v>810</v>
      </c>
      <c r="F5" s="75">
        <f>SUM(H5+J5+L5)</f>
        <v>521</v>
      </c>
      <c r="G5" s="204">
        <v>310</v>
      </c>
      <c r="H5" s="67">
        <v>200</v>
      </c>
      <c r="I5" s="67">
        <v>314</v>
      </c>
      <c r="J5" s="67">
        <v>198</v>
      </c>
      <c r="K5" s="67">
        <v>186</v>
      </c>
      <c r="L5" s="68">
        <v>123</v>
      </c>
    </row>
    <row r="6" spans="2:12" x14ac:dyDescent="0.15">
      <c r="B6" s="425"/>
      <c r="C6" s="66" t="s">
        <v>11</v>
      </c>
      <c r="D6" s="204">
        <f t="shared" si="0"/>
        <v>1273</v>
      </c>
      <c r="E6" s="74">
        <f t="shared" ref="E6:E57" si="1">SUM(G6+I6+K6)</f>
        <v>767</v>
      </c>
      <c r="F6" s="75">
        <f t="shared" ref="F6:F57" si="2">SUM(H6+J6+L6)</f>
        <v>506</v>
      </c>
      <c r="G6" s="204">
        <v>303</v>
      </c>
      <c r="H6" s="67">
        <v>195</v>
      </c>
      <c r="I6" s="67">
        <v>350</v>
      </c>
      <c r="J6" s="67">
        <v>245</v>
      </c>
      <c r="K6" s="67">
        <v>114</v>
      </c>
      <c r="L6" s="68">
        <v>66</v>
      </c>
    </row>
    <row r="7" spans="2:12" x14ac:dyDescent="0.15">
      <c r="B7" s="425"/>
      <c r="C7" s="66" t="s">
        <v>12</v>
      </c>
      <c r="D7" s="204">
        <f t="shared" si="0"/>
        <v>1528</v>
      </c>
      <c r="E7" s="74">
        <f t="shared" si="1"/>
        <v>838</v>
      </c>
      <c r="F7" s="75">
        <f t="shared" si="2"/>
        <v>690</v>
      </c>
      <c r="G7" s="204">
        <v>371</v>
      </c>
      <c r="H7" s="67">
        <v>281</v>
      </c>
      <c r="I7" s="67">
        <v>354</v>
      </c>
      <c r="J7" s="67">
        <v>296</v>
      </c>
      <c r="K7" s="67">
        <v>113</v>
      </c>
      <c r="L7" s="68">
        <v>113</v>
      </c>
    </row>
    <row r="8" spans="2:12" x14ac:dyDescent="0.15">
      <c r="B8" s="425"/>
      <c r="C8" s="66" t="s">
        <v>161</v>
      </c>
      <c r="D8" s="204" t="s">
        <v>230</v>
      </c>
      <c r="E8" s="74" t="s">
        <v>227</v>
      </c>
      <c r="F8" s="75" t="s">
        <v>227</v>
      </c>
      <c r="G8" s="204" t="s">
        <v>227</v>
      </c>
      <c r="H8" s="67" t="s">
        <v>227</v>
      </c>
      <c r="I8" s="67" t="s">
        <v>227</v>
      </c>
      <c r="J8" s="67" t="s">
        <v>227</v>
      </c>
      <c r="K8" s="67" t="s">
        <v>227</v>
      </c>
      <c r="L8" s="68" t="s">
        <v>228</v>
      </c>
    </row>
    <row r="9" spans="2:12" x14ac:dyDescent="0.15">
      <c r="B9" s="425"/>
      <c r="C9" s="66" t="s">
        <v>162</v>
      </c>
      <c r="D9" s="204" t="s">
        <v>230</v>
      </c>
      <c r="E9" s="74" t="s">
        <v>227</v>
      </c>
      <c r="F9" s="75" t="s">
        <v>227</v>
      </c>
      <c r="G9" s="204" t="s">
        <v>227</v>
      </c>
      <c r="H9" s="67" t="s">
        <v>227</v>
      </c>
      <c r="I9" s="67" t="s">
        <v>227</v>
      </c>
      <c r="J9" s="67" t="s">
        <v>227</v>
      </c>
      <c r="K9" s="67" t="s">
        <v>227</v>
      </c>
      <c r="L9" s="68" t="s">
        <v>228</v>
      </c>
    </row>
    <row r="10" spans="2:12" x14ac:dyDescent="0.15">
      <c r="B10" s="425"/>
      <c r="C10" s="66" t="s">
        <v>15</v>
      </c>
      <c r="D10" s="204">
        <f t="shared" si="0"/>
        <v>205</v>
      </c>
      <c r="E10" s="74">
        <f t="shared" si="1"/>
        <v>130</v>
      </c>
      <c r="F10" s="75">
        <f t="shared" si="2"/>
        <v>75</v>
      </c>
      <c r="G10" s="204">
        <v>57</v>
      </c>
      <c r="H10" s="67">
        <v>27</v>
      </c>
      <c r="I10" s="67">
        <v>45</v>
      </c>
      <c r="J10" s="67">
        <v>16</v>
      </c>
      <c r="K10" s="67">
        <v>28</v>
      </c>
      <c r="L10" s="68">
        <v>32</v>
      </c>
    </row>
    <row r="11" spans="2:12" x14ac:dyDescent="0.15">
      <c r="B11" s="425"/>
      <c r="C11" s="66" t="s">
        <v>16</v>
      </c>
      <c r="D11" s="204">
        <f t="shared" si="0"/>
        <v>0</v>
      </c>
      <c r="E11" s="74">
        <f t="shared" si="1"/>
        <v>0</v>
      </c>
      <c r="F11" s="75">
        <f t="shared" si="2"/>
        <v>0</v>
      </c>
      <c r="G11" s="204">
        <v>0</v>
      </c>
      <c r="H11" s="67">
        <v>0</v>
      </c>
      <c r="I11" s="67">
        <v>0</v>
      </c>
      <c r="J11" s="67">
        <v>0</v>
      </c>
      <c r="K11" s="67">
        <v>0</v>
      </c>
      <c r="L11" s="68">
        <v>0</v>
      </c>
    </row>
    <row r="12" spans="2:12" x14ac:dyDescent="0.15">
      <c r="B12" s="425"/>
      <c r="C12" s="66" t="s">
        <v>17</v>
      </c>
      <c r="D12" s="204">
        <f t="shared" si="0"/>
        <v>1338</v>
      </c>
      <c r="E12" s="74">
        <f t="shared" si="1"/>
        <v>799</v>
      </c>
      <c r="F12" s="75">
        <f t="shared" si="2"/>
        <v>539</v>
      </c>
      <c r="G12" s="204">
        <v>260</v>
      </c>
      <c r="H12" s="67">
        <v>183</v>
      </c>
      <c r="I12" s="67">
        <v>334</v>
      </c>
      <c r="J12" s="67">
        <v>216</v>
      </c>
      <c r="K12" s="67">
        <v>205</v>
      </c>
      <c r="L12" s="68">
        <v>140</v>
      </c>
    </row>
    <row r="13" spans="2:12" x14ac:dyDescent="0.15">
      <c r="B13" s="425"/>
      <c r="C13" s="66" t="s">
        <v>18</v>
      </c>
      <c r="D13" s="204">
        <f t="shared" si="0"/>
        <v>56</v>
      </c>
      <c r="E13" s="74">
        <f t="shared" si="1"/>
        <v>36</v>
      </c>
      <c r="F13" s="75">
        <f t="shared" si="2"/>
        <v>20</v>
      </c>
      <c r="G13" s="204">
        <v>7</v>
      </c>
      <c r="H13" s="67">
        <v>10</v>
      </c>
      <c r="I13" s="67">
        <v>19</v>
      </c>
      <c r="J13" s="67">
        <v>5</v>
      </c>
      <c r="K13" s="67">
        <v>10</v>
      </c>
      <c r="L13" s="68">
        <v>5</v>
      </c>
    </row>
    <row r="14" spans="2:12" x14ac:dyDescent="0.15">
      <c r="B14" s="425"/>
      <c r="C14" s="66" t="s">
        <v>19</v>
      </c>
      <c r="D14" s="204">
        <f t="shared" si="0"/>
        <v>1893</v>
      </c>
      <c r="E14" s="74">
        <f t="shared" si="1"/>
        <v>1233</v>
      </c>
      <c r="F14" s="75">
        <f t="shared" si="2"/>
        <v>660</v>
      </c>
      <c r="G14" s="204">
        <v>495</v>
      </c>
      <c r="H14" s="67">
        <v>297</v>
      </c>
      <c r="I14" s="67">
        <v>447</v>
      </c>
      <c r="J14" s="67">
        <v>205</v>
      </c>
      <c r="K14" s="67">
        <v>291</v>
      </c>
      <c r="L14" s="68">
        <v>158</v>
      </c>
    </row>
    <row r="15" spans="2:12" x14ac:dyDescent="0.15">
      <c r="B15" s="425"/>
      <c r="C15" s="66" t="s">
        <v>20</v>
      </c>
      <c r="D15" s="204" t="s">
        <v>230</v>
      </c>
      <c r="E15" s="74" t="s">
        <v>227</v>
      </c>
      <c r="F15" s="75" t="s">
        <v>227</v>
      </c>
      <c r="G15" s="204" t="s">
        <v>227</v>
      </c>
      <c r="H15" s="67" t="s">
        <v>227</v>
      </c>
      <c r="I15" s="67" t="s">
        <v>227</v>
      </c>
      <c r="J15" s="67" t="s">
        <v>227</v>
      </c>
      <c r="K15" s="67" t="s">
        <v>227</v>
      </c>
      <c r="L15" s="68" t="s">
        <v>228</v>
      </c>
    </row>
    <row r="16" spans="2:12" ht="14.25" thickBot="1" x14ac:dyDescent="0.2">
      <c r="B16" s="426"/>
      <c r="C16" s="70" t="s">
        <v>21</v>
      </c>
      <c r="D16" s="205">
        <f t="shared" si="0"/>
        <v>93034</v>
      </c>
      <c r="E16" s="71">
        <f t="shared" si="1"/>
        <v>49015</v>
      </c>
      <c r="F16" s="72">
        <f t="shared" si="2"/>
        <v>44019</v>
      </c>
      <c r="G16" s="205">
        <f>SUM(G4:G15)</f>
        <v>14343</v>
      </c>
      <c r="H16" s="73">
        <f t="shared" ref="H16:L16" si="3">SUM(H4:H15)</f>
        <v>13522</v>
      </c>
      <c r="I16" s="73">
        <f t="shared" si="3"/>
        <v>17628</v>
      </c>
      <c r="J16" s="73">
        <f t="shared" si="3"/>
        <v>16143</v>
      </c>
      <c r="K16" s="73">
        <f t="shared" si="3"/>
        <v>17044</v>
      </c>
      <c r="L16" s="360">
        <f t="shared" si="3"/>
        <v>14354</v>
      </c>
    </row>
    <row r="17" spans="2:12" ht="13.5" customHeight="1" x14ac:dyDescent="0.15">
      <c r="B17" s="433" t="s">
        <v>22</v>
      </c>
      <c r="C17" s="63" t="s">
        <v>23</v>
      </c>
      <c r="D17" s="206">
        <f t="shared" si="0"/>
        <v>2965</v>
      </c>
      <c r="E17" s="74">
        <f t="shared" si="1"/>
        <v>1631</v>
      </c>
      <c r="F17" s="75">
        <f t="shared" si="2"/>
        <v>1334</v>
      </c>
      <c r="G17" s="206">
        <v>513</v>
      </c>
      <c r="H17" s="74">
        <v>418</v>
      </c>
      <c r="I17" s="74">
        <v>612</v>
      </c>
      <c r="J17" s="74">
        <v>490</v>
      </c>
      <c r="K17" s="74">
        <v>506</v>
      </c>
      <c r="L17" s="75">
        <v>426</v>
      </c>
    </row>
    <row r="18" spans="2:12" x14ac:dyDescent="0.15">
      <c r="B18" s="434"/>
      <c r="C18" s="66" t="s">
        <v>24</v>
      </c>
      <c r="D18" s="204">
        <f t="shared" si="0"/>
        <v>1255</v>
      </c>
      <c r="E18" s="74">
        <f t="shared" si="1"/>
        <v>810</v>
      </c>
      <c r="F18" s="75">
        <f t="shared" si="2"/>
        <v>445</v>
      </c>
      <c r="G18" s="204">
        <v>334</v>
      </c>
      <c r="H18" s="67">
        <v>184</v>
      </c>
      <c r="I18" s="67">
        <v>270</v>
      </c>
      <c r="J18" s="67">
        <v>162</v>
      </c>
      <c r="K18" s="67">
        <v>206</v>
      </c>
      <c r="L18" s="68">
        <v>99</v>
      </c>
    </row>
    <row r="19" spans="2:12" x14ac:dyDescent="0.15">
      <c r="B19" s="434"/>
      <c r="C19" s="66" t="s">
        <v>25</v>
      </c>
      <c r="D19" s="204">
        <f t="shared" si="0"/>
        <v>3857</v>
      </c>
      <c r="E19" s="74">
        <f t="shared" si="1"/>
        <v>2626</v>
      </c>
      <c r="F19" s="75">
        <f t="shared" si="2"/>
        <v>1231</v>
      </c>
      <c r="G19" s="204">
        <v>1055</v>
      </c>
      <c r="H19" s="67">
        <v>539</v>
      </c>
      <c r="I19" s="67">
        <v>917</v>
      </c>
      <c r="J19" s="67">
        <v>417</v>
      </c>
      <c r="K19" s="67">
        <v>654</v>
      </c>
      <c r="L19" s="68">
        <v>275</v>
      </c>
    </row>
    <row r="20" spans="2:12" x14ac:dyDescent="0.15">
      <c r="B20" s="434"/>
      <c r="C20" s="66" t="s">
        <v>26</v>
      </c>
      <c r="D20" s="204">
        <f t="shared" si="0"/>
        <v>656</v>
      </c>
      <c r="E20" s="74">
        <f t="shared" si="1"/>
        <v>370</v>
      </c>
      <c r="F20" s="75">
        <f t="shared" si="2"/>
        <v>286</v>
      </c>
      <c r="G20" s="204">
        <v>111</v>
      </c>
      <c r="H20" s="67">
        <v>88</v>
      </c>
      <c r="I20" s="67">
        <v>135</v>
      </c>
      <c r="J20" s="67">
        <v>105</v>
      </c>
      <c r="K20" s="67">
        <v>124</v>
      </c>
      <c r="L20" s="68">
        <v>93</v>
      </c>
    </row>
    <row r="21" spans="2:12" x14ac:dyDescent="0.15">
      <c r="B21" s="434"/>
      <c r="C21" s="66" t="s">
        <v>27</v>
      </c>
      <c r="D21" s="204">
        <f t="shared" si="0"/>
        <v>469</v>
      </c>
      <c r="E21" s="74">
        <f t="shared" si="1"/>
        <v>234</v>
      </c>
      <c r="F21" s="75">
        <f t="shared" si="2"/>
        <v>235</v>
      </c>
      <c r="G21" s="204">
        <v>61</v>
      </c>
      <c r="H21" s="67">
        <v>66</v>
      </c>
      <c r="I21" s="67">
        <v>87</v>
      </c>
      <c r="J21" s="67">
        <v>87</v>
      </c>
      <c r="K21" s="67">
        <v>86</v>
      </c>
      <c r="L21" s="68">
        <v>82</v>
      </c>
    </row>
    <row r="22" spans="2:12" x14ac:dyDescent="0.15">
      <c r="B22" s="434"/>
      <c r="C22" s="66" t="s">
        <v>28</v>
      </c>
      <c r="D22" s="204" t="s">
        <v>230</v>
      </c>
      <c r="E22" s="74" t="s">
        <v>227</v>
      </c>
      <c r="F22" s="75" t="s">
        <v>227</v>
      </c>
      <c r="G22" s="204" t="s">
        <v>227</v>
      </c>
      <c r="H22" s="67" t="s">
        <v>227</v>
      </c>
      <c r="I22" s="67" t="s">
        <v>227</v>
      </c>
      <c r="J22" s="67" t="s">
        <v>227</v>
      </c>
      <c r="K22" s="67" t="s">
        <v>227</v>
      </c>
      <c r="L22" s="68" t="s">
        <v>228</v>
      </c>
    </row>
    <row r="23" spans="2:12" x14ac:dyDescent="0.15">
      <c r="B23" s="434"/>
      <c r="C23" s="66" t="s">
        <v>29</v>
      </c>
      <c r="D23" s="204" t="s">
        <v>230</v>
      </c>
      <c r="E23" s="74" t="s">
        <v>227</v>
      </c>
      <c r="F23" s="75" t="s">
        <v>227</v>
      </c>
      <c r="G23" s="204" t="s">
        <v>227</v>
      </c>
      <c r="H23" s="67" t="s">
        <v>227</v>
      </c>
      <c r="I23" s="67" t="s">
        <v>227</v>
      </c>
      <c r="J23" s="67" t="s">
        <v>227</v>
      </c>
      <c r="K23" s="67" t="s">
        <v>227</v>
      </c>
      <c r="L23" s="68" t="s">
        <v>228</v>
      </c>
    </row>
    <row r="24" spans="2:12" x14ac:dyDescent="0.15">
      <c r="B24" s="434"/>
      <c r="C24" s="66" t="s">
        <v>30</v>
      </c>
      <c r="D24" s="204">
        <f t="shared" si="0"/>
        <v>555</v>
      </c>
      <c r="E24" s="74">
        <f t="shared" si="1"/>
        <v>321</v>
      </c>
      <c r="F24" s="75">
        <f t="shared" si="2"/>
        <v>234</v>
      </c>
      <c r="G24" s="204">
        <v>107</v>
      </c>
      <c r="H24" s="67">
        <v>77</v>
      </c>
      <c r="I24" s="67">
        <v>116</v>
      </c>
      <c r="J24" s="67">
        <v>73</v>
      </c>
      <c r="K24" s="67">
        <v>98</v>
      </c>
      <c r="L24" s="68">
        <v>84</v>
      </c>
    </row>
    <row r="25" spans="2:12" ht="14.25" thickBot="1" x14ac:dyDescent="0.2">
      <c r="B25" s="435"/>
      <c r="C25" s="70" t="s">
        <v>21</v>
      </c>
      <c r="D25" s="205">
        <f t="shared" si="0"/>
        <v>9757</v>
      </c>
      <c r="E25" s="71">
        <f t="shared" si="1"/>
        <v>5992</v>
      </c>
      <c r="F25" s="72">
        <f t="shared" si="2"/>
        <v>3765</v>
      </c>
      <c r="G25" s="205">
        <f>SUM(G17:G24)</f>
        <v>2181</v>
      </c>
      <c r="H25" s="73">
        <f t="shared" ref="H25:L25" si="4">SUM(H17:H24)</f>
        <v>1372</v>
      </c>
      <c r="I25" s="73">
        <f t="shared" si="4"/>
        <v>2137</v>
      </c>
      <c r="J25" s="73">
        <f t="shared" si="4"/>
        <v>1334</v>
      </c>
      <c r="K25" s="73">
        <f t="shared" si="4"/>
        <v>1674</v>
      </c>
      <c r="L25" s="360">
        <f t="shared" si="4"/>
        <v>1059</v>
      </c>
    </row>
    <row r="26" spans="2:12" ht="13.5" customHeight="1" x14ac:dyDescent="0.15">
      <c r="B26" s="424" t="s">
        <v>31</v>
      </c>
      <c r="C26" s="63" t="s">
        <v>32</v>
      </c>
      <c r="D26" s="206">
        <f t="shared" si="0"/>
        <v>90</v>
      </c>
      <c r="E26" s="74">
        <f t="shared" si="1"/>
        <v>52</v>
      </c>
      <c r="F26" s="75">
        <f t="shared" si="2"/>
        <v>38</v>
      </c>
      <c r="G26" s="206">
        <v>16</v>
      </c>
      <c r="H26" s="74">
        <v>16</v>
      </c>
      <c r="I26" s="74">
        <v>21</v>
      </c>
      <c r="J26" s="74">
        <v>17</v>
      </c>
      <c r="K26" s="74">
        <v>15</v>
      </c>
      <c r="L26" s="75">
        <v>5</v>
      </c>
    </row>
    <row r="27" spans="2:12" x14ac:dyDescent="0.15">
      <c r="B27" s="425"/>
      <c r="C27" s="66" t="s">
        <v>33</v>
      </c>
      <c r="D27" s="204">
        <f t="shared" si="0"/>
        <v>283</v>
      </c>
      <c r="E27" s="74">
        <f t="shared" si="1"/>
        <v>183</v>
      </c>
      <c r="F27" s="75">
        <f t="shared" si="2"/>
        <v>100</v>
      </c>
      <c r="G27" s="204">
        <v>61</v>
      </c>
      <c r="H27" s="67">
        <v>31</v>
      </c>
      <c r="I27" s="67">
        <v>57</v>
      </c>
      <c r="J27" s="67">
        <v>38</v>
      </c>
      <c r="K27" s="67">
        <v>65</v>
      </c>
      <c r="L27" s="68">
        <v>31</v>
      </c>
    </row>
    <row r="28" spans="2:12" x14ac:dyDescent="0.15">
      <c r="B28" s="425"/>
      <c r="C28" s="66" t="s">
        <v>34</v>
      </c>
      <c r="D28" s="204">
        <f t="shared" si="0"/>
        <v>551</v>
      </c>
      <c r="E28" s="74">
        <f t="shared" si="1"/>
        <v>301</v>
      </c>
      <c r="F28" s="75">
        <f t="shared" si="2"/>
        <v>250</v>
      </c>
      <c r="G28" s="204">
        <v>113</v>
      </c>
      <c r="H28" s="67">
        <v>84</v>
      </c>
      <c r="I28" s="67">
        <v>102</v>
      </c>
      <c r="J28" s="67">
        <v>79</v>
      </c>
      <c r="K28" s="67">
        <v>86</v>
      </c>
      <c r="L28" s="68">
        <v>87</v>
      </c>
    </row>
    <row r="29" spans="2:12" x14ac:dyDescent="0.15">
      <c r="B29" s="425"/>
      <c r="C29" s="66" t="s">
        <v>35</v>
      </c>
      <c r="D29" s="204">
        <f t="shared" si="0"/>
        <v>229</v>
      </c>
      <c r="E29" s="74">
        <f t="shared" si="1"/>
        <v>137</v>
      </c>
      <c r="F29" s="75">
        <f t="shared" si="2"/>
        <v>92</v>
      </c>
      <c r="G29" s="204">
        <v>57</v>
      </c>
      <c r="H29" s="67">
        <v>38</v>
      </c>
      <c r="I29" s="67">
        <v>51</v>
      </c>
      <c r="J29" s="67">
        <v>37</v>
      </c>
      <c r="K29" s="67">
        <v>29</v>
      </c>
      <c r="L29" s="68">
        <v>17</v>
      </c>
    </row>
    <row r="30" spans="2:12" x14ac:dyDescent="0.15">
      <c r="B30" s="425"/>
      <c r="C30" s="66" t="s">
        <v>36</v>
      </c>
      <c r="D30" s="204">
        <f t="shared" si="0"/>
        <v>6607</v>
      </c>
      <c r="E30" s="74">
        <f t="shared" si="1"/>
        <v>3630</v>
      </c>
      <c r="F30" s="75">
        <f t="shared" si="2"/>
        <v>2977</v>
      </c>
      <c r="G30" s="204">
        <v>835</v>
      </c>
      <c r="H30" s="67">
        <v>709</v>
      </c>
      <c r="I30" s="67">
        <v>1191</v>
      </c>
      <c r="J30" s="67">
        <v>1003</v>
      </c>
      <c r="K30" s="67">
        <v>1604</v>
      </c>
      <c r="L30" s="68">
        <v>1265</v>
      </c>
    </row>
    <row r="31" spans="2:12" x14ac:dyDescent="0.15">
      <c r="B31" s="425"/>
      <c r="C31" s="66" t="s">
        <v>37</v>
      </c>
      <c r="D31" s="204">
        <f t="shared" si="0"/>
        <v>4258</v>
      </c>
      <c r="E31" s="74">
        <f t="shared" si="1"/>
        <v>2132</v>
      </c>
      <c r="F31" s="75">
        <f t="shared" si="2"/>
        <v>2126</v>
      </c>
      <c r="G31" s="204">
        <v>590</v>
      </c>
      <c r="H31" s="67">
        <v>630</v>
      </c>
      <c r="I31" s="67">
        <v>753</v>
      </c>
      <c r="J31" s="67">
        <v>787</v>
      </c>
      <c r="K31" s="67">
        <v>789</v>
      </c>
      <c r="L31" s="68">
        <v>709</v>
      </c>
    </row>
    <row r="32" spans="2:12" x14ac:dyDescent="0.15">
      <c r="B32" s="425"/>
      <c r="C32" s="66" t="s">
        <v>38</v>
      </c>
      <c r="D32" s="204">
        <f t="shared" si="0"/>
        <v>1941</v>
      </c>
      <c r="E32" s="74">
        <f t="shared" si="1"/>
        <v>1052</v>
      </c>
      <c r="F32" s="75">
        <f t="shared" si="2"/>
        <v>889</v>
      </c>
      <c r="G32" s="204">
        <v>296</v>
      </c>
      <c r="H32" s="67">
        <v>276</v>
      </c>
      <c r="I32" s="67">
        <v>361</v>
      </c>
      <c r="J32" s="67">
        <v>303</v>
      </c>
      <c r="K32" s="67">
        <v>395</v>
      </c>
      <c r="L32" s="68">
        <v>310</v>
      </c>
    </row>
    <row r="33" spans="2:15" x14ac:dyDescent="0.15">
      <c r="B33" s="425"/>
      <c r="C33" s="66" t="s">
        <v>39</v>
      </c>
      <c r="D33" s="204">
        <f t="shared" si="0"/>
        <v>415</v>
      </c>
      <c r="E33" s="74">
        <f t="shared" si="1"/>
        <v>244</v>
      </c>
      <c r="F33" s="75">
        <f t="shared" si="2"/>
        <v>171</v>
      </c>
      <c r="G33" s="204">
        <v>117</v>
      </c>
      <c r="H33" s="67">
        <v>86</v>
      </c>
      <c r="I33" s="67">
        <v>79</v>
      </c>
      <c r="J33" s="67">
        <v>53</v>
      </c>
      <c r="K33" s="67">
        <v>48</v>
      </c>
      <c r="L33" s="68">
        <v>32</v>
      </c>
    </row>
    <row r="34" spans="2:15" x14ac:dyDescent="0.15">
      <c r="B34" s="425"/>
      <c r="C34" s="66" t="s">
        <v>40</v>
      </c>
      <c r="D34" s="204">
        <f t="shared" si="0"/>
        <v>2095</v>
      </c>
      <c r="E34" s="74">
        <f t="shared" si="1"/>
        <v>1125</v>
      </c>
      <c r="F34" s="75">
        <f t="shared" si="2"/>
        <v>970</v>
      </c>
      <c r="G34" s="204">
        <v>3</v>
      </c>
      <c r="H34" s="67">
        <v>7</v>
      </c>
      <c r="I34" s="67">
        <v>346</v>
      </c>
      <c r="J34" s="67">
        <v>282</v>
      </c>
      <c r="K34" s="67">
        <v>776</v>
      </c>
      <c r="L34" s="68">
        <v>681</v>
      </c>
    </row>
    <row r="35" spans="2:15" x14ac:dyDescent="0.15">
      <c r="B35" s="425"/>
      <c r="C35" s="66" t="s">
        <v>41</v>
      </c>
      <c r="D35" s="204">
        <f t="shared" si="0"/>
        <v>3035</v>
      </c>
      <c r="E35" s="74">
        <f t="shared" si="1"/>
        <v>1608</v>
      </c>
      <c r="F35" s="75">
        <f t="shared" si="2"/>
        <v>1427</v>
      </c>
      <c r="G35" s="204">
        <v>883</v>
      </c>
      <c r="H35" s="67">
        <v>816</v>
      </c>
      <c r="I35" s="67">
        <v>648</v>
      </c>
      <c r="J35" s="67">
        <v>555</v>
      </c>
      <c r="K35" s="67">
        <v>77</v>
      </c>
      <c r="L35" s="68">
        <v>56</v>
      </c>
    </row>
    <row r="36" spans="2:15" x14ac:dyDescent="0.15">
      <c r="B36" s="425"/>
      <c r="C36" s="66" t="s">
        <v>42</v>
      </c>
      <c r="D36" s="204">
        <f t="shared" si="0"/>
        <v>319</v>
      </c>
      <c r="E36" s="74">
        <f t="shared" si="1"/>
        <v>181</v>
      </c>
      <c r="F36" s="75">
        <f t="shared" si="2"/>
        <v>138</v>
      </c>
      <c r="G36" s="204">
        <v>39</v>
      </c>
      <c r="H36" s="67">
        <v>29</v>
      </c>
      <c r="I36" s="67">
        <v>118</v>
      </c>
      <c r="J36" s="67">
        <v>86</v>
      </c>
      <c r="K36" s="67">
        <v>24</v>
      </c>
      <c r="L36" s="68">
        <v>23</v>
      </c>
    </row>
    <row r="37" spans="2:15" x14ac:dyDescent="0.15">
      <c r="B37" s="425"/>
      <c r="C37" s="66" t="s">
        <v>30</v>
      </c>
      <c r="D37" s="204">
        <f t="shared" si="0"/>
        <v>542</v>
      </c>
      <c r="E37" s="74">
        <f t="shared" si="1"/>
        <v>308</v>
      </c>
      <c r="F37" s="75">
        <f t="shared" si="2"/>
        <v>234</v>
      </c>
      <c r="G37" s="204">
        <v>105</v>
      </c>
      <c r="H37" s="67">
        <v>70</v>
      </c>
      <c r="I37" s="67">
        <v>109</v>
      </c>
      <c r="J37" s="67">
        <v>87</v>
      </c>
      <c r="K37" s="67">
        <v>94</v>
      </c>
      <c r="L37" s="68">
        <v>77</v>
      </c>
    </row>
    <row r="38" spans="2:15" ht="14.25" thickBot="1" x14ac:dyDescent="0.2">
      <c r="B38" s="426"/>
      <c r="C38" s="70" t="s">
        <v>21</v>
      </c>
      <c r="D38" s="205">
        <f t="shared" si="0"/>
        <v>20365</v>
      </c>
      <c r="E38" s="71">
        <f t="shared" si="1"/>
        <v>10953</v>
      </c>
      <c r="F38" s="72">
        <f t="shared" si="2"/>
        <v>9412</v>
      </c>
      <c r="G38" s="205">
        <f>SUM(G26:G37)</f>
        <v>3115</v>
      </c>
      <c r="H38" s="73">
        <f t="shared" ref="H38:L38" si="5">SUM(H26:H37)</f>
        <v>2792</v>
      </c>
      <c r="I38" s="73">
        <f t="shared" si="5"/>
        <v>3836</v>
      </c>
      <c r="J38" s="73">
        <f t="shared" si="5"/>
        <v>3327</v>
      </c>
      <c r="K38" s="73">
        <f t="shared" si="5"/>
        <v>4002</v>
      </c>
      <c r="L38" s="360">
        <f t="shared" si="5"/>
        <v>3293</v>
      </c>
    </row>
    <row r="39" spans="2:15" ht="13.5" customHeight="1" x14ac:dyDescent="0.15">
      <c r="B39" s="424" t="s">
        <v>43</v>
      </c>
      <c r="C39" s="63" t="s">
        <v>44</v>
      </c>
      <c r="D39" s="206">
        <f t="shared" si="0"/>
        <v>189692</v>
      </c>
      <c r="E39" s="74">
        <f t="shared" si="1"/>
        <v>112452</v>
      </c>
      <c r="F39" s="75">
        <f t="shared" si="2"/>
        <v>77240</v>
      </c>
      <c r="G39" s="206">
        <v>40620</v>
      </c>
      <c r="H39" s="74">
        <v>29190</v>
      </c>
      <c r="I39" s="74">
        <v>49818</v>
      </c>
      <c r="J39" s="74">
        <v>34275</v>
      </c>
      <c r="K39" s="74">
        <v>22014</v>
      </c>
      <c r="L39" s="75">
        <v>13775</v>
      </c>
    </row>
    <row r="40" spans="2:15" x14ac:dyDescent="0.15">
      <c r="B40" s="425"/>
      <c r="C40" s="66" t="s">
        <v>45</v>
      </c>
      <c r="D40" s="204">
        <f t="shared" si="0"/>
        <v>2444</v>
      </c>
      <c r="E40" s="74">
        <f t="shared" si="1"/>
        <v>639</v>
      </c>
      <c r="F40" s="75">
        <f t="shared" si="2"/>
        <v>1805</v>
      </c>
      <c r="G40" s="204">
        <v>250</v>
      </c>
      <c r="H40" s="67">
        <v>690</v>
      </c>
      <c r="I40" s="67">
        <v>249</v>
      </c>
      <c r="J40" s="67">
        <v>727</v>
      </c>
      <c r="K40" s="67">
        <v>140</v>
      </c>
      <c r="L40" s="68">
        <v>388</v>
      </c>
    </row>
    <row r="41" spans="2:15" x14ac:dyDescent="0.15">
      <c r="B41" s="425"/>
      <c r="C41" s="66" t="s">
        <v>46</v>
      </c>
      <c r="D41" s="204">
        <f t="shared" si="0"/>
        <v>140</v>
      </c>
      <c r="E41" s="74">
        <f t="shared" si="1"/>
        <v>75</v>
      </c>
      <c r="F41" s="75">
        <f t="shared" si="2"/>
        <v>65</v>
      </c>
      <c r="G41" s="204">
        <v>33</v>
      </c>
      <c r="H41" s="67">
        <v>35</v>
      </c>
      <c r="I41" s="67">
        <v>40</v>
      </c>
      <c r="J41" s="67">
        <v>29</v>
      </c>
      <c r="K41" s="67">
        <v>2</v>
      </c>
      <c r="L41" s="68">
        <v>1</v>
      </c>
    </row>
    <row r="42" spans="2:15" x14ac:dyDescent="0.15">
      <c r="B42" s="425"/>
      <c r="C42" s="66" t="s">
        <v>47</v>
      </c>
      <c r="D42" s="204">
        <f t="shared" si="0"/>
        <v>23</v>
      </c>
      <c r="E42" s="74">
        <f t="shared" si="1"/>
        <v>14</v>
      </c>
      <c r="F42" s="75">
        <f t="shared" si="2"/>
        <v>9</v>
      </c>
      <c r="G42" s="204">
        <v>11</v>
      </c>
      <c r="H42" s="67">
        <v>9</v>
      </c>
      <c r="I42" s="67">
        <v>3</v>
      </c>
      <c r="J42" s="67">
        <v>0</v>
      </c>
      <c r="K42" s="67">
        <v>0</v>
      </c>
      <c r="L42" s="68">
        <v>0</v>
      </c>
    </row>
    <row r="43" spans="2:15" x14ac:dyDescent="0.15">
      <c r="B43" s="425"/>
      <c r="C43" s="66" t="s">
        <v>48</v>
      </c>
      <c r="D43" s="204">
        <f t="shared" si="0"/>
        <v>23</v>
      </c>
      <c r="E43" s="74">
        <f t="shared" si="1"/>
        <v>16</v>
      </c>
      <c r="F43" s="75">
        <f t="shared" si="2"/>
        <v>7</v>
      </c>
      <c r="G43" s="204">
        <v>6</v>
      </c>
      <c r="H43" s="67">
        <v>2</v>
      </c>
      <c r="I43" s="67">
        <v>9</v>
      </c>
      <c r="J43" s="67">
        <v>3</v>
      </c>
      <c r="K43" s="67">
        <v>1</v>
      </c>
      <c r="L43" s="68">
        <v>2</v>
      </c>
    </row>
    <row r="44" spans="2:15" x14ac:dyDescent="0.15">
      <c r="B44" s="425"/>
      <c r="C44" s="66" t="s">
        <v>30</v>
      </c>
      <c r="D44" s="204">
        <f t="shared" si="0"/>
        <v>607</v>
      </c>
      <c r="E44" s="74">
        <f t="shared" si="1"/>
        <v>345</v>
      </c>
      <c r="F44" s="75">
        <f t="shared" si="2"/>
        <v>262</v>
      </c>
      <c r="G44" s="204">
        <v>122</v>
      </c>
      <c r="H44" s="67">
        <v>107</v>
      </c>
      <c r="I44" s="67">
        <v>112</v>
      </c>
      <c r="J44" s="67">
        <v>71</v>
      </c>
      <c r="K44" s="67">
        <v>111</v>
      </c>
      <c r="L44" s="68">
        <v>84</v>
      </c>
      <c r="M44" s="176"/>
    </row>
    <row r="45" spans="2:15" ht="14.25" thickBot="1" x14ac:dyDescent="0.2">
      <c r="B45" s="426"/>
      <c r="C45" s="70" t="s">
        <v>21</v>
      </c>
      <c r="D45" s="205">
        <f t="shared" si="0"/>
        <v>192929</v>
      </c>
      <c r="E45" s="71">
        <f t="shared" si="1"/>
        <v>113541</v>
      </c>
      <c r="F45" s="72">
        <f t="shared" si="2"/>
        <v>79388</v>
      </c>
      <c r="G45" s="205">
        <f>SUM(G39:G44)</f>
        <v>41042</v>
      </c>
      <c r="H45" s="73">
        <f t="shared" ref="H45:L45" si="6">SUM(H39:H44)</f>
        <v>30033</v>
      </c>
      <c r="I45" s="73">
        <f t="shared" si="6"/>
        <v>50231</v>
      </c>
      <c r="J45" s="73">
        <f t="shared" si="6"/>
        <v>35105</v>
      </c>
      <c r="K45" s="73">
        <f t="shared" si="6"/>
        <v>22268</v>
      </c>
      <c r="L45" s="360">
        <f t="shared" si="6"/>
        <v>14250</v>
      </c>
      <c r="M45" s="176"/>
      <c r="O45" s="176"/>
    </row>
    <row r="46" spans="2:15" ht="13.5" customHeight="1" x14ac:dyDescent="0.15">
      <c r="B46" s="424" t="s">
        <v>49</v>
      </c>
      <c r="C46" s="63" t="s">
        <v>50</v>
      </c>
      <c r="D46" s="206">
        <f t="shared" si="0"/>
        <v>17655</v>
      </c>
      <c r="E46" s="74">
        <f t="shared" si="1"/>
        <v>13385</v>
      </c>
      <c r="F46" s="75">
        <f t="shared" si="2"/>
        <v>4270</v>
      </c>
      <c r="G46" s="206">
        <v>5503</v>
      </c>
      <c r="H46" s="74">
        <v>1850</v>
      </c>
      <c r="I46" s="74">
        <v>4708</v>
      </c>
      <c r="J46" s="74">
        <v>1478</v>
      </c>
      <c r="K46" s="74">
        <v>3174</v>
      </c>
      <c r="L46" s="75">
        <v>942</v>
      </c>
    </row>
    <row r="47" spans="2:15" x14ac:dyDescent="0.15">
      <c r="B47" s="425"/>
      <c r="C47" s="66" t="s">
        <v>51</v>
      </c>
      <c r="D47" s="204">
        <f t="shared" si="0"/>
        <v>17843</v>
      </c>
      <c r="E47" s="74">
        <f t="shared" si="1"/>
        <v>14078</v>
      </c>
      <c r="F47" s="75">
        <f t="shared" si="2"/>
        <v>3765</v>
      </c>
      <c r="G47" s="204">
        <v>4808</v>
      </c>
      <c r="H47" s="67">
        <v>1402</v>
      </c>
      <c r="I47" s="67">
        <v>4789</v>
      </c>
      <c r="J47" s="67">
        <v>1349</v>
      </c>
      <c r="K47" s="67">
        <v>4481</v>
      </c>
      <c r="L47" s="68">
        <v>1014</v>
      </c>
    </row>
    <row r="48" spans="2:15" x14ac:dyDescent="0.15">
      <c r="B48" s="425"/>
      <c r="C48" s="66" t="s">
        <v>52</v>
      </c>
      <c r="D48" s="204">
        <f t="shared" si="0"/>
        <v>3808</v>
      </c>
      <c r="E48" s="74">
        <f t="shared" si="1"/>
        <v>2394</v>
      </c>
      <c r="F48" s="75">
        <f t="shared" si="2"/>
        <v>1414</v>
      </c>
      <c r="G48" s="204">
        <v>1093</v>
      </c>
      <c r="H48" s="67">
        <v>542</v>
      </c>
      <c r="I48" s="67">
        <v>839</v>
      </c>
      <c r="J48" s="67">
        <v>504</v>
      </c>
      <c r="K48" s="67">
        <v>462</v>
      </c>
      <c r="L48" s="68">
        <v>368</v>
      </c>
    </row>
    <row r="49" spans="2:12" x14ac:dyDescent="0.15">
      <c r="B49" s="425"/>
      <c r="C49" s="66" t="s">
        <v>53</v>
      </c>
      <c r="D49" s="204">
        <f t="shared" si="0"/>
        <v>8018</v>
      </c>
      <c r="E49" s="74">
        <f t="shared" si="1"/>
        <v>5002</v>
      </c>
      <c r="F49" s="75">
        <f t="shared" si="2"/>
        <v>3016</v>
      </c>
      <c r="G49" s="204">
        <v>1908</v>
      </c>
      <c r="H49" s="67">
        <v>1147</v>
      </c>
      <c r="I49" s="67">
        <v>1735</v>
      </c>
      <c r="J49" s="67">
        <v>1078</v>
      </c>
      <c r="K49" s="67">
        <v>1359</v>
      </c>
      <c r="L49" s="68">
        <v>791</v>
      </c>
    </row>
    <row r="50" spans="2:12" x14ac:dyDescent="0.15">
      <c r="B50" s="425"/>
      <c r="C50" s="66" t="s">
        <v>30</v>
      </c>
      <c r="D50" s="204">
        <f t="shared" si="0"/>
        <v>193</v>
      </c>
      <c r="E50" s="74">
        <f t="shared" si="1"/>
        <v>120</v>
      </c>
      <c r="F50" s="75">
        <f t="shared" si="2"/>
        <v>73</v>
      </c>
      <c r="G50" s="204">
        <v>54</v>
      </c>
      <c r="H50" s="67">
        <v>35</v>
      </c>
      <c r="I50" s="67">
        <v>38</v>
      </c>
      <c r="J50" s="67">
        <v>19</v>
      </c>
      <c r="K50" s="67">
        <v>28</v>
      </c>
      <c r="L50" s="68">
        <v>19</v>
      </c>
    </row>
    <row r="51" spans="2:12" ht="14.25" thickBot="1" x14ac:dyDescent="0.2">
      <c r="B51" s="426"/>
      <c r="C51" s="70" t="s">
        <v>21</v>
      </c>
      <c r="D51" s="205">
        <f t="shared" si="0"/>
        <v>47517</v>
      </c>
      <c r="E51" s="71">
        <f t="shared" si="1"/>
        <v>34979</v>
      </c>
      <c r="F51" s="72">
        <f t="shared" si="2"/>
        <v>12538</v>
      </c>
      <c r="G51" s="205">
        <f>SUM(G46:G50)</f>
        <v>13366</v>
      </c>
      <c r="H51" s="73">
        <f t="shared" ref="H51:L51" si="7">SUM(H46:H50)</f>
        <v>4976</v>
      </c>
      <c r="I51" s="73">
        <f t="shared" si="7"/>
        <v>12109</v>
      </c>
      <c r="J51" s="73">
        <f t="shared" si="7"/>
        <v>4428</v>
      </c>
      <c r="K51" s="73">
        <f t="shared" si="7"/>
        <v>9504</v>
      </c>
      <c r="L51" s="360">
        <f t="shared" si="7"/>
        <v>3134</v>
      </c>
    </row>
    <row r="52" spans="2:12" ht="14.25" thickBot="1" x14ac:dyDescent="0.2">
      <c r="B52" s="427" t="s">
        <v>134</v>
      </c>
      <c r="C52" s="428"/>
      <c r="D52" s="210">
        <f t="shared" si="0"/>
        <v>192</v>
      </c>
      <c r="E52" s="208">
        <f t="shared" si="1"/>
        <v>150</v>
      </c>
      <c r="F52" s="209">
        <f t="shared" si="2"/>
        <v>42</v>
      </c>
      <c r="G52" s="207">
        <v>71</v>
      </c>
      <c r="H52" s="208">
        <v>23</v>
      </c>
      <c r="I52" s="208">
        <v>45</v>
      </c>
      <c r="J52" s="208">
        <v>6</v>
      </c>
      <c r="K52" s="208">
        <v>34</v>
      </c>
      <c r="L52" s="209">
        <v>13</v>
      </c>
    </row>
    <row r="53" spans="2:12" ht="14.25" thickBot="1" x14ac:dyDescent="0.2">
      <c r="B53" s="427" t="s">
        <v>135</v>
      </c>
      <c r="C53" s="428"/>
      <c r="D53" s="351" t="s">
        <v>227</v>
      </c>
      <c r="E53" s="352" t="s">
        <v>227</v>
      </c>
      <c r="F53" s="353" t="s">
        <v>227</v>
      </c>
      <c r="G53" s="361" t="s">
        <v>227</v>
      </c>
      <c r="H53" s="352" t="s">
        <v>227</v>
      </c>
      <c r="I53" s="352" t="s">
        <v>229</v>
      </c>
      <c r="J53" s="352" t="s">
        <v>227</v>
      </c>
      <c r="K53" s="352" t="s">
        <v>227</v>
      </c>
      <c r="L53" s="353" t="s">
        <v>229</v>
      </c>
    </row>
    <row r="54" spans="2:12" ht="13.5" customHeight="1" x14ac:dyDescent="0.15">
      <c r="B54" s="424" t="s">
        <v>56</v>
      </c>
      <c r="C54" s="63" t="s">
        <v>57</v>
      </c>
      <c r="D54" s="206">
        <f t="shared" si="0"/>
        <v>5157</v>
      </c>
      <c r="E54" s="74">
        <f t="shared" si="1"/>
        <v>2752</v>
      </c>
      <c r="F54" s="75">
        <f t="shared" si="2"/>
        <v>2405</v>
      </c>
      <c r="G54" s="206">
        <v>1355</v>
      </c>
      <c r="H54" s="74">
        <v>1178</v>
      </c>
      <c r="I54" s="74">
        <v>840</v>
      </c>
      <c r="J54" s="74">
        <v>716</v>
      </c>
      <c r="K54" s="74">
        <v>557</v>
      </c>
      <c r="L54" s="75">
        <v>511</v>
      </c>
    </row>
    <row r="55" spans="2:12" x14ac:dyDescent="0.15">
      <c r="B55" s="425"/>
      <c r="C55" s="66" t="s">
        <v>58</v>
      </c>
      <c r="D55" s="204">
        <f t="shared" si="0"/>
        <v>5272</v>
      </c>
      <c r="E55" s="74">
        <f t="shared" si="1"/>
        <v>3426</v>
      </c>
      <c r="F55" s="75">
        <f t="shared" si="2"/>
        <v>1846</v>
      </c>
      <c r="G55" s="204">
        <v>1729</v>
      </c>
      <c r="H55" s="67">
        <v>967</v>
      </c>
      <c r="I55" s="67">
        <v>1057</v>
      </c>
      <c r="J55" s="67">
        <v>536</v>
      </c>
      <c r="K55" s="67">
        <v>640</v>
      </c>
      <c r="L55" s="68">
        <v>343</v>
      </c>
    </row>
    <row r="56" spans="2:12" x14ac:dyDescent="0.15">
      <c r="B56" s="425"/>
      <c r="C56" s="66" t="s">
        <v>59</v>
      </c>
      <c r="D56" s="204">
        <f t="shared" si="0"/>
        <v>680</v>
      </c>
      <c r="E56" s="74">
        <f t="shared" si="1"/>
        <v>436</v>
      </c>
      <c r="F56" s="75">
        <f t="shared" si="2"/>
        <v>244</v>
      </c>
      <c r="G56" s="204">
        <v>191</v>
      </c>
      <c r="H56" s="67">
        <v>113</v>
      </c>
      <c r="I56" s="67">
        <v>173</v>
      </c>
      <c r="J56" s="67">
        <v>87</v>
      </c>
      <c r="K56" s="67">
        <v>72</v>
      </c>
      <c r="L56" s="68">
        <v>44</v>
      </c>
    </row>
    <row r="57" spans="2:12" ht="14.25" thickBot="1" x14ac:dyDescent="0.2">
      <c r="B57" s="436"/>
      <c r="C57" s="358" t="s">
        <v>21</v>
      </c>
      <c r="D57" s="354">
        <f t="shared" si="0"/>
        <v>11109</v>
      </c>
      <c r="E57" s="355">
        <f t="shared" si="1"/>
        <v>6614</v>
      </c>
      <c r="F57" s="356">
        <f t="shared" si="2"/>
        <v>4495</v>
      </c>
      <c r="G57" s="354">
        <f>SUM(G54:G56)</f>
        <v>3275</v>
      </c>
      <c r="H57" s="357">
        <f t="shared" ref="H57:L57" si="8">SUM(H54:H56)</f>
        <v>2258</v>
      </c>
      <c r="I57" s="357">
        <f t="shared" si="8"/>
        <v>2070</v>
      </c>
      <c r="J57" s="357">
        <f t="shared" si="8"/>
        <v>1339</v>
      </c>
      <c r="K57" s="357">
        <f t="shared" si="8"/>
        <v>1269</v>
      </c>
      <c r="L57" s="362">
        <f t="shared" si="8"/>
        <v>898</v>
      </c>
    </row>
    <row r="58" spans="2:12" ht="14.25" thickBot="1" x14ac:dyDescent="0.2">
      <c r="B58" s="437" t="s">
        <v>202</v>
      </c>
      <c r="C58" s="438"/>
      <c r="D58" s="207">
        <f>D16+D25+D38+D45+D51+D52+D57</f>
        <v>374903</v>
      </c>
      <c r="E58" s="208">
        <f t="shared" ref="E58:L58" si="9">E16+E25+E38+E45+E51+E52+E57</f>
        <v>221244</v>
      </c>
      <c r="F58" s="209">
        <f t="shared" si="9"/>
        <v>153659</v>
      </c>
      <c r="G58" s="207">
        <f t="shared" si="9"/>
        <v>77393</v>
      </c>
      <c r="H58" s="208">
        <f t="shared" si="9"/>
        <v>54976</v>
      </c>
      <c r="I58" s="208">
        <f t="shared" si="9"/>
        <v>88056</v>
      </c>
      <c r="J58" s="208">
        <f t="shared" si="9"/>
        <v>61682</v>
      </c>
      <c r="K58" s="208">
        <f t="shared" si="9"/>
        <v>55795</v>
      </c>
      <c r="L58" s="209">
        <f t="shared" si="9"/>
        <v>37001</v>
      </c>
    </row>
    <row r="59" spans="2:12" x14ac:dyDescent="0.15">
      <c r="B59" s="77"/>
      <c r="C59" s="77"/>
      <c r="D59" s="78"/>
      <c r="E59" s="78"/>
      <c r="F59" s="78"/>
      <c r="G59" s="78"/>
      <c r="H59" s="78"/>
      <c r="I59" s="78"/>
      <c r="J59" s="78"/>
      <c r="K59" s="78"/>
      <c r="L59" s="78"/>
    </row>
    <row r="60" spans="2:12" ht="14.25" thickBot="1" x14ac:dyDescent="0.2">
      <c r="B60" s="79"/>
      <c r="C60" s="79"/>
      <c r="D60" s="79"/>
      <c r="E60" s="79"/>
      <c r="F60" s="284"/>
      <c r="G60" s="79"/>
      <c r="H60" s="79"/>
      <c r="I60" s="79"/>
      <c r="J60" s="79"/>
      <c r="K60" s="79"/>
      <c r="L60" s="79"/>
    </row>
    <row r="61" spans="2:12" x14ac:dyDescent="0.15">
      <c r="B61" s="439" t="s">
        <v>60</v>
      </c>
      <c r="C61" s="440"/>
      <c r="D61" s="429" t="s">
        <v>61</v>
      </c>
      <c r="E61" s="422"/>
      <c r="F61" s="423"/>
      <c r="G61" s="443" t="s">
        <v>62</v>
      </c>
      <c r="H61" s="422"/>
      <c r="I61" s="422" t="s">
        <v>0</v>
      </c>
      <c r="J61" s="422"/>
      <c r="K61" s="422" t="s">
        <v>1</v>
      </c>
      <c r="L61" s="423"/>
    </row>
    <row r="62" spans="2:12" ht="14.25" thickBot="1" x14ac:dyDescent="0.2">
      <c r="B62" s="441"/>
      <c r="C62" s="442"/>
      <c r="D62" s="80" t="s">
        <v>5</v>
      </c>
      <c r="E62" s="81" t="s">
        <v>6</v>
      </c>
      <c r="F62" s="82" t="s">
        <v>7</v>
      </c>
      <c r="G62" s="83" t="s">
        <v>6</v>
      </c>
      <c r="H62" s="81" t="s">
        <v>7</v>
      </c>
      <c r="I62" s="81" t="s">
        <v>6</v>
      </c>
      <c r="J62" s="81" t="s">
        <v>7</v>
      </c>
      <c r="K62" s="81" t="s">
        <v>6</v>
      </c>
      <c r="L62" s="82" t="s">
        <v>7</v>
      </c>
    </row>
    <row r="63" spans="2:12" x14ac:dyDescent="0.15">
      <c r="B63" s="450" t="s">
        <v>136</v>
      </c>
      <c r="C63" s="451"/>
      <c r="D63" s="206">
        <f>SUM(E63:F63)</f>
        <v>3404</v>
      </c>
      <c r="E63" s="74">
        <f>SUM(G63+I63+K63)</f>
        <v>1910</v>
      </c>
      <c r="F63" s="75">
        <f>SUM(H63+J63+L63)</f>
        <v>1494</v>
      </c>
      <c r="G63" s="76">
        <v>831</v>
      </c>
      <c r="H63" s="74">
        <v>643</v>
      </c>
      <c r="I63" s="74">
        <v>620</v>
      </c>
      <c r="J63" s="74">
        <v>484</v>
      </c>
      <c r="K63" s="74">
        <v>459</v>
      </c>
      <c r="L63" s="75">
        <v>367</v>
      </c>
    </row>
    <row r="64" spans="2:12" x14ac:dyDescent="0.15">
      <c r="B64" s="452" t="s">
        <v>137</v>
      </c>
      <c r="C64" s="453"/>
      <c r="D64" s="206">
        <f t="shared" ref="D64:D71" si="10">SUM(E64:F64)</f>
        <v>89</v>
      </c>
      <c r="E64" s="74">
        <f t="shared" ref="E64:E71" si="11">SUM(G64+I64+K64)</f>
        <v>46</v>
      </c>
      <c r="F64" s="75">
        <f t="shared" ref="F64:F71" si="12">SUM(H64+J64+L64)</f>
        <v>43</v>
      </c>
      <c r="G64" s="69">
        <v>20</v>
      </c>
      <c r="H64" s="67">
        <v>17</v>
      </c>
      <c r="I64" s="67">
        <v>16</v>
      </c>
      <c r="J64" s="67">
        <v>14</v>
      </c>
      <c r="K64" s="67">
        <v>10</v>
      </c>
      <c r="L64" s="68">
        <v>12</v>
      </c>
    </row>
    <row r="65" spans="2:12" x14ac:dyDescent="0.15">
      <c r="B65" s="444" t="s">
        <v>138</v>
      </c>
      <c r="C65" s="445"/>
      <c r="D65" s="206">
        <f t="shared" si="10"/>
        <v>193</v>
      </c>
      <c r="E65" s="74">
        <f t="shared" si="11"/>
        <v>71</v>
      </c>
      <c r="F65" s="75">
        <f t="shared" si="12"/>
        <v>122</v>
      </c>
      <c r="G65" s="69">
        <v>40</v>
      </c>
      <c r="H65" s="67">
        <v>55</v>
      </c>
      <c r="I65" s="67">
        <v>17</v>
      </c>
      <c r="J65" s="67">
        <v>38</v>
      </c>
      <c r="K65" s="67">
        <v>14</v>
      </c>
      <c r="L65" s="68">
        <v>29</v>
      </c>
    </row>
    <row r="66" spans="2:12" x14ac:dyDescent="0.15">
      <c r="B66" s="444" t="s">
        <v>163</v>
      </c>
      <c r="C66" s="445"/>
      <c r="D66" s="206">
        <f t="shared" si="10"/>
        <v>7346</v>
      </c>
      <c r="E66" s="74">
        <f t="shared" si="11"/>
        <v>4541</v>
      </c>
      <c r="F66" s="75">
        <f t="shared" si="12"/>
        <v>2805</v>
      </c>
      <c r="G66" s="69">
        <v>2355</v>
      </c>
      <c r="H66" s="67">
        <v>1527</v>
      </c>
      <c r="I66" s="67">
        <v>1405</v>
      </c>
      <c r="J66" s="67">
        <v>792</v>
      </c>
      <c r="K66" s="67">
        <v>781</v>
      </c>
      <c r="L66" s="68">
        <v>486</v>
      </c>
    </row>
    <row r="67" spans="2:12" x14ac:dyDescent="0.15">
      <c r="B67" s="444" t="s">
        <v>164</v>
      </c>
      <c r="C67" s="445"/>
      <c r="D67" s="206">
        <f t="shared" si="10"/>
        <v>0</v>
      </c>
      <c r="E67" s="74">
        <f t="shared" si="11"/>
        <v>0</v>
      </c>
      <c r="F67" s="75">
        <f t="shared" si="12"/>
        <v>0</v>
      </c>
      <c r="G67" s="69">
        <v>0</v>
      </c>
      <c r="H67" s="67">
        <v>0</v>
      </c>
      <c r="I67" s="67">
        <v>0</v>
      </c>
      <c r="J67" s="67">
        <v>0</v>
      </c>
      <c r="K67" s="67">
        <v>0</v>
      </c>
      <c r="L67" s="68">
        <v>0</v>
      </c>
    </row>
    <row r="68" spans="2:12" x14ac:dyDescent="0.15">
      <c r="B68" s="444" t="s">
        <v>165</v>
      </c>
      <c r="C68" s="445"/>
      <c r="D68" s="206">
        <f t="shared" si="10"/>
        <v>3</v>
      </c>
      <c r="E68" s="74">
        <f t="shared" si="11"/>
        <v>1</v>
      </c>
      <c r="F68" s="75">
        <f t="shared" si="12"/>
        <v>2</v>
      </c>
      <c r="G68" s="69">
        <v>1</v>
      </c>
      <c r="H68" s="67">
        <v>1</v>
      </c>
      <c r="I68" s="67">
        <v>0</v>
      </c>
      <c r="J68" s="67">
        <v>1</v>
      </c>
      <c r="K68" s="67">
        <v>0</v>
      </c>
      <c r="L68" s="68">
        <v>0</v>
      </c>
    </row>
    <row r="69" spans="2:12" x14ac:dyDescent="0.15">
      <c r="B69" s="444" t="s">
        <v>166</v>
      </c>
      <c r="C69" s="445"/>
      <c r="D69" s="206">
        <f t="shared" si="10"/>
        <v>58</v>
      </c>
      <c r="E69" s="74">
        <f t="shared" si="11"/>
        <v>33</v>
      </c>
      <c r="F69" s="75">
        <f t="shared" si="12"/>
        <v>25</v>
      </c>
      <c r="G69" s="69">
        <v>21</v>
      </c>
      <c r="H69" s="67">
        <v>15</v>
      </c>
      <c r="I69" s="67">
        <v>8</v>
      </c>
      <c r="J69" s="67">
        <v>8</v>
      </c>
      <c r="K69" s="67">
        <v>4</v>
      </c>
      <c r="L69" s="68">
        <v>2</v>
      </c>
    </row>
    <row r="70" spans="2:12" ht="14.25" thickBot="1" x14ac:dyDescent="0.2">
      <c r="B70" s="446" t="s">
        <v>167</v>
      </c>
      <c r="C70" s="447"/>
      <c r="D70" s="285">
        <f t="shared" si="10"/>
        <v>16</v>
      </c>
      <c r="E70" s="71">
        <f t="shared" si="11"/>
        <v>12</v>
      </c>
      <c r="F70" s="72">
        <f t="shared" si="12"/>
        <v>4</v>
      </c>
      <c r="G70" s="73">
        <v>7</v>
      </c>
      <c r="H70" s="71">
        <v>0</v>
      </c>
      <c r="I70" s="71">
        <v>4</v>
      </c>
      <c r="J70" s="71">
        <v>2</v>
      </c>
      <c r="K70" s="71">
        <v>1</v>
      </c>
      <c r="L70" s="72">
        <v>2</v>
      </c>
    </row>
    <row r="71" spans="2:12" ht="14.25" thickBot="1" x14ac:dyDescent="0.2">
      <c r="B71" s="448" t="s">
        <v>202</v>
      </c>
      <c r="C71" s="449"/>
      <c r="D71" s="207">
        <f t="shared" si="10"/>
        <v>11109</v>
      </c>
      <c r="E71" s="208">
        <f t="shared" si="11"/>
        <v>6614</v>
      </c>
      <c r="F71" s="209">
        <f t="shared" si="12"/>
        <v>4495</v>
      </c>
      <c r="G71" s="211">
        <f>SUM(G63:G70)</f>
        <v>3275</v>
      </c>
      <c r="H71" s="211">
        <f t="shared" ref="H71:L71" si="13">SUM(H63:H70)</f>
        <v>2258</v>
      </c>
      <c r="I71" s="211">
        <f t="shared" si="13"/>
        <v>2070</v>
      </c>
      <c r="J71" s="211">
        <f t="shared" si="13"/>
        <v>1339</v>
      </c>
      <c r="K71" s="211">
        <f t="shared" si="13"/>
        <v>1269</v>
      </c>
      <c r="L71" s="211">
        <f t="shared" si="13"/>
        <v>898</v>
      </c>
    </row>
  </sheetData>
  <mergeCells count="28">
    <mergeCell ref="B68:C68"/>
    <mergeCell ref="B69:C69"/>
    <mergeCell ref="B70:C70"/>
    <mergeCell ref="B71:C71"/>
    <mergeCell ref="K61:L61"/>
    <mergeCell ref="B63:C63"/>
    <mergeCell ref="B64:C64"/>
    <mergeCell ref="B65:C65"/>
    <mergeCell ref="B66:C66"/>
    <mergeCell ref="B67:C67"/>
    <mergeCell ref="I61:J61"/>
    <mergeCell ref="B54:B57"/>
    <mergeCell ref="B58:C58"/>
    <mergeCell ref="B61:C62"/>
    <mergeCell ref="D61:F61"/>
    <mergeCell ref="G61:H61"/>
    <mergeCell ref="K2:L2"/>
    <mergeCell ref="B4:B16"/>
    <mergeCell ref="B53:C53"/>
    <mergeCell ref="B2:C3"/>
    <mergeCell ref="D2:F2"/>
    <mergeCell ref="G2:H2"/>
    <mergeCell ref="I2:J2"/>
    <mergeCell ref="B17:B25"/>
    <mergeCell ref="B26:B38"/>
    <mergeCell ref="B39:B45"/>
    <mergeCell ref="B46:B51"/>
    <mergeCell ref="B52:C52"/>
  </mergeCells>
  <phoneticPr fontId="1"/>
  <pageMargins left="0" right="0" top="0" bottom="0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view="pageBreakPreview" zoomScale="75" zoomScaleNormal="100" zoomScaleSheetLayoutView="75" workbookViewId="0"/>
  </sheetViews>
  <sheetFormatPr defaultRowHeight="13.5" x14ac:dyDescent="0.15"/>
  <cols>
    <col min="1" max="1" width="2.625" style="172" customWidth="1"/>
    <col min="2" max="2" width="2.875" style="172" bestFit="1" customWidth="1"/>
    <col min="3" max="3" width="18.75" style="172" bestFit="1" customWidth="1"/>
    <col min="4" max="6" width="9" style="172"/>
    <col min="7" max="12" width="7.75" style="172" customWidth="1"/>
    <col min="13" max="16384" width="9" style="172"/>
  </cols>
  <sheetData>
    <row r="1" spans="2:13" ht="14.25" thickBot="1" x14ac:dyDescent="0.2">
      <c r="B1" s="172" t="s">
        <v>124</v>
      </c>
    </row>
    <row r="2" spans="2:13" ht="13.5" customHeight="1" x14ac:dyDescent="0.15">
      <c r="B2" s="409" t="s">
        <v>102</v>
      </c>
      <c r="C2" s="410"/>
      <c r="D2" s="413" t="s">
        <v>61</v>
      </c>
      <c r="E2" s="414"/>
      <c r="F2" s="415"/>
      <c r="G2" s="414" t="s">
        <v>152</v>
      </c>
      <c r="H2" s="416"/>
      <c r="I2" s="417" t="s">
        <v>153</v>
      </c>
      <c r="J2" s="416"/>
      <c r="K2" s="417" t="s">
        <v>154</v>
      </c>
      <c r="L2" s="415"/>
    </row>
    <row r="3" spans="2:13" ht="14.25" thickBot="1" x14ac:dyDescent="0.2">
      <c r="B3" s="411"/>
      <c r="C3" s="412"/>
      <c r="D3" s="371" t="s">
        <v>5</v>
      </c>
      <c r="E3" s="25" t="s">
        <v>6</v>
      </c>
      <c r="F3" s="292" t="s">
        <v>7</v>
      </c>
      <c r="G3" s="370" t="s">
        <v>6</v>
      </c>
      <c r="H3" s="25" t="s">
        <v>7</v>
      </c>
      <c r="I3" s="370" t="s">
        <v>6</v>
      </c>
      <c r="J3" s="25" t="s">
        <v>7</v>
      </c>
      <c r="K3" s="370" t="s">
        <v>6</v>
      </c>
      <c r="L3" s="28" t="s">
        <v>7</v>
      </c>
    </row>
    <row r="4" spans="2:13" ht="13.5" customHeight="1" x14ac:dyDescent="0.15">
      <c r="B4" s="454" t="s">
        <v>63</v>
      </c>
      <c r="C4" s="29" t="s">
        <v>64</v>
      </c>
      <c r="D4" s="322">
        <f>SUM(E4:F4)</f>
        <v>20870</v>
      </c>
      <c r="E4" s="249">
        <f>SUM(G4+I4+K4)</f>
        <v>15002</v>
      </c>
      <c r="F4" s="323">
        <f>SUM(H4+J4+L4)</f>
        <v>5868</v>
      </c>
      <c r="G4" s="245">
        <v>6580</v>
      </c>
      <c r="H4" s="243">
        <v>2471</v>
      </c>
      <c r="I4" s="243">
        <v>5280</v>
      </c>
      <c r="J4" s="243">
        <v>2078</v>
      </c>
      <c r="K4" s="243">
        <v>3142</v>
      </c>
      <c r="L4" s="244">
        <v>1319</v>
      </c>
    </row>
    <row r="5" spans="2:13" x14ac:dyDescent="0.15">
      <c r="B5" s="455"/>
      <c r="C5" s="33" t="s">
        <v>65</v>
      </c>
      <c r="D5" s="324">
        <f t="shared" ref="D5:D34" si="0">SUM(E5:F5)</f>
        <v>4167</v>
      </c>
      <c r="E5" s="246">
        <f t="shared" ref="E5:E34" si="1">SUM(G5+I5+K5)</f>
        <v>2393</v>
      </c>
      <c r="F5" s="247">
        <f t="shared" ref="F5:F34" si="2">SUM(H5+J5+L5)</f>
        <v>1774</v>
      </c>
      <c r="G5" s="248">
        <v>986</v>
      </c>
      <c r="H5" s="246">
        <v>697</v>
      </c>
      <c r="I5" s="246">
        <v>1013</v>
      </c>
      <c r="J5" s="246">
        <v>775</v>
      </c>
      <c r="K5" s="246">
        <v>394</v>
      </c>
      <c r="L5" s="247">
        <v>302</v>
      </c>
    </row>
    <row r="6" spans="2:13" x14ac:dyDescent="0.15">
      <c r="B6" s="455"/>
      <c r="C6" s="33" t="s">
        <v>66</v>
      </c>
      <c r="D6" s="324">
        <f t="shared" si="0"/>
        <v>137000</v>
      </c>
      <c r="E6" s="246">
        <f t="shared" si="1"/>
        <v>64925</v>
      </c>
      <c r="F6" s="247">
        <f t="shared" si="2"/>
        <v>72075</v>
      </c>
      <c r="G6" s="248">
        <v>22037</v>
      </c>
      <c r="H6" s="246">
        <v>25134</v>
      </c>
      <c r="I6" s="246">
        <v>25960</v>
      </c>
      <c r="J6" s="246">
        <v>29477</v>
      </c>
      <c r="K6" s="246">
        <v>16928</v>
      </c>
      <c r="L6" s="247">
        <v>17464</v>
      </c>
    </row>
    <row r="7" spans="2:13" x14ac:dyDescent="0.15">
      <c r="B7" s="455"/>
      <c r="C7" s="33" t="s">
        <v>67</v>
      </c>
      <c r="D7" s="324">
        <f t="shared" si="0"/>
        <v>772</v>
      </c>
      <c r="E7" s="246">
        <f t="shared" si="1"/>
        <v>448</v>
      </c>
      <c r="F7" s="247">
        <f t="shared" si="2"/>
        <v>324</v>
      </c>
      <c r="G7" s="248">
        <v>169</v>
      </c>
      <c r="H7" s="246">
        <v>119</v>
      </c>
      <c r="I7" s="246">
        <v>172</v>
      </c>
      <c r="J7" s="246">
        <v>114</v>
      </c>
      <c r="K7" s="246">
        <v>107</v>
      </c>
      <c r="L7" s="247">
        <v>91</v>
      </c>
    </row>
    <row r="8" spans="2:13" x14ac:dyDescent="0.15">
      <c r="B8" s="455"/>
      <c r="C8" s="33" t="s">
        <v>68</v>
      </c>
      <c r="D8" s="324">
        <f t="shared" si="0"/>
        <v>58</v>
      </c>
      <c r="E8" s="246">
        <f t="shared" si="1"/>
        <v>39</v>
      </c>
      <c r="F8" s="247">
        <f t="shared" si="2"/>
        <v>19</v>
      </c>
      <c r="G8" s="248">
        <v>14</v>
      </c>
      <c r="H8" s="246">
        <v>11</v>
      </c>
      <c r="I8" s="246">
        <v>19</v>
      </c>
      <c r="J8" s="246">
        <v>5</v>
      </c>
      <c r="K8" s="246">
        <v>6</v>
      </c>
      <c r="L8" s="247">
        <v>3</v>
      </c>
    </row>
    <row r="9" spans="2:13" x14ac:dyDescent="0.15">
      <c r="B9" s="455"/>
      <c r="C9" s="33" t="s">
        <v>69</v>
      </c>
      <c r="D9" s="324">
        <f t="shared" si="0"/>
        <v>14496</v>
      </c>
      <c r="E9" s="246">
        <f t="shared" si="1"/>
        <v>10672</v>
      </c>
      <c r="F9" s="247">
        <f t="shared" si="2"/>
        <v>3824</v>
      </c>
      <c r="G9" s="248">
        <v>4369</v>
      </c>
      <c r="H9" s="246">
        <v>1642</v>
      </c>
      <c r="I9" s="246">
        <v>3926</v>
      </c>
      <c r="J9" s="246">
        <v>1395</v>
      </c>
      <c r="K9" s="246">
        <v>2377</v>
      </c>
      <c r="L9" s="247">
        <v>787</v>
      </c>
    </row>
    <row r="10" spans="2:13" x14ac:dyDescent="0.15">
      <c r="B10" s="455"/>
      <c r="C10" s="33" t="s">
        <v>70</v>
      </c>
      <c r="D10" s="324">
        <f t="shared" si="0"/>
        <v>1971</v>
      </c>
      <c r="E10" s="246">
        <f t="shared" si="1"/>
        <v>1234</v>
      </c>
      <c r="F10" s="247">
        <f t="shared" si="2"/>
        <v>737</v>
      </c>
      <c r="G10" s="248">
        <v>465</v>
      </c>
      <c r="H10" s="246">
        <v>292</v>
      </c>
      <c r="I10" s="246">
        <v>439</v>
      </c>
      <c r="J10" s="246">
        <v>263</v>
      </c>
      <c r="K10" s="246">
        <v>330</v>
      </c>
      <c r="L10" s="247">
        <v>182</v>
      </c>
    </row>
    <row r="11" spans="2:13" x14ac:dyDescent="0.15">
      <c r="B11" s="455"/>
      <c r="C11" s="33" t="s">
        <v>71</v>
      </c>
      <c r="D11" s="324">
        <f t="shared" si="0"/>
        <v>9320</v>
      </c>
      <c r="E11" s="246">
        <f t="shared" si="1"/>
        <v>5121</v>
      </c>
      <c r="F11" s="247">
        <f t="shared" si="2"/>
        <v>4199</v>
      </c>
      <c r="G11" s="248">
        <v>2068</v>
      </c>
      <c r="H11" s="246">
        <v>1830</v>
      </c>
      <c r="I11" s="246">
        <v>1868</v>
      </c>
      <c r="J11" s="246">
        <v>1536</v>
      </c>
      <c r="K11" s="246">
        <v>1185</v>
      </c>
      <c r="L11" s="247">
        <v>833</v>
      </c>
    </row>
    <row r="12" spans="2:13" x14ac:dyDescent="0.15">
      <c r="B12" s="455"/>
      <c r="C12" s="33" t="s">
        <v>158</v>
      </c>
      <c r="D12" s="324">
        <f t="shared" si="0"/>
        <v>183</v>
      </c>
      <c r="E12" s="246">
        <f t="shared" si="1"/>
        <v>136</v>
      </c>
      <c r="F12" s="247">
        <f t="shared" si="2"/>
        <v>47</v>
      </c>
      <c r="G12" s="248">
        <v>52</v>
      </c>
      <c r="H12" s="246">
        <v>22</v>
      </c>
      <c r="I12" s="246">
        <v>47</v>
      </c>
      <c r="J12" s="246">
        <v>11</v>
      </c>
      <c r="K12" s="246">
        <v>37</v>
      </c>
      <c r="L12" s="247">
        <v>14</v>
      </c>
    </row>
    <row r="13" spans="2:13" x14ac:dyDescent="0.15">
      <c r="B13" s="455"/>
      <c r="C13" s="33" t="s">
        <v>72</v>
      </c>
      <c r="D13" s="324">
        <f t="shared" si="0"/>
        <v>72</v>
      </c>
      <c r="E13" s="246">
        <f t="shared" si="1"/>
        <v>40</v>
      </c>
      <c r="F13" s="247">
        <f t="shared" si="2"/>
        <v>32</v>
      </c>
      <c r="G13" s="248">
        <v>15</v>
      </c>
      <c r="H13" s="246">
        <v>14</v>
      </c>
      <c r="I13" s="246">
        <v>13</v>
      </c>
      <c r="J13" s="246">
        <v>12</v>
      </c>
      <c r="K13" s="246">
        <v>12</v>
      </c>
      <c r="L13" s="247">
        <v>6</v>
      </c>
    </row>
    <row r="14" spans="2:13" x14ac:dyDescent="0.15">
      <c r="B14" s="455"/>
      <c r="C14" s="33" t="s">
        <v>73</v>
      </c>
      <c r="D14" s="324">
        <f t="shared" si="0"/>
        <v>1132</v>
      </c>
      <c r="E14" s="246">
        <f t="shared" si="1"/>
        <v>867</v>
      </c>
      <c r="F14" s="247">
        <f t="shared" si="2"/>
        <v>265</v>
      </c>
      <c r="G14" s="248">
        <v>295</v>
      </c>
      <c r="H14" s="246">
        <v>105</v>
      </c>
      <c r="I14" s="246">
        <v>339</v>
      </c>
      <c r="J14" s="246">
        <v>108</v>
      </c>
      <c r="K14" s="246">
        <v>233</v>
      </c>
      <c r="L14" s="247">
        <v>52</v>
      </c>
    </row>
    <row r="15" spans="2:13" x14ac:dyDescent="0.15">
      <c r="B15" s="455"/>
      <c r="C15" s="33" t="s">
        <v>30</v>
      </c>
      <c r="D15" s="324">
        <f t="shared" si="0"/>
        <v>989</v>
      </c>
      <c r="E15" s="246">
        <f t="shared" si="1"/>
        <v>623</v>
      </c>
      <c r="F15" s="247">
        <f t="shared" si="2"/>
        <v>366</v>
      </c>
      <c r="G15" s="248">
        <v>273</v>
      </c>
      <c r="H15" s="246">
        <v>141</v>
      </c>
      <c r="I15" s="246">
        <v>223</v>
      </c>
      <c r="J15" s="246">
        <v>149</v>
      </c>
      <c r="K15" s="246">
        <v>127</v>
      </c>
      <c r="L15" s="247">
        <v>76</v>
      </c>
    </row>
    <row r="16" spans="2:13" ht="14.25" thickBot="1" x14ac:dyDescent="0.2">
      <c r="B16" s="456"/>
      <c r="C16" s="42" t="s">
        <v>21</v>
      </c>
      <c r="D16" s="325">
        <f t="shared" si="0"/>
        <v>191030</v>
      </c>
      <c r="E16" s="286">
        <f t="shared" si="1"/>
        <v>101500</v>
      </c>
      <c r="F16" s="326">
        <f t="shared" si="2"/>
        <v>89530</v>
      </c>
      <c r="G16" s="287">
        <f>SUM(G4:G15)</f>
        <v>37323</v>
      </c>
      <c r="H16" s="287">
        <f t="shared" ref="H16:L16" si="3">SUM(H4:H15)</f>
        <v>32478</v>
      </c>
      <c r="I16" s="287">
        <f t="shared" si="3"/>
        <v>39299</v>
      </c>
      <c r="J16" s="287">
        <f t="shared" si="3"/>
        <v>35923</v>
      </c>
      <c r="K16" s="287">
        <f t="shared" si="3"/>
        <v>24878</v>
      </c>
      <c r="L16" s="293">
        <f t="shared" si="3"/>
        <v>21129</v>
      </c>
      <c r="M16" s="176"/>
    </row>
    <row r="17" spans="2:12" ht="13.5" customHeight="1" x14ac:dyDescent="0.15">
      <c r="B17" s="457" t="s">
        <v>74</v>
      </c>
      <c r="C17" s="290" t="s">
        <v>75</v>
      </c>
      <c r="D17" s="372">
        <f t="shared" si="0"/>
        <v>118997</v>
      </c>
      <c r="E17" s="243">
        <f t="shared" si="1"/>
        <v>80548</v>
      </c>
      <c r="F17" s="244">
        <f t="shared" si="2"/>
        <v>38449</v>
      </c>
      <c r="G17" s="245">
        <v>27496</v>
      </c>
      <c r="H17" s="243">
        <v>13725</v>
      </c>
      <c r="I17" s="243">
        <v>32021</v>
      </c>
      <c r="J17" s="243">
        <v>14977</v>
      </c>
      <c r="K17" s="243">
        <v>21031</v>
      </c>
      <c r="L17" s="244">
        <v>9747</v>
      </c>
    </row>
    <row r="18" spans="2:12" x14ac:dyDescent="0.15">
      <c r="B18" s="458"/>
      <c r="C18" s="51" t="s">
        <v>159</v>
      </c>
      <c r="D18" s="324">
        <f t="shared" si="0"/>
        <v>1944</v>
      </c>
      <c r="E18" s="246">
        <f t="shared" si="1"/>
        <v>1330</v>
      </c>
      <c r="F18" s="247">
        <f t="shared" si="2"/>
        <v>614</v>
      </c>
      <c r="G18" s="248">
        <v>445</v>
      </c>
      <c r="H18" s="246">
        <v>193</v>
      </c>
      <c r="I18" s="246">
        <v>500</v>
      </c>
      <c r="J18" s="246">
        <v>254</v>
      </c>
      <c r="K18" s="246">
        <v>385</v>
      </c>
      <c r="L18" s="247">
        <v>167</v>
      </c>
    </row>
    <row r="19" spans="2:12" x14ac:dyDescent="0.15">
      <c r="B19" s="458"/>
      <c r="C19" s="51" t="s">
        <v>76</v>
      </c>
      <c r="D19" s="324">
        <f t="shared" si="0"/>
        <v>170</v>
      </c>
      <c r="E19" s="246">
        <f t="shared" si="1"/>
        <v>103</v>
      </c>
      <c r="F19" s="247">
        <f t="shared" si="2"/>
        <v>67</v>
      </c>
      <c r="G19" s="248">
        <v>46</v>
      </c>
      <c r="H19" s="246">
        <v>30</v>
      </c>
      <c r="I19" s="246">
        <v>38</v>
      </c>
      <c r="J19" s="246">
        <v>22</v>
      </c>
      <c r="K19" s="246">
        <v>19</v>
      </c>
      <c r="L19" s="247">
        <v>15</v>
      </c>
    </row>
    <row r="20" spans="2:12" x14ac:dyDescent="0.15">
      <c r="B20" s="458"/>
      <c r="C20" s="51" t="s">
        <v>77</v>
      </c>
      <c r="D20" s="324">
        <f t="shared" si="0"/>
        <v>63</v>
      </c>
      <c r="E20" s="246">
        <f t="shared" si="1"/>
        <v>44</v>
      </c>
      <c r="F20" s="247">
        <f t="shared" si="2"/>
        <v>19</v>
      </c>
      <c r="G20" s="248">
        <v>14</v>
      </c>
      <c r="H20" s="246">
        <v>4</v>
      </c>
      <c r="I20" s="246">
        <v>18</v>
      </c>
      <c r="J20" s="246">
        <v>9</v>
      </c>
      <c r="K20" s="246">
        <v>12</v>
      </c>
      <c r="L20" s="247">
        <v>6</v>
      </c>
    </row>
    <row r="21" spans="2:12" x14ac:dyDescent="0.15">
      <c r="B21" s="458"/>
      <c r="C21" s="51" t="s">
        <v>78</v>
      </c>
      <c r="D21" s="324">
        <f t="shared" si="0"/>
        <v>149</v>
      </c>
      <c r="E21" s="246">
        <f t="shared" si="1"/>
        <v>102</v>
      </c>
      <c r="F21" s="247">
        <f t="shared" si="2"/>
        <v>47</v>
      </c>
      <c r="G21" s="248">
        <v>37</v>
      </c>
      <c r="H21" s="246">
        <v>24</v>
      </c>
      <c r="I21" s="246">
        <v>35</v>
      </c>
      <c r="J21" s="246">
        <v>12</v>
      </c>
      <c r="K21" s="246">
        <v>30</v>
      </c>
      <c r="L21" s="247">
        <v>11</v>
      </c>
    </row>
    <row r="22" spans="2:12" x14ac:dyDescent="0.15">
      <c r="B22" s="458"/>
      <c r="C22" s="51" t="s">
        <v>79</v>
      </c>
      <c r="D22" s="324">
        <f t="shared" si="0"/>
        <v>31</v>
      </c>
      <c r="E22" s="246">
        <f t="shared" si="1"/>
        <v>20</v>
      </c>
      <c r="F22" s="247">
        <f t="shared" si="2"/>
        <v>11</v>
      </c>
      <c r="G22" s="248">
        <v>6</v>
      </c>
      <c r="H22" s="246">
        <v>8</v>
      </c>
      <c r="I22" s="246">
        <v>10</v>
      </c>
      <c r="J22" s="246">
        <v>2</v>
      </c>
      <c r="K22" s="246">
        <v>4</v>
      </c>
      <c r="L22" s="247">
        <v>1</v>
      </c>
    </row>
    <row r="23" spans="2:12" x14ac:dyDescent="0.15">
      <c r="B23" s="458"/>
      <c r="C23" s="51" t="s">
        <v>30</v>
      </c>
      <c r="D23" s="324">
        <f t="shared" si="0"/>
        <v>1398</v>
      </c>
      <c r="E23" s="246">
        <f t="shared" si="1"/>
        <v>883</v>
      </c>
      <c r="F23" s="247">
        <f t="shared" si="2"/>
        <v>515</v>
      </c>
      <c r="G23" s="248">
        <v>347</v>
      </c>
      <c r="H23" s="246">
        <v>225</v>
      </c>
      <c r="I23" s="246">
        <v>337</v>
      </c>
      <c r="J23" s="246">
        <v>171</v>
      </c>
      <c r="K23" s="246">
        <v>199</v>
      </c>
      <c r="L23" s="247">
        <v>119</v>
      </c>
    </row>
    <row r="24" spans="2:12" ht="14.25" thickBot="1" x14ac:dyDescent="0.2">
      <c r="B24" s="459"/>
      <c r="C24" s="291" t="s">
        <v>21</v>
      </c>
      <c r="D24" s="373">
        <f t="shared" si="0"/>
        <v>122752</v>
      </c>
      <c r="E24" s="374">
        <f t="shared" si="1"/>
        <v>83030</v>
      </c>
      <c r="F24" s="327">
        <f t="shared" si="2"/>
        <v>39722</v>
      </c>
      <c r="G24" s="250">
        <f>SUM(G17:G23)</f>
        <v>28391</v>
      </c>
      <c r="H24" s="250">
        <f t="shared" ref="H24:L24" si="4">SUM(H17:H23)</f>
        <v>14209</v>
      </c>
      <c r="I24" s="250">
        <f t="shared" si="4"/>
        <v>32959</v>
      </c>
      <c r="J24" s="250">
        <f t="shared" si="4"/>
        <v>15447</v>
      </c>
      <c r="K24" s="250">
        <f t="shared" si="4"/>
        <v>21680</v>
      </c>
      <c r="L24" s="289">
        <f t="shared" si="4"/>
        <v>10066</v>
      </c>
    </row>
    <row r="25" spans="2:12" ht="13.5" customHeight="1" x14ac:dyDescent="0.15">
      <c r="B25" s="460" t="s">
        <v>80</v>
      </c>
      <c r="C25" s="29" t="s">
        <v>81</v>
      </c>
      <c r="D25" s="372">
        <f t="shared" si="0"/>
        <v>13184</v>
      </c>
      <c r="E25" s="243">
        <f t="shared" si="1"/>
        <v>7878</v>
      </c>
      <c r="F25" s="244">
        <f t="shared" si="2"/>
        <v>5306</v>
      </c>
      <c r="G25" s="245">
        <v>3830</v>
      </c>
      <c r="H25" s="243">
        <v>2642</v>
      </c>
      <c r="I25" s="243">
        <v>2588</v>
      </c>
      <c r="J25" s="243">
        <v>1631</v>
      </c>
      <c r="K25" s="243">
        <v>1460</v>
      </c>
      <c r="L25" s="244">
        <v>1033</v>
      </c>
    </row>
    <row r="26" spans="2:12" x14ac:dyDescent="0.15">
      <c r="B26" s="461"/>
      <c r="C26" s="33" t="s">
        <v>82</v>
      </c>
      <c r="D26" s="324">
        <f t="shared" si="0"/>
        <v>711</v>
      </c>
      <c r="E26" s="246">
        <f t="shared" si="1"/>
        <v>470</v>
      </c>
      <c r="F26" s="247">
        <f t="shared" si="2"/>
        <v>241</v>
      </c>
      <c r="G26" s="248">
        <v>202</v>
      </c>
      <c r="H26" s="246">
        <v>88</v>
      </c>
      <c r="I26" s="246">
        <v>168</v>
      </c>
      <c r="J26" s="246">
        <v>95</v>
      </c>
      <c r="K26" s="246">
        <v>100</v>
      </c>
      <c r="L26" s="247">
        <v>58</v>
      </c>
    </row>
    <row r="27" spans="2:12" x14ac:dyDescent="0.15">
      <c r="B27" s="461"/>
      <c r="C27" s="43" t="s">
        <v>83</v>
      </c>
      <c r="D27" s="324">
        <f t="shared" si="0"/>
        <v>21335</v>
      </c>
      <c r="E27" s="246">
        <f t="shared" si="1"/>
        <v>16368</v>
      </c>
      <c r="F27" s="247">
        <f t="shared" si="2"/>
        <v>4967</v>
      </c>
      <c r="G27" s="248">
        <v>4313</v>
      </c>
      <c r="H27" s="246">
        <v>1453</v>
      </c>
      <c r="I27" s="246">
        <v>7447</v>
      </c>
      <c r="J27" s="246">
        <v>2173</v>
      </c>
      <c r="K27" s="246">
        <v>4608</v>
      </c>
      <c r="L27" s="247">
        <v>1341</v>
      </c>
    </row>
    <row r="28" spans="2:12" x14ac:dyDescent="0.15">
      <c r="B28" s="461"/>
      <c r="C28" s="33" t="s">
        <v>160</v>
      </c>
      <c r="D28" s="324">
        <f t="shared" si="0"/>
        <v>18744</v>
      </c>
      <c r="E28" s="246">
        <f t="shared" si="1"/>
        <v>8176</v>
      </c>
      <c r="F28" s="247">
        <f t="shared" si="2"/>
        <v>10568</v>
      </c>
      <c r="G28" s="248">
        <v>2032</v>
      </c>
      <c r="H28" s="246">
        <v>2900</v>
      </c>
      <c r="I28" s="246">
        <v>4100</v>
      </c>
      <c r="J28" s="246">
        <v>5175</v>
      </c>
      <c r="K28" s="246">
        <v>2044</v>
      </c>
      <c r="L28" s="247">
        <v>2493</v>
      </c>
    </row>
    <row r="29" spans="2:12" x14ac:dyDescent="0.15">
      <c r="B29" s="461"/>
      <c r="C29" s="33" t="s">
        <v>84</v>
      </c>
      <c r="D29" s="324">
        <f t="shared" si="0"/>
        <v>2162</v>
      </c>
      <c r="E29" s="246">
        <f t="shared" si="1"/>
        <v>1086</v>
      </c>
      <c r="F29" s="247">
        <f t="shared" si="2"/>
        <v>1076</v>
      </c>
      <c r="G29" s="248">
        <v>532</v>
      </c>
      <c r="H29" s="246">
        <v>572</v>
      </c>
      <c r="I29" s="246">
        <v>448</v>
      </c>
      <c r="J29" s="246">
        <v>416</v>
      </c>
      <c r="K29" s="246">
        <v>106</v>
      </c>
      <c r="L29" s="247">
        <v>88</v>
      </c>
    </row>
    <row r="30" spans="2:12" x14ac:dyDescent="0.15">
      <c r="B30" s="461"/>
      <c r="C30" s="33" t="s">
        <v>85</v>
      </c>
      <c r="D30" s="324">
        <f t="shared" si="0"/>
        <v>252</v>
      </c>
      <c r="E30" s="246">
        <f t="shared" si="1"/>
        <v>150</v>
      </c>
      <c r="F30" s="247">
        <f t="shared" si="2"/>
        <v>102</v>
      </c>
      <c r="G30" s="248">
        <v>55</v>
      </c>
      <c r="H30" s="246">
        <v>34</v>
      </c>
      <c r="I30" s="246">
        <v>46</v>
      </c>
      <c r="J30" s="246">
        <v>30</v>
      </c>
      <c r="K30" s="246">
        <v>49</v>
      </c>
      <c r="L30" s="247">
        <v>38</v>
      </c>
    </row>
    <row r="31" spans="2:12" x14ac:dyDescent="0.15">
      <c r="B31" s="461"/>
      <c r="C31" s="33" t="s">
        <v>86</v>
      </c>
      <c r="D31" s="324">
        <f t="shared" si="0"/>
        <v>126</v>
      </c>
      <c r="E31" s="246">
        <f t="shared" si="1"/>
        <v>76</v>
      </c>
      <c r="F31" s="247">
        <f t="shared" si="2"/>
        <v>50</v>
      </c>
      <c r="G31" s="248">
        <v>32</v>
      </c>
      <c r="H31" s="246">
        <v>18</v>
      </c>
      <c r="I31" s="246">
        <v>27</v>
      </c>
      <c r="J31" s="246">
        <v>20</v>
      </c>
      <c r="K31" s="246">
        <v>17</v>
      </c>
      <c r="L31" s="247">
        <v>12</v>
      </c>
    </row>
    <row r="32" spans="2:12" x14ac:dyDescent="0.15">
      <c r="B32" s="461"/>
      <c r="C32" s="33" t="s">
        <v>30</v>
      </c>
      <c r="D32" s="324">
        <f t="shared" si="0"/>
        <v>4607</v>
      </c>
      <c r="E32" s="246">
        <f t="shared" si="1"/>
        <v>2510</v>
      </c>
      <c r="F32" s="247">
        <f t="shared" si="2"/>
        <v>2097</v>
      </c>
      <c r="G32" s="248">
        <v>683</v>
      </c>
      <c r="H32" s="246">
        <v>582</v>
      </c>
      <c r="I32" s="246">
        <v>974</v>
      </c>
      <c r="J32" s="246">
        <v>772</v>
      </c>
      <c r="K32" s="246">
        <v>853</v>
      </c>
      <c r="L32" s="247">
        <v>743</v>
      </c>
    </row>
    <row r="33" spans="2:12" ht="14.25" thickBot="1" x14ac:dyDescent="0.2">
      <c r="B33" s="462"/>
      <c r="C33" s="37" t="s">
        <v>21</v>
      </c>
      <c r="D33" s="373">
        <f t="shared" si="0"/>
        <v>61121</v>
      </c>
      <c r="E33" s="374">
        <f t="shared" si="1"/>
        <v>36714</v>
      </c>
      <c r="F33" s="327">
        <f t="shared" si="2"/>
        <v>24407</v>
      </c>
      <c r="G33" s="250">
        <f>SUM(G25:G32)</f>
        <v>11679</v>
      </c>
      <c r="H33" s="250">
        <f t="shared" ref="H33:L33" si="5">SUM(H25:H32)</f>
        <v>8289</v>
      </c>
      <c r="I33" s="250">
        <f t="shared" si="5"/>
        <v>15798</v>
      </c>
      <c r="J33" s="250">
        <f t="shared" si="5"/>
        <v>10312</v>
      </c>
      <c r="K33" s="250">
        <f t="shared" si="5"/>
        <v>9237</v>
      </c>
      <c r="L33" s="289">
        <f t="shared" si="5"/>
        <v>5806</v>
      </c>
    </row>
    <row r="34" spans="2:12" ht="14.25" thickBot="1" x14ac:dyDescent="0.2">
      <c r="B34" s="407" t="s">
        <v>87</v>
      </c>
      <c r="C34" s="408"/>
      <c r="D34" s="328">
        <f t="shared" si="0"/>
        <v>374903</v>
      </c>
      <c r="E34" s="294">
        <f t="shared" si="1"/>
        <v>221244</v>
      </c>
      <c r="F34" s="329">
        <f t="shared" si="2"/>
        <v>153659</v>
      </c>
      <c r="G34" s="288">
        <f>SUM(G16+G24+G33)</f>
        <v>77393</v>
      </c>
      <c r="H34" s="288">
        <f t="shared" ref="H34:L34" si="6">SUM(H16+H24+H33)</f>
        <v>54976</v>
      </c>
      <c r="I34" s="288">
        <f t="shared" si="6"/>
        <v>88056</v>
      </c>
      <c r="J34" s="288">
        <f t="shared" si="6"/>
        <v>61682</v>
      </c>
      <c r="K34" s="288">
        <f t="shared" si="6"/>
        <v>55795</v>
      </c>
      <c r="L34" s="295">
        <f t="shared" si="6"/>
        <v>37001</v>
      </c>
    </row>
  </sheetData>
  <mergeCells count="9">
    <mergeCell ref="K2:L2"/>
    <mergeCell ref="B4:B16"/>
    <mergeCell ref="B17:B24"/>
    <mergeCell ref="B25:B33"/>
    <mergeCell ref="B34:C34"/>
    <mergeCell ref="B2:C3"/>
    <mergeCell ref="D2:F2"/>
    <mergeCell ref="G2:H2"/>
    <mergeCell ref="I2:J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view="pageBreakPreview" zoomScale="75" zoomScaleNormal="100" zoomScaleSheetLayoutView="75" workbookViewId="0"/>
  </sheetViews>
  <sheetFormatPr defaultRowHeight="13.5" x14ac:dyDescent="0.15"/>
  <cols>
    <col min="1" max="1" width="2.75" style="172" customWidth="1"/>
    <col min="2" max="2" width="20.75" style="172" bestFit="1" customWidth="1"/>
    <col min="3" max="16384" width="9" style="172"/>
  </cols>
  <sheetData>
    <row r="1" spans="2:11" ht="14.25" thickBot="1" x14ac:dyDescent="0.2">
      <c r="B1" s="172" t="s">
        <v>204</v>
      </c>
    </row>
    <row r="2" spans="2:11" x14ac:dyDescent="0.15">
      <c r="B2" s="409" t="s">
        <v>131</v>
      </c>
      <c r="C2" s="413" t="s">
        <v>61</v>
      </c>
      <c r="D2" s="414"/>
      <c r="E2" s="415"/>
      <c r="F2" s="414" t="s">
        <v>152</v>
      </c>
      <c r="G2" s="416"/>
      <c r="H2" s="417" t="s">
        <v>153</v>
      </c>
      <c r="I2" s="416"/>
      <c r="J2" s="417" t="s">
        <v>154</v>
      </c>
      <c r="K2" s="415"/>
    </row>
    <row r="3" spans="2:11" ht="14.25" thickBot="1" x14ac:dyDescent="0.2">
      <c r="B3" s="421"/>
      <c r="C3" s="44" t="s">
        <v>5</v>
      </c>
      <c r="D3" s="25" t="s">
        <v>6</v>
      </c>
      <c r="E3" s="28" t="s">
        <v>7</v>
      </c>
      <c r="F3" s="45" t="s">
        <v>6</v>
      </c>
      <c r="G3" s="25" t="s">
        <v>7</v>
      </c>
      <c r="H3" s="45" t="s">
        <v>6</v>
      </c>
      <c r="I3" s="25" t="s">
        <v>7</v>
      </c>
      <c r="J3" s="45" t="s">
        <v>6</v>
      </c>
      <c r="K3" s="28" t="s">
        <v>7</v>
      </c>
    </row>
    <row r="4" spans="2:11" x14ac:dyDescent="0.15">
      <c r="B4" s="297" t="s">
        <v>88</v>
      </c>
      <c r="C4" s="201">
        <f>SUM(D4:E4)</f>
        <v>372</v>
      </c>
      <c r="D4" s="48">
        <f>SUM(F4+H4+J4)</f>
        <v>302</v>
      </c>
      <c r="E4" s="49">
        <f>SUM(G4+I4+K4)</f>
        <v>70</v>
      </c>
      <c r="F4" s="50">
        <v>149</v>
      </c>
      <c r="G4" s="48">
        <v>31</v>
      </c>
      <c r="H4" s="48">
        <v>96</v>
      </c>
      <c r="I4" s="48">
        <v>26</v>
      </c>
      <c r="J4" s="48">
        <v>57</v>
      </c>
      <c r="K4" s="49">
        <v>13</v>
      </c>
    </row>
    <row r="5" spans="2:11" x14ac:dyDescent="0.15">
      <c r="B5" s="51" t="s">
        <v>89</v>
      </c>
      <c r="C5" s="202">
        <f t="shared" ref="C5:C17" si="0">SUM(D5:E5)</f>
        <v>4</v>
      </c>
      <c r="D5" s="52">
        <f t="shared" ref="D5:D17" si="1">SUM(F5+H5+J5)</f>
        <v>3</v>
      </c>
      <c r="E5" s="53">
        <f t="shared" ref="E5:E17" si="2">SUM(G5+I5+K5)</f>
        <v>1</v>
      </c>
      <c r="F5" s="54">
        <v>1</v>
      </c>
      <c r="G5" s="52">
        <v>0</v>
      </c>
      <c r="H5" s="52">
        <v>0</v>
      </c>
      <c r="I5" s="52">
        <v>0</v>
      </c>
      <c r="J5" s="52">
        <v>2</v>
      </c>
      <c r="K5" s="53">
        <v>1</v>
      </c>
    </row>
    <row r="6" spans="2:11" x14ac:dyDescent="0.15">
      <c r="B6" s="51" t="s">
        <v>90</v>
      </c>
      <c r="C6" s="202">
        <f t="shared" si="0"/>
        <v>1</v>
      </c>
      <c r="D6" s="52">
        <f t="shared" si="1"/>
        <v>0</v>
      </c>
      <c r="E6" s="53">
        <f t="shared" si="2"/>
        <v>1</v>
      </c>
      <c r="F6" s="54">
        <v>0</v>
      </c>
      <c r="G6" s="52">
        <v>1</v>
      </c>
      <c r="H6" s="52">
        <v>0</v>
      </c>
      <c r="I6" s="52">
        <v>0</v>
      </c>
      <c r="J6" s="52">
        <v>0</v>
      </c>
      <c r="K6" s="53">
        <v>0</v>
      </c>
    </row>
    <row r="7" spans="2:11" x14ac:dyDescent="0.15">
      <c r="B7" s="51" t="s">
        <v>91</v>
      </c>
      <c r="C7" s="202">
        <f t="shared" si="0"/>
        <v>2</v>
      </c>
      <c r="D7" s="52">
        <f t="shared" si="1"/>
        <v>2</v>
      </c>
      <c r="E7" s="53">
        <f t="shared" si="2"/>
        <v>0</v>
      </c>
      <c r="F7" s="54">
        <v>1</v>
      </c>
      <c r="G7" s="52">
        <v>0</v>
      </c>
      <c r="H7" s="52">
        <v>0</v>
      </c>
      <c r="I7" s="52">
        <v>0</v>
      </c>
      <c r="J7" s="52">
        <v>1</v>
      </c>
      <c r="K7" s="53">
        <v>0</v>
      </c>
    </row>
    <row r="8" spans="2:11" x14ac:dyDescent="0.15">
      <c r="B8" s="51" t="s">
        <v>92</v>
      </c>
      <c r="C8" s="202">
        <f t="shared" si="0"/>
        <v>13</v>
      </c>
      <c r="D8" s="52">
        <f t="shared" si="1"/>
        <v>8</v>
      </c>
      <c r="E8" s="53">
        <f t="shared" si="2"/>
        <v>5</v>
      </c>
      <c r="F8" s="54">
        <v>6</v>
      </c>
      <c r="G8" s="52">
        <v>0</v>
      </c>
      <c r="H8" s="52">
        <v>1</v>
      </c>
      <c r="I8" s="52">
        <v>2</v>
      </c>
      <c r="J8" s="52">
        <v>1</v>
      </c>
      <c r="K8" s="53">
        <v>3</v>
      </c>
    </row>
    <row r="9" spans="2:11" x14ac:dyDescent="0.15">
      <c r="B9" s="51" t="s">
        <v>93</v>
      </c>
      <c r="C9" s="202">
        <f t="shared" si="0"/>
        <v>3</v>
      </c>
      <c r="D9" s="52">
        <f t="shared" si="1"/>
        <v>3</v>
      </c>
      <c r="E9" s="53">
        <f t="shared" si="2"/>
        <v>0</v>
      </c>
      <c r="F9" s="54">
        <v>3</v>
      </c>
      <c r="G9" s="52">
        <v>0</v>
      </c>
      <c r="H9" s="52">
        <v>0</v>
      </c>
      <c r="I9" s="52">
        <v>0</v>
      </c>
      <c r="J9" s="52">
        <v>0</v>
      </c>
      <c r="K9" s="53">
        <v>0</v>
      </c>
    </row>
    <row r="10" spans="2:11" x14ac:dyDescent="0.15">
      <c r="B10" s="51" t="s">
        <v>94</v>
      </c>
      <c r="C10" s="202">
        <f t="shared" si="0"/>
        <v>9</v>
      </c>
      <c r="D10" s="52">
        <f t="shared" si="1"/>
        <v>8</v>
      </c>
      <c r="E10" s="53">
        <f t="shared" si="2"/>
        <v>1</v>
      </c>
      <c r="F10" s="54">
        <v>5</v>
      </c>
      <c r="G10" s="52">
        <v>1</v>
      </c>
      <c r="H10" s="52">
        <v>0</v>
      </c>
      <c r="I10" s="52">
        <v>0</v>
      </c>
      <c r="J10" s="52">
        <v>3</v>
      </c>
      <c r="K10" s="53">
        <v>0</v>
      </c>
    </row>
    <row r="11" spans="2:11" x14ac:dyDescent="0.15">
      <c r="B11" s="51" t="s">
        <v>95</v>
      </c>
      <c r="C11" s="202">
        <f t="shared" si="0"/>
        <v>5</v>
      </c>
      <c r="D11" s="52">
        <f t="shared" si="1"/>
        <v>5</v>
      </c>
      <c r="E11" s="53">
        <f t="shared" si="2"/>
        <v>0</v>
      </c>
      <c r="F11" s="54">
        <v>2</v>
      </c>
      <c r="G11" s="52">
        <v>0</v>
      </c>
      <c r="H11" s="52">
        <v>0</v>
      </c>
      <c r="I11" s="52">
        <v>0</v>
      </c>
      <c r="J11" s="52">
        <v>3</v>
      </c>
      <c r="K11" s="53">
        <v>0</v>
      </c>
    </row>
    <row r="12" spans="2:11" x14ac:dyDescent="0.15">
      <c r="B12" s="51" t="s">
        <v>96</v>
      </c>
      <c r="C12" s="202">
        <f t="shared" si="0"/>
        <v>1</v>
      </c>
      <c r="D12" s="52">
        <f t="shared" si="1"/>
        <v>0</v>
      </c>
      <c r="E12" s="53">
        <f t="shared" si="2"/>
        <v>1</v>
      </c>
      <c r="F12" s="54">
        <v>0</v>
      </c>
      <c r="G12" s="52">
        <v>0</v>
      </c>
      <c r="H12" s="52">
        <v>0</v>
      </c>
      <c r="I12" s="52">
        <v>1</v>
      </c>
      <c r="J12" s="52">
        <v>0</v>
      </c>
      <c r="K12" s="53">
        <v>0</v>
      </c>
    </row>
    <row r="13" spans="2:11" x14ac:dyDescent="0.15">
      <c r="B13" s="51" t="s">
        <v>97</v>
      </c>
      <c r="C13" s="202">
        <f t="shared" si="0"/>
        <v>10</v>
      </c>
      <c r="D13" s="52">
        <f t="shared" si="1"/>
        <v>6</v>
      </c>
      <c r="E13" s="53">
        <f t="shared" si="2"/>
        <v>4</v>
      </c>
      <c r="F13" s="54">
        <v>4</v>
      </c>
      <c r="G13" s="52">
        <v>3</v>
      </c>
      <c r="H13" s="52">
        <v>0</v>
      </c>
      <c r="I13" s="52">
        <v>0</v>
      </c>
      <c r="J13" s="52">
        <v>2</v>
      </c>
      <c r="K13" s="53">
        <v>1</v>
      </c>
    </row>
    <row r="14" spans="2:11" x14ac:dyDescent="0.15">
      <c r="B14" s="51" t="s">
        <v>98</v>
      </c>
      <c r="C14" s="202">
        <f t="shared" si="0"/>
        <v>505</v>
      </c>
      <c r="D14" s="52">
        <f t="shared" si="1"/>
        <v>295</v>
      </c>
      <c r="E14" s="53">
        <f t="shared" si="2"/>
        <v>210</v>
      </c>
      <c r="F14" s="54">
        <v>90</v>
      </c>
      <c r="G14" s="52">
        <v>62</v>
      </c>
      <c r="H14" s="52">
        <v>116</v>
      </c>
      <c r="I14" s="52">
        <v>81</v>
      </c>
      <c r="J14" s="52">
        <v>89</v>
      </c>
      <c r="K14" s="53">
        <v>67</v>
      </c>
    </row>
    <row r="15" spans="2:11" x14ac:dyDescent="0.15">
      <c r="B15" s="51" t="s">
        <v>99</v>
      </c>
      <c r="C15" s="202">
        <f t="shared" si="0"/>
        <v>44</v>
      </c>
      <c r="D15" s="52">
        <f t="shared" si="1"/>
        <v>33</v>
      </c>
      <c r="E15" s="53">
        <f t="shared" si="2"/>
        <v>11</v>
      </c>
      <c r="F15" s="54">
        <v>18</v>
      </c>
      <c r="G15" s="52">
        <v>5</v>
      </c>
      <c r="H15" s="52">
        <v>12</v>
      </c>
      <c r="I15" s="52">
        <v>4</v>
      </c>
      <c r="J15" s="52">
        <v>3</v>
      </c>
      <c r="K15" s="53">
        <v>2</v>
      </c>
    </row>
    <row r="16" spans="2:11" ht="14.25" thickBot="1" x14ac:dyDescent="0.2">
      <c r="B16" s="298" t="s">
        <v>100</v>
      </c>
      <c r="C16" s="278">
        <f t="shared" si="0"/>
        <v>2096</v>
      </c>
      <c r="D16" s="280">
        <f t="shared" si="1"/>
        <v>1328</v>
      </c>
      <c r="E16" s="281">
        <f t="shared" si="2"/>
        <v>768</v>
      </c>
      <c r="F16" s="58">
        <v>429</v>
      </c>
      <c r="G16" s="56">
        <v>253</v>
      </c>
      <c r="H16" s="56">
        <v>499</v>
      </c>
      <c r="I16" s="56">
        <v>298</v>
      </c>
      <c r="J16" s="56">
        <v>400</v>
      </c>
      <c r="K16" s="57">
        <v>217</v>
      </c>
    </row>
    <row r="17" spans="2:11" ht="14.25" thickBot="1" x14ac:dyDescent="0.2">
      <c r="B17" s="296" t="s">
        <v>101</v>
      </c>
      <c r="C17" s="279">
        <f t="shared" si="0"/>
        <v>3065</v>
      </c>
      <c r="D17" s="282">
        <f t="shared" si="1"/>
        <v>1993</v>
      </c>
      <c r="E17" s="283">
        <f t="shared" si="2"/>
        <v>1072</v>
      </c>
      <c r="F17" s="203">
        <f>SUM(F4:F16)</f>
        <v>708</v>
      </c>
      <c r="G17" s="203">
        <f t="shared" ref="G17:K17" si="3">SUM(G4:G16)</f>
        <v>356</v>
      </c>
      <c r="H17" s="203">
        <f t="shared" si="3"/>
        <v>724</v>
      </c>
      <c r="I17" s="203">
        <f t="shared" si="3"/>
        <v>412</v>
      </c>
      <c r="J17" s="203">
        <f t="shared" si="3"/>
        <v>561</v>
      </c>
      <c r="K17" s="203">
        <f t="shared" si="3"/>
        <v>304</v>
      </c>
    </row>
  </sheetData>
  <mergeCells count="5">
    <mergeCell ref="B2:B3"/>
    <mergeCell ref="C2:E2"/>
    <mergeCell ref="F2:G2"/>
    <mergeCell ref="H2:I2"/>
    <mergeCell ref="J2:K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0"/>
  <sheetViews>
    <sheetView view="pageBreakPreview" zoomScaleNormal="100" zoomScaleSheetLayoutView="100" workbookViewId="0">
      <selection activeCell="D31" sqref="D31"/>
    </sheetView>
  </sheetViews>
  <sheetFormatPr defaultRowHeight="13.5" x14ac:dyDescent="0.15"/>
  <cols>
    <col min="1" max="1" width="2.625" style="172" customWidth="1"/>
    <col min="2" max="2" width="2.5" style="172" bestFit="1" customWidth="1"/>
    <col min="3" max="3" width="21.125" style="172" bestFit="1" customWidth="1"/>
    <col min="4" max="6" width="9" style="172"/>
    <col min="7" max="14" width="7.375" style="172" customWidth="1"/>
    <col min="15" max="16384" width="9" style="172"/>
  </cols>
  <sheetData>
    <row r="1" spans="2:14" ht="14.25" thickBot="1" x14ac:dyDescent="0.2">
      <c r="B1" s="172" t="s">
        <v>125</v>
      </c>
    </row>
    <row r="2" spans="2:14" ht="13.5" customHeight="1" x14ac:dyDescent="0.15">
      <c r="B2" s="429" t="s">
        <v>131</v>
      </c>
      <c r="C2" s="430"/>
      <c r="D2" s="429" t="s">
        <v>132</v>
      </c>
      <c r="E2" s="422"/>
      <c r="F2" s="423"/>
      <c r="G2" s="443" t="s">
        <v>133</v>
      </c>
      <c r="H2" s="422"/>
      <c r="I2" s="422" t="s">
        <v>0</v>
      </c>
      <c r="J2" s="422"/>
      <c r="K2" s="422" t="s">
        <v>1</v>
      </c>
      <c r="L2" s="422"/>
      <c r="M2" s="422" t="s">
        <v>2</v>
      </c>
      <c r="N2" s="423"/>
    </row>
    <row r="3" spans="2:14" ht="14.25" thickBot="1" x14ac:dyDescent="0.2">
      <c r="B3" s="431"/>
      <c r="C3" s="432"/>
      <c r="D3" s="80" t="s">
        <v>5</v>
      </c>
      <c r="E3" s="81" t="s">
        <v>6</v>
      </c>
      <c r="F3" s="82" t="s">
        <v>7</v>
      </c>
      <c r="G3" s="62" t="s">
        <v>6</v>
      </c>
      <c r="H3" s="60" t="s">
        <v>7</v>
      </c>
      <c r="I3" s="60" t="s">
        <v>6</v>
      </c>
      <c r="J3" s="60" t="s">
        <v>7</v>
      </c>
      <c r="K3" s="60" t="s">
        <v>6</v>
      </c>
      <c r="L3" s="60" t="s">
        <v>7</v>
      </c>
      <c r="M3" s="60" t="s">
        <v>6</v>
      </c>
      <c r="N3" s="61" t="s">
        <v>7</v>
      </c>
    </row>
    <row r="4" spans="2:14" ht="13.5" customHeight="1" x14ac:dyDescent="0.15">
      <c r="B4" s="424" t="s">
        <v>8</v>
      </c>
      <c r="C4" s="63" t="s">
        <v>9</v>
      </c>
      <c r="D4" s="212">
        <f>SUM(E4:F4)</f>
        <v>54578</v>
      </c>
      <c r="E4" s="84">
        <f>SUM(G4+I4+K4+M4)</f>
        <v>29088</v>
      </c>
      <c r="F4" s="85">
        <f>SUM(H4+J4+L4+N4)</f>
        <v>25490</v>
      </c>
      <c r="G4" s="86">
        <v>9695</v>
      </c>
      <c r="H4" s="84">
        <v>9422</v>
      </c>
      <c r="I4" s="84">
        <v>9897</v>
      </c>
      <c r="J4" s="84">
        <v>8610</v>
      </c>
      <c r="K4" s="84">
        <v>9434</v>
      </c>
      <c r="L4" s="84">
        <v>7424</v>
      </c>
      <c r="M4" s="84">
        <v>62</v>
      </c>
      <c r="N4" s="85">
        <v>34</v>
      </c>
    </row>
    <row r="5" spans="2:14" x14ac:dyDescent="0.15">
      <c r="B5" s="425"/>
      <c r="C5" s="66" t="s">
        <v>10</v>
      </c>
      <c r="D5" s="213" t="s">
        <v>227</v>
      </c>
      <c r="E5" s="87" t="s">
        <v>227</v>
      </c>
      <c r="F5" s="88" t="s">
        <v>227</v>
      </c>
      <c r="G5" s="89" t="s">
        <v>229</v>
      </c>
      <c r="H5" s="87" t="s">
        <v>227</v>
      </c>
      <c r="I5" s="87" t="s">
        <v>227</v>
      </c>
      <c r="J5" s="87" t="s">
        <v>227</v>
      </c>
      <c r="K5" s="87" t="s">
        <v>227</v>
      </c>
      <c r="L5" s="87" t="s">
        <v>227</v>
      </c>
      <c r="M5" s="87" t="s">
        <v>227</v>
      </c>
      <c r="N5" s="88" t="s">
        <v>229</v>
      </c>
    </row>
    <row r="6" spans="2:14" x14ac:dyDescent="0.15">
      <c r="B6" s="425"/>
      <c r="C6" s="66" t="s">
        <v>11</v>
      </c>
      <c r="D6" s="213">
        <f t="shared" ref="D6:D58" si="0">SUM(E6:F6)</f>
        <v>170</v>
      </c>
      <c r="E6" s="87">
        <f t="shared" ref="E6:E58" si="1">SUM(G6+I6+K6+M6)</f>
        <v>106</v>
      </c>
      <c r="F6" s="88">
        <f t="shared" ref="F6:F58" si="2">SUM(H6+J6+L6+N6)</f>
        <v>64</v>
      </c>
      <c r="G6" s="89">
        <v>35</v>
      </c>
      <c r="H6" s="87">
        <v>14</v>
      </c>
      <c r="I6" s="87">
        <v>39</v>
      </c>
      <c r="J6" s="87">
        <v>28</v>
      </c>
      <c r="K6" s="87">
        <v>32</v>
      </c>
      <c r="L6" s="87">
        <v>22</v>
      </c>
      <c r="M6" s="87">
        <v>0</v>
      </c>
      <c r="N6" s="88">
        <v>0</v>
      </c>
    </row>
    <row r="7" spans="2:14" x14ac:dyDescent="0.15">
      <c r="B7" s="425"/>
      <c r="C7" s="66" t="s">
        <v>12</v>
      </c>
      <c r="D7" s="213" t="s">
        <v>227</v>
      </c>
      <c r="E7" s="87" t="s">
        <v>227</v>
      </c>
      <c r="F7" s="88" t="s">
        <v>227</v>
      </c>
      <c r="G7" s="89" t="s">
        <v>229</v>
      </c>
      <c r="H7" s="87" t="s">
        <v>227</v>
      </c>
      <c r="I7" s="87" t="s">
        <v>227</v>
      </c>
      <c r="J7" s="87" t="s">
        <v>227</v>
      </c>
      <c r="K7" s="87" t="s">
        <v>227</v>
      </c>
      <c r="L7" s="87" t="s">
        <v>227</v>
      </c>
      <c r="M7" s="87" t="s">
        <v>227</v>
      </c>
      <c r="N7" s="88" t="s">
        <v>229</v>
      </c>
    </row>
    <row r="8" spans="2:14" x14ac:dyDescent="0.15">
      <c r="B8" s="425"/>
      <c r="C8" s="66" t="s">
        <v>161</v>
      </c>
      <c r="D8" s="213">
        <f t="shared" si="0"/>
        <v>295</v>
      </c>
      <c r="E8" s="87">
        <f t="shared" si="1"/>
        <v>175</v>
      </c>
      <c r="F8" s="88">
        <f t="shared" si="2"/>
        <v>120</v>
      </c>
      <c r="G8" s="89">
        <v>40</v>
      </c>
      <c r="H8" s="87">
        <v>29</v>
      </c>
      <c r="I8" s="87">
        <v>65</v>
      </c>
      <c r="J8" s="87">
        <v>45</v>
      </c>
      <c r="K8" s="87">
        <v>70</v>
      </c>
      <c r="L8" s="87">
        <v>46</v>
      </c>
      <c r="M8" s="87">
        <v>0</v>
      </c>
      <c r="N8" s="88">
        <v>0</v>
      </c>
    </row>
    <row r="9" spans="2:14" x14ac:dyDescent="0.15">
      <c r="B9" s="425"/>
      <c r="C9" s="66" t="s">
        <v>168</v>
      </c>
      <c r="D9" s="213">
        <f t="shared" si="0"/>
        <v>431</v>
      </c>
      <c r="E9" s="87">
        <f t="shared" si="1"/>
        <v>378</v>
      </c>
      <c r="F9" s="88">
        <f t="shared" si="2"/>
        <v>53</v>
      </c>
      <c r="G9" s="89">
        <v>99</v>
      </c>
      <c r="H9" s="87">
        <v>13</v>
      </c>
      <c r="I9" s="87">
        <v>119</v>
      </c>
      <c r="J9" s="87">
        <v>25</v>
      </c>
      <c r="K9" s="87">
        <v>158</v>
      </c>
      <c r="L9" s="87">
        <v>15</v>
      </c>
      <c r="M9" s="87">
        <v>2</v>
      </c>
      <c r="N9" s="88">
        <v>0</v>
      </c>
    </row>
    <row r="10" spans="2:14" x14ac:dyDescent="0.15">
      <c r="B10" s="425"/>
      <c r="C10" s="66" t="s">
        <v>15</v>
      </c>
      <c r="D10" s="213" t="s">
        <v>227</v>
      </c>
      <c r="E10" s="87" t="s">
        <v>227</v>
      </c>
      <c r="F10" s="88" t="s">
        <v>227</v>
      </c>
      <c r="G10" s="89" t="s">
        <v>229</v>
      </c>
      <c r="H10" s="87" t="s">
        <v>227</v>
      </c>
      <c r="I10" s="87" t="s">
        <v>227</v>
      </c>
      <c r="J10" s="87" t="s">
        <v>227</v>
      </c>
      <c r="K10" s="87" t="s">
        <v>227</v>
      </c>
      <c r="L10" s="87" t="s">
        <v>227</v>
      </c>
      <c r="M10" s="87" t="s">
        <v>227</v>
      </c>
      <c r="N10" s="88" t="s">
        <v>229</v>
      </c>
    </row>
    <row r="11" spans="2:14" x14ac:dyDescent="0.15">
      <c r="B11" s="425"/>
      <c r="C11" s="66" t="s">
        <v>16</v>
      </c>
      <c r="D11" s="213" t="s">
        <v>227</v>
      </c>
      <c r="E11" s="87" t="s">
        <v>227</v>
      </c>
      <c r="F11" s="88" t="s">
        <v>227</v>
      </c>
      <c r="G11" s="89" t="s">
        <v>229</v>
      </c>
      <c r="H11" s="87" t="s">
        <v>227</v>
      </c>
      <c r="I11" s="87" t="s">
        <v>227</v>
      </c>
      <c r="J11" s="87" t="s">
        <v>227</v>
      </c>
      <c r="K11" s="87" t="s">
        <v>227</v>
      </c>
      <c r="L11" s="87" t="s">
        <v>227</v>
      </c>
      <c r="M11" s="87" t="s">
        <v>227</v>
      </c>
      <c r="N11" s="88" t="s">
        <v>229</v>
      </c>
    </row>
    <row r="12" spans="2:14" x14ac:dyDescent="0.15">
      <c r="B12" s="425"/>
      <c r="C12" s="66" t="s">
        <v>17</v>
      </c>
      <c r="D12" s="213">
        <f t="shared" si="0"/>
        <v>255</v>
      </c>
      <c r="E12" s="87">
        <f t="shared" si="1"/>
        <v>126</v>
      </c>
      <c r="F12" s="88">
        <f t="shared" si="2"/>
        <v>129</v>
      </c>
      <c r="G12" s="89">
        <v>51</v>
      </c>
      <c r="H12" s="87">
        <v>42</v>
      </c>
      <c r="I12" s="87">
        <v>42</v>
      </c>
      <c r="J12" s="87">
        <v>50</v>
      </c>
      <c r="K12" s="87">
        <v>32</v>
      </c>
      <c r="L12" s="87">
        <v>34</v>
      </c>
      <c r="M12" s="87">
        <v>1</v>
      </c>
      <c r="N12" s="88">
        <v>3</v>
      </c>
    </row>
    <row r="13" spans="2:14" x14ac:dyDescent="0.15">
      <c r="B13" s="425"/>
      <c r="C13" s="66" t="s">
        <v>18</v>
      </c>
      <c r="D13" s="213">
        <f t="shared" si="0"/>
        <v>69</v>
      </c>
      <c r="E13" s="87">
        <f t="shared" si="1"/>
        <v>43</v>
      </c>
      <c r="F13" s="88">
        <f t="shared" si="2"/>
        <v>26</v>
      </c>
      <c r="G13" s="89">
        <v>13</v>
      </c>
      <c r="H13" s="87">
        <v>15</v>
      </c>
      <c r="I13" s="87">
        <v>19</v>
      </c>
      <c r="J13" s="87">
        <v>9</v>
      </c>
      <c r="K13" s="87">
        <v>11</v>
      </c>
      <c r="L13" s="87">
        <v>2</v>
      </c>
      <c r="M13" s="87">
        <v>0</v>
      </c>
      <c r="N13" s="88">
        <v>0</v>
      </c>
    </row>
    <row r="14" spans="2:14" x14ac:dyDescent="0.15">
      <c r="B14" s="425"/>
      <c r="C14" s="66" t="s">
        <v>19</v>
      </c>
      <c r="D14" s="213">
        <f t="shared" si="0"/>
        <v>1880</v>
      </c>
      <c r="E14" s="87">
        <f t="shared" si="1"/>
        <v>1009</v>
      </c>
      <c r="F14" s="88">
        <f t="shared" si="2"/>
        <v>871</v>
      </c>
      <c r="G14" s="89">
        <v>372</v>
      </c>
      <c r="H14" s="87">
        <v>289</v>
      </c>
      <c r="I14" s="87">
        <v>346</v>
      </c>
      <c r="J14" s="87">
        <v>319</v>
      </c>
      <c r="K14" s="87">
        <v>290</v>
      </c>
      <c r="L14" s="87">
        <v>261</v>
      </c>
      <c r="M14" s="87">
        <v>1</v>
      </c>
      <c r="N14" s="88">
        <v>2</v>
      </c>
    </row>
    <row r="15" spans="2:14" x14ac:dyDescent="0.15">
      <c r="B15" s="425"/>
      <c r="C15" s="66" t="s">
        <v>20</v>
      </c>
      <c r="D15" s="213" t="s">
        <v>227</v>
      </c>
      <c r="E15" s="87" t="s">
        <v>227</v>
      </c>
      <c r="F15" s="88" t="s">
        <v>227</v>
      </c>
      <c r="G15" s="89" t="s">
        <v>229</v>
      </c>
      <c r="H15" s="87" t="s">
        <v>227</v>
      </c>
      <c r="I15" s="87" t="s">
        <v>227</v>
      </c>
      <c r="J15" s="87" t="s">
        <v>227</v>
      </c>
      <c r="K15" s="87" t="s">
        <v>227</v>
      </c>
      <c r="L15" s="87" t="s">
        <v>227</v>
      </c>
      <c r="M15" s="87" t="s">
        <v>227</v>
      </c>
      <c r="N15" s="88" t="s">
        <v>229</v>
      </c>
    </row>
    <row r="16" spans="2:14" ht="14.25" thickBot="1" x14ac:dyDescent="0.2">
      <c r="B16" s="426"/>
      <c r="C16" s="70" t="s">
        <v>21</v>
      </c>
      <c r="D16" s="214">
        <f t="shared" si="0"/>
        <v>57678</v>
      </c>
      <c r="E16" s="90">
        <f t="shared" si="1"/>
        <v>30925</v>
      </c>
      <c r="F16" s="91">
        <f t="shared" si="2"/>
        <v>26753</v>
      </c>
      <c r="G16" s="92">
        <f>SUM(G4:G15)</f>
        <v>10305</v>
      </c>
      <c r="H16" s="92">
        <f t="shared" ref="H16:N16" si="3">SUM(H4:H15)</f>
        <v>9824</v>
      </c>
      <c r="I16" s="92">
        <f t="shared" si="3"/>
        <v>10527</v>
      </c>
      <c r="J16" s="92">
        <f t="shared" si="3"/>
        <v>9086</v>
      </c>
      <c r="K16" s="92">
        <f t="shared" si="3"/>
        <v>10027</v>
      </c>
      <c r="L16" s="92">
        <f t="shared" si="3"/>
        <v>7804</v>
      </c>
      <c r="M16" s="92">
        <f t="shared" si="3"/>
        <v>66</v>
      </c>
      <c r="N16" s="364">
        <f t="shared" si="3"/>
        <v>39</v>
      </c>
    </row>
    <row r="17" spans="2:14" ht="13.5" customHeight="1" x14ac:dyDescent="0.15">
      <c r="B17" s="433" t="s">
        <v>22</v>
      </c>
      <c r="C17" s="63" t="s">
        <v>23</v>
      </c>
      <c r="D17" s="212">
        <f t="shared" si="0"/>
        <v>1134</v>
      </c>
      <c r="E17" s="84">
        <f t="shared" si="1"/>
        <v>570</v>
      </c>
      <c r="F17" s="85">
        <f t="shared" si="2"/>
        <v>564</v>
      </c>
      <c r="G17" s="95">
        <v>236</v>
      </c>
      <c r="H17" s="93">
        <v>232</v>
      </c>
      <c r="I17" s="93">
        <v>176</v>
      </c>
      <c r="J17" s="93">
        <v>169</v>
      </c>
      <c r="K17" s="93">
        <v>157</v>
      </c>
      <c r="L17" s="93">
        <v>161</v>
      </c>
      <c r="M17" s="93">
        <v>1</v>
      </c>
      <c r="N17" s="94">
        <v>2</v>
      </c>
    </row>
    <row r="18" spans="2:14" x14ac:dyDescent="0.15">
      <c r="B18" s="434"/>
      <c r="C18" s="66" t="s">
        <v>24</v>
      </c>
      <c r="D18" s="213">
        <f t="shared" si="0"/>
        <v>41</v>
      </c>
      <c r="E18" s="87">
        <f t="shared" si="1"/>
        <v>27</v>
      </c>
      <c r="F18" s="88">
        <f t="shared" si="2"/>
        <v>14</v>
      </c>
      <c r="G18" s="89">
        <v>13</v>
      </c>
      <c r="H18" s="87">
        <v>6</v>
      </c>
      <c r="I18" s="87">
        <v>9</v>
      </c>
      <c r="J18" s="87">
        <v>4</v>
      </c>
      <c r="K18" s="87">
        <v>5</v>
      </c>
      <c r="L18" s="87">
        <v>4</v>
      </c>
      <c r="M18" s="87">
        <v>0</v>
      </c>
      <c r="N18" s="88">
        <v>0</v>
      </c>
    </row>
    <row r="19" spans="2:14" x14ac:dyDescent="0.15">
      <c r="B19" s="434"/>
      <c r="C19" s="66" t="s">
        <v>25</v>
      </c>
      <c r="D19" s="213">
        <f t="shared" si="0"/>
        <v>473</v>
      </c>
      <c r="E19" s="87">
        <f t="shared" si="1"/>
        <v>280</v>
      </c>
      <c r="F19" s="88">
        <f t="shared" si="2"/>
        <v>193</v>
      </c>
      <c r="G19" s="89">
        <v>114</v>
      </c>
      <c r="H19" s="87">
        <v>100</v>
      </c>
      <c r="I19" s="87">
        <v>103</v>
      </c>
      <c r="J19" s="87">
        <v>59</v>
      </c>
      <c r="K19" s="87">
        <v>63</v>
      </c>
      <c r="L19" s="87">
        <v>34</v>
      </c>
      <c r="M19" s="87">
        <v>0</v>
      </c>
      <c r="N19" s="88">
        <v>0</v>
      </c>
    </row>
    <row r="20" spans="2:14" x14ac:dyDescent="0.15">
      <c r="B20" s="434"/>
      <c r="C20" s="66" t="s">
        <v>26</v>
      </c>
      <c r="D20" s="213">
        <f t="shared" si="0"/>
        <v>90</v>
      </c>
      <c r="E20" s="87">
        <f t="shared" si="1"/>
        <v>46</v>
      </c>
      <c r="F20" s="88">
        <f t="shared" si="2"/>
        <v>44</v>
      </c>
      <c r="G20" s="89">
        <v>17</v>
      </c>
      <c r="H20" s="87">
        <v>20</v>
      </c>
      <c r="I20" s="87">
        <v>14</v>
      </c>
      <c r="J20" s="87">
        <v>11</v>
      </c>
      <c r="K20" s="87">
        <v>15</v>
      </c>
      <c r="L20" s="87">
        <v>13</v>
      </c>
      <c r="M20" s="87">
        <v>0</v>
      </c>
      <c r="N20" s="88">
        <v>0</v>
      </c>
    </row>
    <row r="21" spans="2:14" x14ac:dyDescent="0.15">
      <c r="B21" s="434"/>
      <c r="C21" s="66" t="s">
        <v>27</v>
      </c>
      <c r="D21" s="213">
        <f t="shared" si="0"/>
        <v>167</v>
      </c>
      <c r="E21" s="87">
        <f t="shared" si="1"/>
        <v>94</v>
      </c>
      <c r="F21" s="88">
        <f t="shared" si="2"/>
        <v>73</v>
      </c>
      <c r="G21" s="89">
        <v>29</v>
      </c>
      <c r="H21" s="87">
        <v>19</v>
      </c>
      <c r="I21" s="87">
        <v>34</v>
      </c>
      <c r="J21" s="87">
        <v>27</v>
      </c>
      <c r="K21" s="87">
        <v>31</v>
      </c>
      <c r="L21" s="87">
        <v>27</v>
      </c>
      <c r="M21" s="87">
        <v>0</v>
      </c>
      <c r="N21" s="88">
        <v>0</v>
      </c>
    </row>
    <row r="22" spans="2:14" x14ac:dyDescent="0.15">
      <c r="B22" s="434"/>
      <c r="C22" s="66" t="s">
        <v>28</v>
      </c>
      <c r="D22" s="213" t="s">
        <v>227</v>
      </c>
      <c r="E22" s="87" t="s">
        <v>227</v>
      </c>
      <c r="F22" s="88" t="s">
        <v>227</v>
      </c>
      <c r="G22" s="89" t="s">
        <v>229</v>
      </c>
      <c r="H22" s="87" t="s">
        <v>227</v>
      </c>
      <c r="I22" s="87" t="s">
        <v>227</v>
      </c>
      <c r="J22" s="87" t="s">
        <v>227</v>
      </c>
      <c r="K22" s="87" t="s">
        <v>227</v>
      </c>
      <c r="L22" s="87" t="s">
        <v>227</v>
      </c>
      <c r="M22" s="87" t="s">
        <v>227</v>
      </c>
      <c r="N22" s="88" t="s">
        <v>229</v>
      </c>
    </row>
    <row r="23" spans="2:14" x14ac:dyDescent="0.15">
      <c r="B23" s="434"/>
      <c r="C23" s="66" t="s">
        <v>29</v>
      </c>
      <c r="D23" s="213" t="s">
        <v>227</v>
      </c>
      <c r="E23" s="87" t="s">
        <v>227</v>
      </c>
      <c r="F23" s="88" t="s">
        <v>227</v>
      </c>
      <c r="G23" s="89" t="s">
        <v>229</v>
      </c>
      <c r="H23" s="87" t="s">
        <v>227</v>
      </c>
      <c r="I23" s="87" t="s">
        <v>227</v>
      </c>
      <c r="J23" s="87" t="s">
        <v>227</v>
      </c>
      <c r="K23" s="87" t="s">
        <v>227</v>
      </c>
      <c r="L23" s="87" t="s">
        <v>227</v>
      </c>
      <c r="M23" s="87" t="s">
        <v>227</v>
      </c>
      <c r="N23" s="88" t="s">
        <v>229</v>
      </c>
    </row>
    <row r="24" spans="2:14" x14ac:dyDescent="0.15">
      <c r="B24" s="434"/>
      <c r="C24" s="66" t="s">
        <v>30</v>
      </c>
      <c r="D24" s="213">
        <f t="shared" si="0"/>
        <v>172</v>
      </c>
      <c r="E24" s="87">
        <f t="shared" si="1"/>
        <v>97</v>
      </c>
      <c r="F24" s="88">
        <f t="shared" si="2"/>
        <v>75</v>
      </c>
      <c r="G24" s="89">
        <v>36</v>
      </c>
      <c r="H24" s="87">
        <v>24</v>
      </c>
      <c r="I24" s="87">
        <v>35</v>
      </c>
      <c r="J24" s="87">
        <v>31</v>
      </c>
      <c r="K24" s="87">
        <v>26</v>
      </c>
      <c r="L24" s="87">
        <v>20</v>
      </c>
      <c r="M24" s="87">
        <v>0</v>
      </c>
      <c r="N24" s="88">
        <v>0</v>
      </c>
    </row>
    <row r="25" spans="2:14" ht="14.25" thickBot="1" x14ac:dyDescent="0.2">
      <c r="B25" s="435"/>
      <c r="C25" s="70" t="s">
        <v>21</v>
      </c>
      <c r="D25" s="214">
        <f t="shared" si="0"/>
        <v>2077</v>
      </c>
      <c r="E25" s="90">
        <f t="shared" si="1"/>
        <v>1114</v>
      </c>
      <c r="F25" s="91">
        <f t="shared" si="2"/>
        <v>963</v>
      </c>
      <c r="G25" s="92">
        <f>SUM(G17:G24)</f>
        <v>445</v>
      </c>
      <c r="H25" s="92">
        <f t="shared" ref="H25:N25" si="4">SUM(H17:H24)</f>
        <v>401</v>
      </c>
      <c r="I25" s="92">
        <f t="shared" si="4"/>
        <v>371</v>
      </c>
      <c r="J25" s="92">
        <f t="shared" si="4"/>
        <v>301</v>
      </c>
      <c r="K25" s="92">
        <f t="shared" si="4"/>
        <v>297</v>
      </c>
      <c r="L25" s="92">
        <f t="shared" si="4"/>
        <v>259</v>
      </c>
      <c r="M25" s="92">
        <f t="shared" si="4"/>
        <v>1</v>
      </c>
      <c r="N25" s="364">
        <f t="shared" si="4"/>
        <v>2</v>
      </c>
    </row>
    <row r="26" spans="2:14" ht="13.5" customHeight="1" x14ac:dyDescent="0.15">
      <c r="B26" s="424" t="s">
        <v>31</v>
      </c>
      <c r="C26" s="63" t="s">
        <v>32</v>
      </c>
      <c r="D26" s="212">
        <f t="shared" si="0"/>
        <v>28</v>
      </c>
      <c r="E26" s="84">
        <f t="shared" si="1"/>
        <v>11</v>
      </c>
      <c r="F26" s="85">
        <f t="shared" si="2"/>
        <v>17</v>
      </c>
      <c r="G26" s="95">
        <v>3</v>
      </c>
      <c r="H26" s="93">
        <v>10</v>
      </c>
      <c r="I26" s="93">
        <v>4</v>
      </c>
      <c r="J26" s="93">
        <v>2</v>
      </c>
      <c r="K26" s="93">
        <v>4</v>
      </c>
      <c r="L26" s="93">
        <v>5</v>
      </c>
      <c r="M26" s="93">
        <v>0</v>
      </c>
      <c r="N26" s="94">
        <v>0</v>
      </c>
    </row>
    <row r="27" spans="2:14" x14ac:dyDescent="0.15">
      <c r="B27" s="425"/>
      <c r="C27" s="66" t="s">
        <v>33</v>
      </c>
      <c r="D27" s="213">
        <f t="shared" si="0"/>
        <v>181</v>
      </c>
      <c r="E27" s="87">
        <f t="shared" si="1"/>
        <v>87</v>
      </c>
      <c r="F27" s="88">
        <f t="shared" si="2"/>
        <v>94</v>
      </c>
      <c r="G27" s="89">
        <v>29</v>
      </c>
      <c r="H27" s="87">
        <v>38</v>
      </c>
      <c r="I27" s="87">
        <v>28</v>
      </c>
      <c r="J27" s="87">
        <v>31</v>
      </c>
      <c r="K27" s="87">
        <v>29</v>
      </c>
      <c r="L27" s="87">
        <v>25</v>
      </c>
      <c r="M27" s="87">
        <v>1</v>
      </c>
      <c r="N27" s="88">
        <v>0</v>
      </c>
    </row>
    <row r="28" spans="2:14" x14ac:dyDescent="0.15">
      <c r="B28" s="425"/>
      <c r="C28" s="66" t="s">
        <v>34</v>
      </c>
      <c r="D28" s="213">
        <f t="shared" si="0"/>
        <v>1047</v>
      </c>
      <c r="E28" s="87">
        <f t="shared" si="1"/>
        <v>514</v>
      </c>
      <c r="F28" s="88">
        <f t="shared" si="2"/>
        <v>533</v>
      </c>
      <c r="G28" s="89">
        <v>167</v>
      </c>
      <c r="H28" s="87">
        <v>161</v>
      </c>
      <c r="I28" s="87">
        <v>167</v>
      </c>
      <c r="J28" s="87">
        <v>170</v>
      </c>
      <c r="K28" s="87">
        <v>178</v>
      </c>
      <c r="L28" s="87">
        <v>202</v>
      </c>
      <c r="M28" s="87">
        <v>2</v>
      </c>
      <c r="N28" s="88">
        <v>0</v>
      </c>
    </row>
    <row r="29" spans="2:14" x14ac:dyDescent="0.15">
      <c r="B29" s="425"/>
      <c r="C29" s="66" t="s">
        <v>35</v>
      </c>
      <c r="D29" s="213">
        <f t="shared" si="0"/>
        <v>102</v>
      </c>
      <c r="E29" s="87">
        <f t="shared" si="1"/>
        <v>56</v>
      </c>
      <c r="F29" s="88">
        <f t="shared" si="2"/>
        <v>46</v>
      </c>
      <c r="G29" s="89">
        <v>11</v>
      </c>
      <c r="H29" s="87">
        <v>20</v>
      </c>
      <c r="I29" s="87">
        <v>24</v>
      </c>
      <c r="J29" s="87">
        <v>15</v>
      </c>
      <c r="K29" s="87">
        <v>21</v>
      </c>
      <c r="L29" s="87">
        <v>11</v>
      </c>
      <c r="M29" s="87">
        <v>0</v>
      </c>
      <c r="N29" s="88">
        <v>0</v>
      </c>
    </row>
    <row r="30" spans="2:14" x14ac:dyDescent="0.15">
      <c r="B30" s="425"/>
      <c r="C30" s="66" t="s">
        <v>36</v>
      </c>
      <c r="D30" s="213">
        <f t="shared" si="0"/>
        <v>4321</v>
      </c>
      <c r="E30" s="87">
        <f t="shared" si="1"/>
        <v>2196</v>
      </c>
      <c r="F30" s="88">
        <f t="shared" si="2"/>
        <v>2125</v>
      </c>
      <c r="G30" s="89">
        <v>683</v>
      </c>
      <c r="H30" s="87">
        <v>649</v>
      </c>
      <c r="I30" s="87">
        <v>677</v>
      </c>
      <c r="J30" s="87">
        <v>711</v>
      </c>
      <c r="K30" s="87">
        <v>834</v>
      </c>
      <c r="L30" s="87">
        <v>764</v>
      </c>
      <c r="M30" s="87">
        <v>2</v>
      </c>
      <c r="N30" s="88">
        <v>1</v>
      </c>
    </row>
    <row r="31" spans="2:14" x14ac:dyDescent="0.15">
      <c r="B31" s="425"/>
      <c r="C31" s="66" t="s">
        <v>37</v>
      </c>
      <c r="D31" s="213">
        <f t="shared" si="0"/>
        <v>7971</v>
      </c>
      <c r="E31" s="87">
        <f t="shared" si="1"/>
        <v>4209</v>
      </c>
      <c r="F31" s="88">
        <f t="shared" si="2"/>
        <v>3762</v>
      </c>
      <c r="G31" s="89">
        <v>1365</v>
      </c>
      <c r="H31" s="87">
        <v>1337</v>
      </c>
      <c r="I31" s="87">
        <v>1597</v>
      </c>
      <c r="J31" s="87">
        <v>1406</v>
      </c>
      <c r="K31" s="87">
        <v>1240</v>
      </c>
      <c r="L31" s="87">
        <v>1015</v>
      </c>
      <c r="M31" s="87">
        <v>7</v>
      </c>
      <c r="N31" s="88">
        <v>4</v>
      </c>
    </row>
    <row r="32" spans="2:14" x14ac:dyDescent="0.15">
      <c r="B32" s="425"/>
      <c r="C32" s="66" t="s">
        <v>38</v>
      </c>
      <c r="D32" s="213">
        <f t="shared" si="0"/>
        <v>1594</v>
      </c>
      <c r="E32" s="87">
        <f t="shared" si="1"/>
        <v>749</v>
      </c>
      <c r="F32" s="88">
        <f t="shared" si="2"/>
        <v>845</v>
      </c>
      <c r="G32" s="89">
        <v>303</v>
      </c>
      <c r="H32" s="87">
        <v>370</v>
      </c>
      <c r="I32" s="87">
        <v>281</v>
      </c>
      <c r="J32" s="87">
        <v>290</v>
      </c>
      <c r="K32" s="87">
        <v>163</v>
      </c>
      <c r="L32" s="87">
        <v>184</v>
      </c>
      <c r="M32" s="87">
        <v>2</v>
      </c>
      <c r="N32" s="88">
        <v>1</v>
      </c>
    </row>
    <row r="33" spans="2:15" x14ac:dyDescent="0.15">
      <c r="B33" s="425"/>
      <c r="C33" s="66" t="s">
        <v>39</v>
      </c>
      <c r="D33" s="213">
        <f t="shared" si="0"/>
        <v>334</v>
      </c>
      <c r="E33" s="87">
        <f t="shared" si="1"/>
        <v>168</v>
      </c>
      <c r="F33" s="88">
        <f t="shared" si="2"/>
        <v>166</v>
      </c>
      <c r="G33" s="89">
        <v>72</v>
      </c>
      <c r="H33" s="87">
        <v>69</v>
      </c>
      <c r="I33" s="87">
        <v>40</v>
      </c>
      <c r="J33" s="87">
        <v>58</v>
      </c>
      <c r="K33" s="87">
        <v>56</v>
      </c>
      <c r="L33" s="87">
        <v>39</v>
      </c>
      <c r="M33" s="87">
        <v>0</v>
      </c>
      <c r="N33" s="88">
        <v>0</v>
      </c>
    </row>
    <row r="34" spans="2:15" x14ac:dyDescent="0.15">
      <c r="B34" s="425"/>
      <c r="C34" s="66" t="s">
        <v>40</v>
      </c>
      <c r="D34" s="213">
        <f t="shared" si="0"/>
        <v>3274</v>
      </c>
      <c r="E34" s="87">
        <f t="shared" si="1"/>
        <v>1646</v>
      </c>
      <c r="F34" s="88">
        <f t="shared" si="2"/>
        <v>1628</v>
      </c>
      <c r="G34" s="89">
        <v>66</v>
      </c>
      <c r="H34" s="87">
        <v>81</v>
      </c>
      <c r="I34" s="87">
        <v>1516</v>
      </c>
      <c r="J34" s="87">
        <v>1502</v>
      </c>
      <c r="K34" s="87">
        <v>58</v>
      </c>
      <c r="L34" s="87">
        <v>43</v>
      </c>
      <c r="M34" s="87">
        <v>6</v>
      </c>
      <c r="N34" s="88">
        <v>2</v>
      </c>
    </row>
    <row r="35" spans="2:15" x14ac:dyDescent="0.15">
      <c r="B35" s="425"/>
      <c r="C35" s="66" t="s">
        <v>41</v>
      </c>
      <c r="D35" s="213">
        <f t="shared" si="0"/>
        <v>1161</v>
      </c>
      <c r="E35" s="87">
        <f t="shared" si="1"/>
        <v>599</v>
      </c>
      <c r="F35" s="88">
        <f t="shared" si="2"/>
        <v>562</v>
      </c>
      <c r="G35" s="89">
        <v>427</v>
      </c>
      <c r="H35" s="87">
        <v>445</v>
      </c>
      <c r="I35" s="87">
        <v>146</v>
      </c>
      <c r="J35" s="87">
        <v>93</v>
      </c>
      <c r="K35" s="87">
        <v>26</v>
      </c>
      <c r="L35" s="87">
        <v>24</v>
      </c>
      <c r="M35" s="87">
        <v>0</v>
      </c>
      <c r="N35" s="88">
        <v>0</v>
      </c>
    </row>
    <row r="36" spans="2:15" x14ac:dyDescent="0.15">
      <c r="B36" s="425"/>
      <c r="C36" s="66" t="s">
        <v>42</v>
      </c>
      <c r="D36" s="213">
        <f t="shared" si="0"/>
        <v>111</v>
      </c>
      <c r="E36" s="87">
        <f t="shared" si="1"/>
        <v>61</v>
      </c>
      <c r="F36" s="88">
        <f t="shared" si="2"/>
        <v>50</v>
      </c>
      <c r="G36" s="89">
        <v>19</v>
      </c>
      <c r="H36" s="87">
        <v>17</v>
      </c>
      <c r="I36" s="87">
        <v>30</v>
      </c>
      <c r="J36" s="87">
        <v>24</v>
      </c>
      <c r="K36" s="87">
        <v>12</v>
      </c>
      <c r="L36" s="87">
        <v>9</v>
      </c>
      <c r="M36" s="87">
        <v>0</v>
      </c>
      <c r="N36" s="88">
        <v>0</v>
      </c>
    </row>
    <row r="37" spans="2:15" x14ac:dyDescent="0.15">
      <c r="B37" s="425"/>
      <c r="C37" s="66" t="s">
        <v>30</v>
      </c>
      <c r="D37" s="213">
        <f t="shared" si="0"/>
        <v>366</v>
      </c>
      <c r="E37" s="87">
        <f t="shared" si="1"/>
        <v>164</v>
      </c>
      <c r="F37" s="88">
        <f t="shared" si="2"/>
        <v>202</v>
      </c>
      <c r="G37" s="89">
        <v>66</v>
      </c>
      <c r="H37" s="87">
        <v>75</v>
      </c>
      <c r="I37" s="87">
        <v>55</v>
      </c>
      <c r="J37" s="87">
        <v>69</v>
      </c>
      <c r="K37" s="87">
        <v>43</v>
      </c>
      <c r="L37" s="87">
        <v>58</v>
      </c>
      <c r="M37" s="87">
        <v>0</v>
      </c>
      <c r="N37" s="88">
        <v>0</v>
      </c>
    </row>
    <row r="38" spans="2:15" ht="14.25" thickBot="1" x14ac:dyDescent="0.2">
      <c r="B38" s="426"/>
      <c r="C38" s="70" t="s">
        <v>21</v>
      </c>
      <c r="D38" s="214">
        <f t="shared" si="0"/>
        <v>20490</v>
      </c>
      <c r="E38" s="90">
        <f t="shared" si="1"/>
        <v>10460</v>
      </c>
      <c r="F38" s="91">
        <f t="shared" si="2"/>
        <v>10030</v>
      </c>
      <c r="G38" s="92">
        <f>SUM(G26:G37)</f>
        <v>3211</v>
      </c>
      <c r="H38" s="92">
        <f t="shared" ref="H38:N38" si="5">SUM(H26:H37)</f>
        <v>3272</v>
      </c>
      <c r="I38" s="92">
        <f t="shared" si="5"/>
        <v>4565</v>
      </c>
      <c r="J38" s="92">
        <f t="shared" si="5"/>
        <v>4371</v>
      </c>
      <c r="K38" s="92">
        <f t="shared" si="5"/>
        <v>2664</v>
      </c>
      <c r="L38" s="92">
        <f t="shared" si="5"/>
        <v>2379</v>
      </c>
      <c r="M38" s="92">
        <f t="shared" si="5"/>
        <v>20</v>
      </c>
      <c r="N38" s="364">
        <f t="shared" si="5"/>
        <v>8</v>
      </c>
    </row>
    <row r="39" spans="2:15" ht="13.5" customHeight="1" x14ac:dyDescent="0.15">
      <c r="B39" s="424" t="s">
        <v>43</v>
      </c>
      <c r="C39" s="63" t="s">
        <v>44</v>
      </c>
      <c r="D39" s="212">
        <f t="shared" si="0"/>
        <v>157288</v>
      </c>
      <c r="E39" s="84">
        <f t="shared" si="1"/>
        <v>108942</v>
      </c>
      <c r="F39" s="85">
        <f t="shared" si="2"/>
        <v>48346</v>
      </c>
      <c r="G39" s="95">
        <v>45602</v>
      </c>
      <c r="H39" s="93">
        <v>21950</v>
      </c>
      <c r="I39" s="93">
        <v>45983</v>
      </c>
      <c r="J39" s="93">
        <v>20307</v>
      </c>
      <c r="K39" s="93">
        <v>17292</v>
      </c>
      <c r="L39" s="93">
        <v>6076</v>
      </c>
      <c r="M39" s="93">
        <v>65</v>
      </c>
      <c r="N39" s="94">
        <v>13</v>
      </c>
    </row>
    <row r="40" spans="2:15" x14ac:dyDescent="0.15">
      <c r="B40" s="425"/>
      <c r="C40" s="66" t="s">
        <v>45</v>
      </c>
      <c r="D40" s="213">
        <f t="shared" si="0"/>
        <v>2285</v>
      </c>
      <c r="E40" s="87">
        <f t="shared" si="1"/>
        <v>551</v>
      </c>
      <c r="F40" s="88">
        <f t="shared" si="2"/>
        <v>1734</v>
      </c>
      <c r="G40" s="89">
        <v>219</v>
      </c>
      <c r="H40" s="87">
        <v>786</v>
      </c>
      <c r="I40" s="87">
        <v>220</v>
      </c>
      <c r="J40" s="87">
        <v>679</v>
      </c>
      <c r="K40" s="87">
        <v>112</v>
      </c>
      <c r="L40" s="87">
        <v>269</v>
      </c>
      <c r="M40" s="87">
        <v>0</v>
      </c>
      <c r="N40" s="88">
        <v>0</v>
      </c>
      <c r="O40" s="363"/>
    </row>
    <row r="41" spans="2:15" x14ac:dyDescent="0.15">
      <c r="B41" s="425"/>
      <c r="C41" s="66" t="s">
        <v>46</v>
      </c>
      <c r="D41" s="213">
        <f t="shared" si="0"/>
        <v>18</v>
      </c>
      <c r="E41" s="87">
        <f t="shared" si="1"/>
        <v>9</v>
      </c>
      <c r="F41" s="88">
        <f t="shared" si="2"/>
        <v>9</v>
      </c>
      <c r="G41" s="89">
        <v>7</v>
      </c>
      <c r="H41" s="87">
        <v>8</v>
      </c>
      <c r="I41" s="87">
        <v>2</v>
      </c>
      <c r="J41" s="87">
        <v>0</v>
      </c>
      <c r="K41" s="87">
        <v>0</v>
      </c>
      <c r="L41" s="87">
        <v>1</v>
      </c>
      <c r="M41" s="87">
        <v>0</v>
      </c>
      <c r="N41" s="88">
        <v>0</v>
      </c>
    </row>
    <row r="42" spans="2:15" x14ac:dyDescent="0.15">
      <c r="B42" s="425"/>
      <c r="C42" s="66" t="s">
        <v>47</v>
      </c>
      <c r="D42" s="213">
        <f t="shared" si="0"/>
        <v>9</v>
      </c>
      <c r="E42" s="87">
        <f t="shared" si="1"/>
        <v>5</v>
      </c>
      <c r="F42" s="88">
        <f t="shared" si="2"/>
        <v>4</v>
      </c>
      <c r="G42" s="89">
        <v>5</v>
      </c>
      <c r="H42" s="87">
        <v>4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8">
        <v>0</v>
      </c>
    </row>
    <row r="43" spans="2:15" x14ac:dyDescent="0.15">
      <c r="B43" s="425"/>
      <c r="C43" s="66" t="s">
        <v>48</v>
      </c>
      <c r="D43" s="213" t="s">
        <v>227</v>
      </c>
      <c r="E43" s="87" t="s">
        <v>227</v>
      </c>
      <c r="F43" s="88" t="s">
        <v>227</v>
      </c>
      <c r="G43" s="89" t="s">
        <v>229</v>
      </c>
      <c r="H43" s="87" t="s">
        <v>227</v>
      </c>
      <c r="I43" s="87" t="s">
        <v>227</v>
      </c>
      <c r="J43" s="87" t="s">
        <v>227</v>
      </c>
      <c r="K43" s="87" t="s">
        <v>227</v>
      </c>
      <c r="L43" s="87" t="s">
        <v>227</v>
      </c>
      <c r="M43" s="87" t="s">
        <v>227</v>
      </c>
      <c r="N43" s="88" t="s">
        <v>229</v>
      </c>
    </row>
    <row r="44" spans="2:15" x14ac:dyDescent="0.15">
      <c r="B44" s="425"/>
      <c r="C44" s="66" t="s">
        <v>30</v>
      </c>
      <c r="D44" s="213">
        <f t="shared" si="0"/>
        <v>292</v>
      </c>
      <c r="E44" s="87">
        <f t="shared" si="1"/>
        <v>146</v>
      </c>
      <c r="F44" s="88">
        <f t="shared" si="2"/>
        <v>146</v>
      </c>
      <c r="G44" s="89">
        <v>39</v>
      </c>
      <c r="H44" s="87">
        <v>55</v>
      </c>
      <c r="I44" s="87">
        <v>62</v>
      </c>
      <c r="J44" s="87">
        <v>58</v>
      </c>
      <c r="K44" s="87">
        <v>45</v>
      </c>
      <c r="L44" s="87">
        <v>33</v>
      </c>
      <c r="M44" s="87">
        <v>0</v>
      </c>
      <c r="N44" s="88">
        <v>0</v>
      </c>
    </row>
    <row r="45" spans="2:15" ht="14.25" thickBot="1" x14ac:dyDescent="0.2">
      <c r="B45" s="426"/>
      <c r="C45" s="70" t="s">
        <v>21</v>
      </c>
      <c r="D45" s="214">
        <f t="shared" si="0"/>
        <v>159892</v>
      </c>
      <c r="E45" s="90">
        <f t="shared" si="1"/>
        <v>109653</v>
      </c>
      <c r="F45" s="91">
        <f t="shared" si="2"/>
        <v>50239</v>
      </c>
      <c r="G45" s="92">
        <f>SUM(G39:G44)</f>
        <v>45872</v>
      </c>
      <c r="H45" s="92">
        <f t="shared" ref="H45:N45" si="6">SUM(H39:H44)</f>
        <v>22803</v>
      </c>
      <c r="I45" s="92">
        <f t="shared" si="6"/>
        <v>46267</v>
      </c>
      <c r="J45" s="92">
        <f t="shared" si="6"/>
        <v>21044</v>
      </c>
      <c r="K45" s="92">
        <f t="shared" si="6"/>
        <v>17449</v>
      </c>
      <c r="L45" s="92">
        <f t="shared" si="6"/>
        <v>6379</v>
      </c>
      <c r="M45" s="92">
        <f t="shared" si="6"/>
        <v>65</v>
      </c>
      <c r="N45" s="364">
        <f t="shared" si="6"/>
        <v>13</v>
      </c>
      <c r="O45" s="176"/>
    </row>
    <row r="46" spans="2:15" ht="13.5" customHeight="1" x14ac:dyDescent="0.15">
      <c r="B46" s="424" t="s">
        <v>49</v>
      </c>
      <c r="C46" s="63" t="s">
        <v>50</v>
      </c>
      <c r="D46" s="212">
        <f t="shared" si="0"/>
        <v>3329</v>
      </c>
      <c r="E46" s="84">
        <f t="shared" si="1"/>
        <v>1986</v>
      </c>
      <c r="F46" s="85">
        <f t="shared" si="2"/>
        <v>1343</v>
      </c>
      <c r="G46" s="95">
        <v>872</v>
      </c>
      <c r="H46" s="93">
        <v>611</v>
      </c>
      <c r="I46" s="93">
        <v>631</v>
      </c>
      <c r="J46" s="93">
        <v>412</v>
      </c>
      <c r="K46" s="93">
        <v>481</v>
      </c>
      <c r="L46" s="93">
        <v>315</v>
      </c>
      <c r="M46" s="93">
        <v>2</v>
      </c>
      <c r="N46" s="94">
        <v>5</v>
      </c>
    </row>
    <row r="47" spans="2:15" x14ac:dyDescent="0.15">
      <c r="B47" s="425"/>
      <c r="C47" s="66" t="s">
        <v>51</v>
      </c>
      <c r="D47" s="213">
        <f t="shared" si="0"/>
        <v>3266</v>
      </c>
      <c r="E47" s="87">
        <f t="shared" si="1"/>
        <v>2232</v>
      </c>
      <c r="F47" s="88">
        <f t="shared" si="2"/>
        <v>1034</v>
      </c>
      <c r="G47" s="89">
        <v>772</v>
      </c>
      <c r="H47" s="87">
        <v>390</v>
      </c>
      <c r="I47" s="87">
        <v>770</v>
      </c>
      <c r="J47" s="87">
        <v>347</v>
      </c>
      <c r="K47" s="87">
        <v>690</v>
      </c>
      <c r="L47" s="87">
        <v>297</v>
      </c>
      <c r="M47" s="87">
        <v>0</v>
      </c>
      <c r="N47" s="88">
        <v>0</v>
      </c>
    </row>
    <row r="48" spans="2:15" x14ac:dyDescent="0.15">
      <c r="B48" s="425"/>
      <c r="C48" s="66" t="s">
        <v>52</v>
      </c>
      <c r="D48" s="213">
        <f t="shared" si="0"/>
        <v>1365</v>
      </c>
      <c r="E48" s="87">
        <f t="shared" si="1"/>
        <v>610</v>
      </c>
      <c r="F48" s="88">
        <f t="shared" si="2"/>
        <v>755</v>
      </c>
      <c r="G48" s="89">
        <v>245</v>
      </c>
      <c r="H48" s="87">
        <v>303</v>
      </c>
      <c r="I48" s="87">
        <v>190</v>
      </c>
      <c r="J48" s="87">
        <v>239</v>
      </c>
      <c r="K48" s="87">
        <v>173</v>
      </c>
      <c r="L48" s="87">
        <v>213</v>
      </c>
      <c r="M48" s="87">
        <v>2</v>
      </c>
      <c r="N48" s="88">
        <v>0</v>
      </c>
    </row>
    <row r="49" spans="2:14" x14ac:dyDescent="0.15">
      <c r="B49" s="425"/>
      <c r="C49" s="66" t="s">
        <v>53</v>
      </c>
      <c r="D49" s="213">
        <f t="shared" si="0"/>
        <v>3420</v>
      </c>
      <c r="E49" s="87">
        <f t="shared" si="1"/>
        <v>1731</v>
      </c>
      <c r="F49" s="88">
        <f t="shared" si="2"/>
        <v>1689</v>
      </c>
      <c r="G49" s="89">
        <v>671</v>
      </c>
      <c r="H49" s="87">
        <v>734</v>
      </c>
      <c r="I49" s="87">
        <v>585</v>
      </c>
      <c r="J49" s="87">
        <v>534</v>
      </c>
      <c r="K49" s="87">
        <v>471</v>
      </c>
      <c r="L49" s="87">
        <v>421</v>
      </c>
      <c r="M49" s="87">
        <v>4</v>
      </c>
      <c r="N49" s="88">
        <v>0</v>
      </c>
    </row>
    <row r="50" spans="2:14" x14ac:dyDescent="0.15">
      <c r="B50" s="425"/>
      <c r="C50" s="66" t="s">
        <v>30</v>
      </c>
      <c r="D50" s="213">
        <f t="shared" si="0"/>
        <v>69</v>
      </c>
      <c r="E50" s="87">
        <f t="shared" si="1"/>
        <v>40</v>
      </c>
      <c r="F50" s="88">
        <f t="shared" si="2"/>
        <v>29</v>
      </c>
      <c r="G50" s="89">
        <v>21</v>
      </c>
      <c r="H50" s="87">
        <v>14</v>
      </c>
      <c r="I50" s="87">
        <v>12</v>
      </c>
      <c r="J50" s="87">
        <v>10</v>
      </c>
      <c r="K50" s="87">
        <v>7</v>
      </c>
      <c r="L50" s="87">
        <v>5</v>
      </c>
      <c r="M50" s="87">
        <v>0</v>
      </c>
      <c r="N50" s="88">
        <v>0</v>
      </c>
    </row>
    <row r="51" spans="2:14" ht="14.25" thickBot="1" x14ac:dyDescent="0.2">
      <c r="B51" s="426"/>
      <c r="C51" s="70" t="s">
        <v>21</v>
      </c>
      <c r="D51" s="214">
        <f t="shared" si="0"/>
        <v>11449</v>
      </c>
      <c r="E51" s="90">
        <f t="shared" si="1"/>
        <v>6599</v>
      </c>
      <c r="F51" s="91">
        <f t="shared" si="2"/>
        <v>4850</v>
      </c>
      <c r="G51" s="92">
        <f>SUM(G46:G50)</f>
        <v>2581</v>
      </c>
      <c r="H51" s="92">
        <f t="shared" ref="H51:N51" si="7">SUM(H46:H50)</f>
        <v>2052</v>
      </c>
      <c r="I51" s="92">
        <f t="shared" si="7"/>
        <v>2188</v>
      </c>
      <c r="J51" s="92">
        <f t="shared" si="7"/>
        <v>1542</v>
      </c>
      <c r="K51" s="92">
        <f t="shared" si="7"/>
        <v>1822</v>
      </c>
      <c r="L51" s="92">
        <f t="shared" si="7"/>
        <v>1251</v>
      </c>
      <c r="M51" s="92">
        <f t="shared" si="7"/>
        <v>8</v>
      </c>
      <c r="N51" s="364">
        <f t="shared" si="7"/>
        <v>5</v>
      </c>
    </row>
    <row r="52" spans="2:14" ht="14.25" thickBot="1" x14ac:dyDescent="0.2">
      <c r="B52" s="427" t="s">
        <v>134</v>
      </c>
      <c r="C52" s="428"/>
      <c r="D52" s="299">
        <f t="shared" si="0"/>
        <v>550</v>
      </c>
      <c r="E52" s="299">
        <f t="shared" si="1"/>
        <v>443</v>
      </c>
      <c r="F52" s="299">
        <f t="shared" si="2"/>
        <v>107</v>
      </c>
      <c r="G52" s="98">
        <v>210</v>
      </c>
      <c r="H52" s="96">
        <v>45</v>
      </c>
      <c r="I52" s="96">
        <v>152</v>
      </c>
      <c r="J52" s="96">
        <v>32</v>
      </c>
      <c r="K52" s="96">
        <v>80</v>
      </c>
      <c r="L52" s="96">
        <v>30</v>
      </c>
      <c r="M52" s="96">
        <v>1</v>
      </c>
      <c r="N52" s="97">
        <v>0</v>
      </c>
    </row>
    <row r="53" spans="2:14" ht="14.25" thickBot="1" x14ac:dyDescent="0.2">
      <c r="B53" s="427" t="s">
        <v>135</v>
      </c>
      <c r="C53" s="428"/>
      <c r="D53" s="216">
        <f t="shared" si="0"/>
        <v>21</v>
      </c>
      <c r="E53" s="96">
        <f t="shared" si="1"/>
        <v>19</v>
      </c>
      <c r="F53" s="97">
        <f t="shared" si="2"/>
        <v>2</v>
      </c>
      <c r="G53" s="98">
        <v>3</v>
      </c>
      <c r="H53" s="96">
        <v>0</v>
      </c>
      <c r="I53" s="96">
        <v>13</v>
      </c>
      <c r="J53" s="96">
        <v>1</v>
      </c>
      <c r="K53" s="96">
        <v>3</v>
      </c>
      <c r="L53" s="96">
        <v>1</v>
      </c>
      <c r="M53" s="96">
        <v>0</v>
      </c>
      <c r="N53" s="97">
        <v>0</v>
      </c>
    </row>
    <row r="54" spans="2:14" ht="13.5" customHeight="1" x14ac:dyDescent="0.15">
      <c r="B54" s="424" t="s">
        <v>56</v>
      </c>
      <c r="C54" s="63" t="s">
        <v>57</v>
      </c>
      <c r="D54" s="212">
        <f t="shared" si="0"/>
        <v>6974</v>
      </c>
      <c r="E54" s="84">
        <f t="shared" si="1"/>
        <v>3242</v>
      </c>
      <c r="F54" s="85">
        <f t="shared" si="2"/>
        <v>3732</v>
      </c>
      <c r="G54" s="95">
        <v>1531</v>
      </c>
      <c r="H54" s="93">
        <v>1704</v>
      </c>
      <c r="I54" s="93">
        <v>1026</v>
      </c>
      <c r="J54" s="93">
        <v>1194</v>
      </c>
      <c r="K54" s="93">
        <v>678</v>
      </c>
      <c r="L54" s="93">
        <v>827</v>
      </c>
      <c r="M54" s="93">
        <v>7</v>
      </c>
      <c r="N54" s="94">
        <v>7</v>
      </c>
    </row>
    <row r="55" spans="2:14" x14ac:dyDescent="0.15">
      <c r="B55" s="425"/>
      <c r="C55" s="66" t="s">
        <v>58</v>
      </c>
      <c r="D55" s="213">
        <f t="shared" si="0"/>
        <v>4327</v>
      </c>
      <c r="E55" s="87">
        <f t="shared" si="1"/>
        <v>2274</v>
      </c>
      <c r="F55" s="88">
        <f t="shared" si="2"/>
        <v>2053</v>
      </c>
      <c r="G55" s="89">
        <v>1143</v>
      </c>
      <c r="H55" s="87">
        <v>976</v>
      </c>
      <c r="I55" s="87">
        <v>694</v>
      </c>
      <c r="J55" s="87">
        <v>662</v>
      </c>
      <c r="K55" s="87">
        <v>434</v>
      </c>
      <c r="L55" s="87">
        <v>413</v>
      </c>
      <c r="M55" s="87">
        <v>3</v>
      </c>
      <c r="N55" s="88">
        <v>2</v>
      </c>
    </row>
    <row r="56" spans="2:14" x14ac:dyDescent="0.15">
      <c r="B56" s="425"/>
      <c r="C56" s="66" t="s">
        <v>59</v>
      </c>
      <c r="D56" s="213">
        <f t="shared" si="0"/>
        <v>738</v>
      </c>
      <c r="E56" s="87">
        <f t="shared" si="1"/>
        <v>374</v>
      </c>
      <c r="F56" s="88">
        <f t="shared" si="2"/>
        <v>364</v>
      </c>
      <c r="G56" s="89">
        <v>168</v>
      </c>
      <c r="H56" s="87">
        <v>167</v>
      </c>
      <c r="I56" s="87">
        <v>135</v>
      </c>
      <c r="J56" s="87">
        <v>109</v>
      </c>
      <c r="K56" s="87">
        <v>71</v>
      </c>
      <c r="L56" s="87">
        <v>88</v>
      </c>
      <c r="M56" s="87">
        <v>0</v>
      </c>
      <c r="N56" s="88">
        <v>0</v>
      </c>
    </row>
    <row r="57" spans="2:14" ht="14.25" thickBot="1" x14ac:dyDescent="0.2">
      <c r="B57" s="426"/>
      <c r="C57" s="70" t="s">
        <v>21</v>
      </c>
      <c r="D57" s="214">
        <f t="shared" si="0"/>
        <v>12039</v>
      </c>
      <c r="E57" s="90">
        <f t="shared" si="1"/>
        <v>5890</v>
      </c>
      <c r="F57" s="91">
        <f>SUM(H57+J57+L57+N57)</f>
        <v>6149</v>
      </c>
      <c r="G57" s="92">
        <f>SUM(G54:G56)</f>
        <v>2842</v>
      </c>
      <c r="H57" s="92">
        <f t="shared" ref="H57:N57" si="8">SUM(H54:H56)</f>
        <v>2847</v>
      </c>
      <c r="I57" s="92">
        <f t="shared" si="8"/>
        <v>1855</v>
      </c>
      <c r="J57" s="92">
        <f t="shared" si="8"/>
        <v>1965</v>
      </c>
      <c r="K57" s="92">
        <f>SUM(K54:K56)</f>
        <v>1183</v>
      </c>
      <c r="L57" s="92">
        <f t="shared" si="8"/>
        <v>1328</v>
      </c>
      <c r="M57" s="92">
        <f t="shared" si="8"/>
        <v>10</v>
      </c>
      <c r="N57" s="364">
        <f t="shared" si="8"/>
        <v>9</v>
      </c>
    </row>
    <row r="58" spans="2:14" ht="14.25" thickBot="1" x14ac:dyDescent="0.2">
      <c r="B58" s="463" t="s">
        <v>202</v>
      </c>
      <c r="C58" s="464"/>
      <c r="D58" s="216">
        <f t="shared" si="0"/>
        <v>264196</v>
      </c>
      <c r="E58" s="96">
        <f t="shared" si="1"/>
        <v>165103</v>
      </c>
      <c r="F58" s="97">
        <f t="shared" si="2"/>
        <v>99093</v>
      </c>
      <c r="G58" s="220">
        <f>SUM(G16+G25+G38+G45+G51+G52+G53+G57)</f>
        <v>65469</v>
      </c>
      <c r="H58" s="220">
        <f t="shared" ref="H58:N58" si="9">SUM(H16+H25+H38+H45+H51+H52+H53+H57)</f>
        <v>41244</v>
      </c>
      <c r="I58" s="220">
        <f t="shared" si="9"/>
        <v>65938</v>
      </c>
      <c r="J58" s="220">
        <f t="shared" si="9"/>
        <v>38342</v>
      </c>
      <c r="K58" s="220">
        <f t="shared" si="9"/>
        <v>33525</v>
      </c>
      <c r="L58" s="220">
        <f t="shared" si="9"/>
        <v>19431</v>
      </c>
      <c r="M58" s="220">
        <f t="shared" si="9"/>
        <v>171</v>
      </c>
      <c r="N58" s="300">
        <f t="shared" si="9"/>
        <v>76</v>
      </c>
    </row>
    <row r="59" spans="2:14" ht="14.25" thickBot="1" x14ac:dyDescent="0.2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2:14" x14ac:dyDescent="0.15">
      <c r="B60" s="439" t="s">
        <v>60</v>
      </c>
      <c r="C60" s="440"/>
      <c r="D60" s="429" t="s">
        <v>61</v>
      </c>
      <c r="E60" s="422"/>
      <c r="F60" s="423"/>
      <c r="G60" s="443" t="s">
        <v>62</v>
      </c>
      <c r="H60" s="422"/>
      <c r="I60" s="422" t="s">
        <v>0</v>
      </c>
      <c r="J60" s="422"/>
      <c r="K60" s="422" t="s">
        <v>1</v>
      </c>
      <c r="L60" s="422"/>
      <c r="M60" s="422" t="s">
        <v>2</v>
      </c>
      <c r="N60" s="423"/>
    </row>
    <row r="61" spans="2:14" ht="14.25" thickBot="1" x14ac:dyDescent="0.2">
      <c r="B61" s="441"/>
      <c r="C61" s="442"/>
      <c r="D61" s="80" t="s">
        <v>5</v>
      </c>
      <c r="E61" s="81" t="s">
        <v>6</v>
      </c>
      <c r="F61" s="82" t="s">
        <v>7</v>
      </c>
      <c r="G61" s="83" t="s">
        <v>6</v>
      </c>
      <c r="H61" s="81" t="s">
        <v>7</v>
      </c>
      <c r="I61" s="81" t="s">
        <v>6</v>
      </c>
      <c r="J61" s="81" t="s">
        <v>7</v>
      </c>
      <c r="K61" s="81" t="s">
        <v>6</v>
      </c>
      <c r="L61" s="81" t="s">
        <v>7</v>
      </c>
      <c r="M61" s="81" t="s">
        <v>6</v>
      </c>
      <c r="N61" s="82" t="s">
        <v>7</v>
      </c>
    </row>
    <row r="62" spans="2:14" x14ac:dyDescent="0.15">
      <c r="B62" s="466" t="s">
        <v>136</v>
      </c>
      <c r="C62" s="467"/>
      <c r="D62" s="212">
        <f>SUM(E62:F62)</f>
        <v>1992</v>
      </c>
      <c r="E62" s="84">
        <f>SUM(G62+I62+K62+M62)</f>
        <v>640</v>
      </c>
      <c r="F62" s="84">
        <f>SUM(H62+J62+L62+N62)</f>
        <v>1352</v>
      </c>
      <c r="G62" s="86">
        <v>276</v>
      </c>
      <c r="H62" s="84">
        <v>556</v>
      </c>
      <c r="I62" s="84">
        <v>214</v>
      </c>
      <c r="J62" s="84">
        <v>475</v>
      </c>
      <c r="K62" s="84">
        <v>150</v>
      </c>
      <c r="L62" s="84">
        <v>319</v>
      </c>
      <c r="M62" s="84">
        <v>0</v>
      </c>
      <c r="N62" s="85">
        <v>2</v>
      </c>
    </row>
    <row r="63" spans="2:14" x14ac:dyDescent="0.15">
      <c r="B63" s="468" t="s">
        <v>169</v>
      </c>
      <c r="C63" s="469"/>
      <c r="D63" s="213">
        <f>SUM(E63:F63)</f>
        <v>154</v>
      </c>
      <c r="E63" s="93">
        <f t="shared" ref="E63:E69" si="10">SUM(G63+I63+K63+M63)</f>
        <v>34</v>
      </c>
      <c r="F63" s="93">
        <f t="shared" ref="F63:F70" si="11">SUM(H63+J63+L63+N63)</f>
        <v>120</v>
      </c>
      <c r="G63" s="89">
        <v>15</v>
      </c>
      <c r="H63" s="87">
        <v>49</v>
      </c>
      <c r="I63" s="87">
        <v>13</v>
      </c>
      <c r="J63" s="87">
        <v>37</v>
      </c>
      <c r="K63" s="87">
        <v>6</v>
      </c>
      <c r="L63" s="87">
        <v>34</v>
      </c>
      <c r="M63" s="87">
        <v>0</v>
      </c>
      <c r="N63" s="88">
        <v>0</v>
      </c>
    </row>
    <row r="64" spans="2:14" x14ac:dyDescent="0.15">
      <c r="B64" s="470" t="s">
        <v>170</v>
      </c>
      <c r="C64" s="471"/>
      <c r="D64" s="213">
        <f t="shared" ref="D64:D69" si="12">SUM(E64:F64)</f>
        <v>729</v>
      </c>
      <c r="E64" s="93">
        <f t="shared" si="10"/>
        <v>232</v>
      </c>
      <c r="F64" s="93">
        <f t="shared" si="11"/>
        <v>497</v>
      </c>
      <c r="G64" s="89">
        <v>100</v>
      </c>
      <c r="H64" s="87">
        <v>213</v>
      </c>
      <c r="I64" s="87">
        <v>74</v>
      </c>
      <c r="J64" s="87">
        <v>161</v>
      </c>
      <c r="K64" s="87">
        <v>57</v>
      </c>
      <c r="L64" s="87">
        <v>123</v>
      </c>
      <c r="M64" s="87">
        <v>1</v>
      </c>
      <c r="N64" s="88">
        <v>0</v>
      </c>
    </row>
    <row r="65" spans="2:14" x14ac:dyDescent="0.15">
      <c r="B65" s="470" t="s">
        <v>139</v>
      </c>
      <c r="C65" s="471"/>
      <c r="D65" s="213">
        <f t="shared" si="12"/>
        <v>8799</v>
      </c>
      <c r="E65" s="93">
        <f t="shared" si="10"/>
        <v>4774</v>
      </c>
      <c r="F65" s="93">
        <f t="shared" si="11"/>
        <v>4025</v>
      </c>
      <c r="G65" s="89">
        <v>2401</v>
      </c>
      <c r="H65" s="87">
        <v>1991</v>
      </c>
      <c r="I65" s="87">
        <v>1447</v>
      </c>
      <c r="J65" s="87">
        <v>1218</v>
      </c>
      <c r="K65" s="87">
        <v>922</v>
      </c>
      <c r="L65" s="87">
        <v>811</v>
      </c>
      <c r="M65" s="87">
        <v>4</v>
      </c>
      <c r="N65" s="88">
        <v>5</v>
      </c>
    </row>
    <row r="66" spans="2:14" x14ac:dyDescent="0.15">
      <c r="B66" s="470" t="s">
        <v>171</v>
      </c>
      <c r="C66" s="471"/>
      <c r="D66" s="213">
        <f t="shared" si="12"/>
        <v>250</v>
      </c>
      <c r="E66" s="93">
        <f t="shared" si="10"/>
        <v>148</v>
      </c>
      <c r="F66" s="93">
        <f t="shared" si="11"/>
        <v>102</v>
      </c>
      <c r="G66" s="89">
        <v>26</v>
      </c>
      <c r="H66" s="87">
        <v>14</v>
      </c>
      <c r="I66" s="87">
        <v>89</v>
      </c>
      <c r="J66" s="87">
        <v>57</v>
      </c>
      <c r="K66" s="87">
        <v>28</v>
      </c>
      <c r="L66" s="87">
        <v>29</v>
      </c>
      <c r="M66" s="87">
        <v>5</v>
      </c>
      <c r="N66" s="88">
        <v>2</v>
      </c>
    </row>
    <row r="67" spans="2:14" x14ac:dyDescent="0.15">
      <c r="B67" s="470" t="s">
        <v>172</v>
      </c>
      <c r="C67" s="471"/>
      <c r="D67" s="213">
        <f t="shared" si="12"/>
        <v>11</v>
      </c>
      <c r="E67" s="93">
        <f t="shared" si="10"/>
        <v>8</v>
      </c>
      <c r="F67" s="93">
        <f t="shared" si="11"/>
        <v>3</v>
      </c>
      <c r="G67" s="89">
        <v>1</v>
      </c>
      <c r="H67" s="87">
        <v>1</v>
      </c>
      <c r="I67" s="87">
        <v>4</v>
      </c>
      <c r="J67" s="87">
        <v>2</v>
      </c>
      <c r="K67" s="87">
        <v>3</v>
      </c>
      <c r="L67" s="87">
        <v>0</v>
      </c>
      <c r="M67" s="87">
        <v>0</v>
      </c>
      <c r="N67" s="88">
        <v>0</v>
      </c>
    </row>
    <row r="68" spans="2:14" x14ac:dyDescent="0.15">
      <c r="B68" s="470" t="s">
        <v>142</v>
      </c>
      <c r="C68" s="471"/>
      <c r="D68" s="213">
        <f t="shared" si="12"/>
        <v>71</v>
      </c>
      <c r="E68" s="93">
        <f t="shared" si="10"/>
        <v>42</v>
      </c>
      <c r="F68" s="93">
        <f t="shared" si="11"/>
        <v>29</v>
      </c>
      <c r="G68" s="89">
        <v>19</v>
      </c>
      <c r="H68" s="87">
        <v>12</v>
      </c>
      <c r="I68" s="87">
        <v>13</v>
      </c>
      <c r="J68" s="87">
        <v>11</v>
      </c>
      <c r="K68" s="87">
        <v>10</v>
      </c>
      <c r="L68" s="87">
        <v>6</v>
      </c>
      <c r="M68" s="87">
        <v>0</v>
      </c>
      <c r="N68" s="88">
        <v>0</v>
      </c>
    </row>
    <row r="69" spans="2:14" ht="14.25" thickBot="1" x14ac:dyDescent="0.2">
      <c r="B69" s="472" t="s">
        <v>167</v>
      </c>
      <c r="C69" s="473"/>
      <c r="D69" s="214">
        <f t="shared" si="12"/>
        <v>33</v>
      </c>
      <c r="E69" s="218">
        <f t="shared" si="10"/>
        <v>12</v>
      </c>
      <c r="F69" s="218">
        <f t="shared" si="11"/>
        <v>21</v>
      </c>
      <c r="G69" s="92">
        <v>4</v>
      </c>
      <c r="H69" s="90">
        <v>11</v>
      </c>
      <c r="I69" s="90">
        <v>1</v>
      </c>
      <c r="J69" s="90">
        <v>4</v>
      </c>
      <c r="K69" s="90">
        <v>7</v>
      </c>
      <c r="L69" s="90">
        <v>6</v>
      </c>
      <c r="M69" s="90">
        <v>0</v>
      </c>
      <c r="N69" s="91">
        <v>0</v>
      </c>
    </row>
    <row r="70" spans="2:14" ht="14.25" thickBot="1" x14ac:dyDescent="0.2">
      <c r="B70" s="448" t="s">
        <v>202</v>
      </c>
      <c r="C70" s="465"/>
      <c r="D70" s="217">
        <f>SUM(E70:F70)</f>
        <v>12039</v>
      </c>
      <c r="E70" s="218">
        <f>SUM(G70+I70+K70+M70)</f>
        <v>5890</v>
      </c>
      <c r="F70" s="218">
        <f t="shared" si="11"/>
        <v>6149</v>
      </c>
      <c r="G70" s="220">
        <f>SUM(G62:G69)</f>
        <v>2842</v>
      </c>
      <c r="H70" s="220">
        <f t="shared" ref="H70:N70" si="13">SUM(H62:H69)</f>
        <v>2847</v>
      </c>
      <c r="I70" s="220">
        <f t="shared" si="13"/>
        <v>1855</v>
      </c>
      <c r="J70" s="220">
        <f t="shared" si="13"/>
        <v>1965</v>
      </c>
      <c r="K70" s="220">
        <f t="shared" si="13"/>
        <v>1183</v>
      </c>
      <c r="L70" s="220">
        <f t="shared" si="13"/>
        <v>1328</v>
      </c>
      <c r="M70" s="220">
        <f t="shared" si="13"/>
        <v>10</v>
      </c>
      <c r="N70" s="300">
        <f t="shared" si="13"/>
        <v>9</v>
      </c>
    </row>
  </sheetData>
  <mergeCells count="30">
    <mergeCell ref="B70:C70"/>
    <mergeCell ref="I60:J60"/>
    <mergeCell ref="K60:L60"/>
    <mergeCell ref="M60:N60"/>
    <mergeCell ref="B62:C62"/>
    <mergeCell ref="B63:C63"/>
    <mergeCell ref="B64:C64"/>
    <mergeCell ref="G60:H60"/>
    <mergeCell ref="B65:C65"/>
    <mergeCell ref="B66:C66"/>
    <mergeCell ref="B67:C67"/>
    <mergeCell ref="B68:C68"/>
    <mergeCell ref="B69:C69"/>
    <mergeCell ref="B53:C53"/>
    <mergeCell ref="B54:B57"/>
    <mergeCell ref="B58:C58"/>
    <mergeCell ref="B60:C61"/>
    <mergeCell ref="D60:F60"/>
    <mergeCell ref="K2:L2"/>
    <mergeCell ref="M2:N2"/>
    <mergeCell ref="B52:C52"/>
    <mergeCell ref="B2:C3"/>
    <mergeCell ref="D2:F2"/>
    <mergeCell ref="G2:H2"/>
    <mergeCell ref="I2:J2"/>
    <mergeCell ref="B4:B16"/>
    <mergeCell ref="B17:B25"/>
    <mergeCell ref="B26:B38"/>
    <mergeCell ref="B39:B45"/>
    <mergeCell ref="B46:B51"/>
  </mergeCells>
  <phoneticPr fontId="1"/>
  <pageMargins left="0" right="0" top="0" bottom="0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view="pageBreakPreview" zoomScale="75" zoomScaleNormal="100" zoomScaleSheetLayoutView="75" workbookViewId="0"/>
  </sheetViews>
  <sheetFormatPr defaultRowHeight="13.5" x14ac:dyDescent="0.15"/>
  <cols>
    <col min="1" max="1" width="2.5" style="172" customWidth="1"/>
    <col min="2" max="2" width="2.875" style="172" bestFit="1" customWidth="1"/>
    <col min="3" max="3" width="18.75" style="172" bestFit="1" customWidth="1"/>
    <col min="4" max="6" width="9" style="172"/>
    <col min="7" max="14" width="7.5" style="172" customWidth="1"/>
    <col min="15" max="16384" width="9" style="172"/>
  </cols>
  <sheetData>
    <row r="1" spans="2:14" ht="14.25" thickBot="1" x14ac:dyDescent="0.2">
      <c r="B1" s="172" t="s">
        <v>126</v>
      </c>
    </row>
    <row r="2" spans="2:14" ht="13.5" customHeight="1" x14ac:dyDescent="0.15">
      <c r="B2" s="409" t="s">
        <v>102</v>
      </c>
      <c r="C2" s="410"/>
      <c r="D2" s="413" t="s">
        <v>61</v>
      </c>
      <c r="E2" s="414"/>
      <c r="F2" s="415"/>
      <c r="G2" s="414" t="s">
        <v>152</v>
      </c>
      <c r="H2" s="416"/>
      <c r="I2" s="417" t="s">
        <v>153</v>
      </c>
      <c r="J2" s="416"/>
      <c r="K2" s="417" t="s">
        <v>154</v>
      </c>
      <c r="L2" s="416"/>
      <c r="M2" s="417" t="s">
        <v>155</v>
      </c>
      <c r="N2" s="415"/>
    </row>
    <row r="3" spans="2:14" ht="14.25" thickBot="1" x14ac:dyDescent="0.2">
      <c r="B3" s="411"/>
      <c r="C3" s="412"/>
      <c r="D3" s="259" t="s">
        <v>5</v>
      </c>
      <c r="E3" s="274" t="s">
        <v>6</v>
      </c>
      <c r="F3" s="26" t="s">
        <v>7</v>
      </c>
      <c r="G3" s="260" t="s">
        <v>6</v>
      </c>
      <c r="H3" s="25" t="s">
        <v>7</v>
      </c>
      <c r="I3" s="260" t="s">
        <v>6</v>
      </c>
      <c r="J3" s="25" t="s">
        <v>7</v>
      </c>
      <c r="K3" s="260" t="s">
        <v>6</v>
      </c>
      <c r="L3" s="25" t="s">
        <v>7</v>
      </c>
      <c r="M3" s="260" t="s">
        <v>6</v>
      </c>
      <c r="N3" s="28" t="s">
        <v>7</v>
      </c>
    </row>
    <row r="4" spans="2:14" ht="13.5" customHeight="1" x14ac:dyDescent="0.15">
      <c r="B4" s="454" t="s">
        <v>63</v>
      </c>
      <c r="C4" s="29" t="s">
        <v>64</v>
      </c>
      <c r="D4" s="190">
        <f>SUM(E4:F4)</f>
        <v>4299</v>
      </c>
      <c r="E4" s="30">
        <f>SUM(G4+I4+K4+M4)</f>
        <v>2433</v>
      </c>
      <c r="F4" s="31">
        <f>SUM(H4+J4+L4+N4)</f>
        <v>1866</v>
      </c>
      <c r="G4" s="32">
        <v>1011</v>
      </c>
      <c r="H4" s="30">
        <v>821</v>
      </c>
      <c r="I4" s="30">
        <v>852</v>
      </c>
      <c r="J4" s="30">
        <v>645</v>
      </c>
      <c r="K4" s="30">
        <v>568</v>
      </c>
      <c r="L4" s="30">
        <v>397</v>
      </c>
      <c r="M4" s="30">
        <v>2</v>
      </c>
      <c r="N4" s="31">
        <v>3</v>
      </c>
    </row>
    <row r="5" spans="2:14" x14ac:dyDescent="0.15">
      <c r="B5" s="455"/>
      <c r="C5" s="33" t="s">
        <v>65</v>
      </c>
      <c r="D5" s="191">
        <f>SUM(E5:F5)</f>
        <v>2006</v>
      </c>
      <c r="E5" s="34">
        <f t="shared" ref="E5:E34" si="0">SUM(G5+I5+K5+M5)</f>
        <v>1194</v>
      </c>
      <c r="F5" s="35">
        <f t="shared" ref="F5:F34" si="1">SUM(H5+J5+L5+N5)</f>
        <v>812</v>
      </c>
      <c r="G5" s="36">
        <v>391</v>
      </c>
      <c r="H5" s="34">
        <v>248</v>
      </c>
      <c r="I5" s="34">
        <v>406</v>
      </c>
      <c r="J5" s="34">
        <v>319</v>
      </c>
      <c r="K5" s="34">
        <v>394</v>
      </c>
      <c r="L5" s="34">
        <v>245</v>
      </c>
      <c r="M5" s="34">
        <v>3</v>
      </c>
      <c r="N5" s="35">
        <v>0</v>
      </c>
    </row>
    <row r="6" spans="2:14" x14ac:dyDescent="0.15">
      <c r="B6" s="455"/>
      <c r="C6" s="33" t="s">
        <v>66</v>
      </c>
      <c r="D6" s="191">
        <f t="shared" ref="D6:D34" si="2">SUM(E6:F6)</f>
        <v>95625</v>
      </c>
      <c r="E6" s="34">
        <f t="shared" si="0"/>
        <v>48649</v>
      </c>
      <c r="F6" s="35">
        <f t="shared" si="1"/>
        <v>46976</v>
      </c>
      <c r="G6" s="36">
        <v>19313</v>
      </c>
      <c r="H6" s="34">
        <v>19420</v>
      </c>
      <c r="I6" s="34">
        <v>19256</v>
      </c>
      <c r="J6" s="34">
        <v>17948</v>
      </c>
      <c r="K6" s="34">
        <v>9991</v>
      </c>
      <c r="L6" s="34">
        <v>9567</v>
      </c>
      <c r="M6" s="34">
        <v>89</v>
      </c>
      <c r="N6" s="35">
        <v>41</v>
      </c>
    </row>
    <row r="7" spans="2:14" x14ac:dyDescent="0.15">
      <c r="B7" s="455"/>
      <c r="C7" s="33" t="s">
        <v>67</v>
      </c>
      <c r="D7" s="191">
        <f t="shared" si="2"/>
        <v>859</v>
      </c>
      <c r="E7" s="34">
        <f t="shared" si="0"/>
        <v>284</v>
      </c>
      <c r="F7" s="35">
        <f t="shared" si="1"/>
        <v>575</v>
      </c>
      <c r="G7" s="36">
        <v>112</v>
      </c>
      <c r="H7" s="34">
        <v>244</v>
      </c>
      <c r="I7" s="34">
        <v>102</v>
      </c>
      <c r="J7" s="34">
        <v>208</v>
      </c>
      <c r="K7" s="34">
        <v>70</v>
      </c>
      <c r="L7" s="34">
        <v>121</v>
      </c>
      <c r="M7" s="34">
        <v>0</v>
      </c>
      <c r="N7" s="35">
        <v>2</v>
      </c>
    </row>
    <row r="8" spans="2:14" x14ac:dyDescent="0.15">
      <c r="B8" s="455"/>
      <c r="C8" s="33" t="s">
        <v>68</v>
      </c>
      <c r="D8" s="191">
        <f t="shared" si="2"/>
        <v>17</v>
      </c>
      <c r="E8" s="34">
        <f t="shared" si="0"/>
        <v>9</v>
      </c>
      <c r="F8" s="35">
        <f t="shared" si="1"/>
        <v>8</v>
      </c>
      <c r="G8" s="36">
        <v>1</v>
      </c>
      <c r="H8" s="34">
        <v>3</v>
      </c>
      <c r="I8" s="34">
        <v>6</v>
      </c>
      <c r="J8" s="34">
        <v>4</v>
      </c>
      <c r="K8" s="34">
        <v>2</v>
      </c>
      <c r="L8" s="34">
        <v>1</v>
      </c>
      <c r="M8" s="34">
        <v>0</v>
      </c>
      <c r="N8" s="35">
        <v>0</v>
      </c>
    </row>
    <row r="9" spans="2:14" x14ac:dyDescent="0.15">
      <c r="B9" s="455"/>
      <c r="C9" s="33" t="s">
        <v>69</v>
      </c>
      <c r="D9" s="191">
        <f t="shared" si="2"/>
        <v>2753</v>
      </c>
      <c r="E9" s="34">
        <f t="shared" si="0"/>
        <v>1613</v>
      </c>
      <c r="F9" s="35">
        <f t="shared" si="1"/>
        <v>1140</v>
      </c>
      <c r="G9" s="36">
        <v>698</v>
      </c>
      <c r="H9" s="34">
        <v>512</v>
      </c>
      <c r="I9" s="34">
        <v>566</v>
      </c>
      <c r="J9" s="34">
        <v>374</v>
      </c>
      <c r="K9" s="34">
        <v>347</v>
      </c>
      <c r="L9" s="34">
        <v>253</v>
      </c>
      <c r="M9" s="34">
        <v>2</v>
      </c>
      <c r="N9" s="35">
        <v>1</v>
      </c>
    </row>
    <row r="10" spans="2:14" x14ac:dyDescent="0.15">
      <c r="B10" s="455"/>
      <c r="C10" s="33" t="s">
        <v>70</v>
      </c>
      <c r="D10" s="191">
        <f t="shared" si="2"/>
        <v>579</v>
      </c>
      <c r="E10" s="34">
        <f t="shared" si="0"/>
        <v>249</v>
      </c>
      <c r="F10" s="35">
        <f t="shared" si="1"/>
        <v>330</v>
      </c>
      <c r="G10" s="36">
        <v>100</v>
      </c>
      <c r="H10" s="34">
        <v>159</v>
      </c>
      <c r="I10" s="34">
        <v>89</v>
      </c>
      <c r="J10" s="34">
        <v>99</v>
      </c>
      <c r="K10" s="34">
        <v>58</v>
      </c>
      <c r="L10" s="34">
        <v>72</v>
      </c>
      <c r="M10" s="34">
        <v>2</v>
      </c>
      <c r="N10" s="35">
        <v>0</v>
      </c>
    </row>
    <row r="11" spans="2:14" x14ac:dyDescent="0.15">
      <c r="B11" s="455"/>
      <c r="C11" s="33" t="s">
        <v>71</v>
      </c>
      <c r="D11" s="191">
        <f t="shared" si="2"/>
        <v>3588</v>
      </c>
      <c r="E11" s="34">
        <f t="shared" si="0"/>
        <v>1505</v>
      </c>
      <c r="F11" s="35">
        <f t="shared" si="1"/>
        <v>2083</v>
      </c>
      <c r="G11" s="36">
        <v>721</v>
      </c>
      <c r="H11" s="34">
        <v>963</v>
      </c>
      <c r="I11" s="34">
        <v>509</v>
      </c>
      <c r="J11" s="34">
        <v>679</v>
      </c>
      <c r="K11" s="34">
        <v>273</v>
      </c>
      <c r="L11" s="34">
        <v>439</v>
      </c>
      <c r="M11" s="34">
        <v>2</v>
      </c>
      <c r="N11" s="35">
        <v>2</v>
      </c>
    </row>
    <row r="12" spans="2:14" x14ac:dyDescent="0.15">
      <c r="B12" s="455"/>
      <c r="C12" s="33" t="s">
        <v>173</v>
      </c>
      <c r="D12" s="191">
        <f t="shared" si="2"/>
        <v>37</v>
      </c>
      <c r="E12" s="34">
        <f t="shared" si="0"/>
        <v>23</v>
      </c>
      <c r="F12" s="35">
        <f t="shared" si="1"/>
        <v>14</v>
      </c>
      <c r="G12" s="36">
        <v>6</v>
      </c>
      <c r="H12" s="34">
        <v>6</v>
      </c>
      <c r="I12" s="34">
        <v>10</v>
      </c>
      <c r="J12" s="34">
        <v>5</v>
      </c>
      <c r="K12" s="34">
        <v>7</v>
      </c>
      <c r="L12" s="34">
        <v>3</v>
      </c>
      <c r="M12" s="34">
        <v>0</v>
      </c>
      <c r="N12" s="35">
        <v>0</v>
      </c>
    </row>
    <row r="13" spans="2:14" x14ac:dyDescent="0.15">
      <c r="B13" s="455"/>
      <c r="C13" s="33" t="s">
        <v>72</v>
      </c>
      <c r="D13" s="191">
        <f t="shared" si="2"/>
        <v>78</v>
      </c>
      <c r="E13" s="34">
        <f t="shared" si="0"/>
        <v>34</v>
      </c>
      <c r="F13" s="35">
        <f t="shared" si="1"/>
        <v>44</v>
      </c>
      <c r="G13" s="36">
        <v>11</v>
      </c>
      <c r="H13" s="34">
        <v>25</v>
      </c>
      <c r="I13" s="34">
        <v>13</v>
      </c>
      <c r="J13" s="34">
        <v>15</v>
      </c>
      <c r="K13" s="34">
        <v>10</v>
      </c>
      <c r="L13" s="34">
        <v>4</v>
      </c>
      <c r="M13" s="34">
        <v>0</v>
      </c>
      <c r="N13" s="35">
        <v>0</v>
      </c>
    </row>
    <row r="14" spans="2:14" x14ac:dyDescent="0.15">
      <c r="B14" s="455"/>
      <c r="C14" s="33" t="s">
        <v>73</v>
      </c>
      <c r="D14" s="191">
        <f t="shared" si="2"/>
        <v>264</v>
      </c>
      <c r="E14" s="34">
        <f t="shared" si="0"/>
        <v>176</v>
      </c>
      <c r="F14" s="35">
        <f t="shared" si="1"/>
        <v>88</v>
      </c>
      <c r="G14" s="36">
        <v>64</v>
      </c>
      <c r="H14" s="34">
        <v>29</v>
      </c>
      <c r="I14" s="34">
        <v>61</v>
      </c>
      <c r="J14" s="34">
        <v>41</v>
      </c>
      <c r="K14" s="34">
        <v>51</v>
      </c>
      <c r="L14" s="34">
        <v>18</v>
      </c>
      <c r="M14" s="34">
        <v>0</v>
      </c>
      <c r="N14" s="35">
        <v>0</v>
      </c>
    </row>
    <row r="15" spans="2:14" x14ac:dyDescent="0.15">
      <c r="B15" s="455"/>
      <c r="C15" s="33" t="s">
        <v>30</v>
      </c>
      <c r="D15" s="191">
        <f t="shared" si="2"/>
        <v>870</v>
      </c>
      <c r="E15" s="34">
        <f t="shared" si="0"/>
        <v>502</v>
      </c>
      <c r="F15" s="35">
        <f t="shared" si="1"/>
        <v>368</v>
      </c>
      <c r="G15" s="36">
        <v>212</v>
      </c>
      <c r="H15" s="34">
        <v>150</v>
      </c>
      <c r="I15" s="34">
        <v>201</v>
      </c>
      <c r="J15" s="34">
        <v>144</v>
      </c>
      <c r="K15" s="34">
        <v>88</v>
      </c>
      <c r="L15" s="34">
        <v>73</v>
      </c>
      <c r="M15" s="34">
        <v>1</v>
      </c>
      <c r="N15" s="35">
        <v>1</v>
      </c>
    </row>
    <row r="16" spans="2:14" ht="14.25" thickBot="1" x14ac:dyDescent="0.2">
      <c r="B16" s="456"/>
      <c r="C16" s="37" t="s">
        <v>21</v>
      </c>
      <c r="D16" s="192">
        <f t="shared" si="2"/>
        <v>110975</v>
      </c>
      <c r="E16" s="193">
        <f t="shared" si="0"/>
        <v>56671</v>
      </c>
      <c r="F16" s="194">
        <f t="shared" si="1"/>
        <v>54304</v>
      </c>
      <c r="G16" s="195">
        <f>SUM(G4:G15)</f>
        <v>22640</v>
      </c>
      <c r="H16" s="195">
        <f t="shared" ref="H16:N16" si="3">SUM(H4:H15)</f>
        <v>22580</v>
      </c>
      <c r="I16" s="195">
        <f t="shared" si="3"/>
        <v>22071</v>
      </c>
      <c r="J16" s="195">
        <f t="shared" si="3"/>
        <v>20481</v>
      </c>
      <c r="K16" s="195">
        <f t="shared" si="3"/>
        <v>11859</v>
      </c>
      <c r="L16" s="195">
        <f t="shared" si="3"/>
        <v>11193</v>
      </c>
      <c r="M16" s="195">
        <f t="shared" si="3"/>
        <v>101</v>
      </c>
      <c r="N16" s="301">
        <f t="shared" si="3"/>
        <v>50</v>
      </c>
    </row>
    <row r="17" spans="2:14" ht="13.5" customHeight="1" x14ac:dyDescent="0.15">
      <c r="B17" s="474" t="s">
        <v>74</v>
      </c>
      <c r="C17" s="38" t="s">
        <v>75</v>
      </c>
      <c r="D17" s="190">
        <f t="shared" si="2"/>
        <v>88594</v>
      </c>
      <c r="E17" s="30">
        <f t="shared" si="0"/>
        <v>66669</v>
      </c>
      <c r="F17" s="31">
        <f t="shared" si="1"/>
        <v>21925</v>
      </c>
      <c r="G17" s="41">
        <v>27461</v>
      </c>
      <c r="H17" s="39">
        <v>9594</v>
      </c>
      <c r="I17" s="39">
        <v>25876</v>
      </c>
      <c r="J17" s="39">
        <v>7979</v>
      </c>
      <c r="K17" s="39">
        <v>13302</v>
      </c>
      <c r="L17" s="39">
        <v>4345</v>
      </c>
      <c r="M17" s="39">
        <v>30</v>
      </c>
      <c r="N17" s="40">
        <v>7</v>
      </c>
    </row>
    <row r="18" spans="2:14" x14ac:dyDescent="0.15">
      <c r="B18" s="455"/>
      <c r="C18" s="33" t="s">
        <v>174</v>
      </c>
      <c r="D18" s="191">
        <f t="shared" si="2"/>
        <v>1019</v>
      </c>
      <c r="E18" s="34">
        <f t="shared" si="0"/>
        <v>698</v>
      </c>
      <c r="F18" s="35">
        <f t="shared" si="1"/>
        <v>321</v>
      </c>
      <c r="G18" s="36">
        <v>304</v>
      </c>
      <c r="H18" s="34">
        <v>170</v>
      </c>
      <c r="I18" s="34">
        <v>252</v>
      </c>
      <c r="J18" s="34">
        <v>107</v>
      </c>
      <c r="K18" s="34">
        <v>142</v>
      </c>
      <c r="L18" s="34">
        <v>44</v>
      </c>
      <c r="M18" s="34">
        <v>0</v>
      </c>
      <c r="N18" s="35">
        <v>0</v>
      </c>
    </row>
    <row r="19" spans="2:14" x14ac:dyDescent="0.15">
      <c r="B19" s="455"/>
      <c r="C19" s="33" t="s">
        <v>76</v>
      </c>
      <c r="D19" s="191">
        <f t="shared" si="2"/>
        <v>65</v>
      </c>
      <c r="E19" s="34">
        <f t="shared" si="0"/>
        <v>33</v>
      </c>
      <c r="F19" s="35">
        <f t="shared" si="1"/>
        <v>32</v>
      </c>
      <c r="G19" s="36">
        <v>17</v>
      </c>
      <c r="H19" s="34">
        <v>17</v>
      </c>
      <c r="I19" s="34">
        <v>10</v>
      </c>
      <c r="J19" s="34">
        <v>13</v>
      </c>
      <c r="K19" s="34">
        <v>6</v>
      </c>
      <c r="L19" s="34">
        <v>2</v>
      </c>
      <c r="M19" s="34">
        <v>0</v>
      </c>
      <c r="N19" s="35">
        <v>0</v>
      </c>
    </row>
    <row r="20" spans="2:14" x14ac:dyDescent="0.15">
      <c r="B20" s="455"/>
      <c r="C20" s="33" t="s">
        <v>77</v>
      </c>
      <c r="D20" s="191">
        <f t="shared" si="2"/>
        <v>23</v>
      </c>
      <c r="E20" s="34">
        <f t="shared" si="0"/>
        <v>12</v>
      </c>
      <c r="F20" s="35">
        <f t="shared" si="1"/>
        <v>11</v>
      </c>
      <c r="G20" s="36">
        <v>5</v>
      </c>
      <c r="H20" s="34">
        <v>6</v>
      </c>
      <c r="I20" s="34">
        <v>4</v>
      </c>
      <c r="J20" s="34">
        <v>4</v>
      </c>
      <c r="K20" s="34">
        <v>3</v>
      </c>
      <c r="L20" s="34">
        <v>1</v>
      </c>
      <c r="M20" s="34">
        <v>0</v>
      </c>
      <c r="N20" s="35">
        <v>0</v>
      </c>
    </row>
    <row r="21" spans="2:14" x14ac:dyDescent="0.15">
      <c r="B21" s="455"/>
      <c r="C21" s="33" t="s">
        <v>78</v>
      </c>
      <c r="D21" s="191">
        <f t="shared" si="2"/>
        <v>25</v>
      </c>
      <c r="E21" s="34">
        <f t="shared" si="0"/>
        <v>13</v>
      </c>
      <c r="F21" s="35">
        <f t="shared" si="1"/>
        <v>12</v>
      </c>
      <c r="G21" s="36">
        <v>8</v>
      </c>
      <c r="H21" s="34">
        <v>5</v>
      </c>
      <c r="I21" s="34">
        <v>4</v>
      </c>
      <c r="J21" s="34">
        <v>6</v>
      </c>
      <c r="K21" s="34">
        <v>1</v>
      </c>
      <c r="L21" s="34">
        <v>1</v>
      </c>
      <c r="M21" s="34">
        <v>0</v>
      </c>
      <c r="N21" s="35">
        <v>0</v>
      </c>
    </row>
    <row r="22" spans="2:14" x14ac:dyDescent="0.15">
      <c r="B22" s="455"/>
      <c r="C22" s="33" t="s">
        <v>79</v>
      </c>
      <c r="D22" s="191">
        <f t="shared" si="2"/>
        <v>330</v>
      </c>
      <c r="E22" s="34">
        <f t="shared" si="0"/>
        <v>179</v>
      </c>
      <c r="F22" s="35">
        <f t="shared" si="1"/>
        <v>151</v>
      </c>
      <c r="G22" s="36">
        <v>53</v>
      </c>
      <c r="H22" s="34">
        <v>54</v>
      </c>
      <c r="I22" s="34">
        <v>65</v>
      </c>
      <c r="J22" s="34">
        <v>57</v>
      </c>
      <c r="K22" s="34">
        <v>61</v>
      </c>
      <c r="L22" s="34">
        <v>40</v>
      </c>
      <c r="M22" s="34">
        <v>0</v>
      </c>
      <c r="N22" s="35">
        <v>0</v>
      </c>
    </row>
    <row r="23" spans="2:14" x14ac:dyDescent="0.15">
      <c r="B23" s="455"/>
      <c r="C23" s="33" t="s">
        <v>30</v>
      </c>
      <c r="D23" s="191">
        <f t="shared" si="2"/>
        <v>1410</v>
      </c>
      <c r="E23" s="34">
        <f t="shared" si="0"/>
        <v>874</v>
      </c>
      <c r="F23" s="35">
        <f t="shared" si="1"/>
        <v>536</v>
      </c>
      <c r="G23" s="36">
        <v>410</v>
      </c>
      <c r="H23" s="34">
        <v>233</v>
      </c>
      <c r="I23" s="34">
        <v>309</v>
      </c>
      <c r="J23" s="34">
        <v>184</v>
      </c>
      <c r="K23" s="34">
        <v>155</v>
      </c>
      <c r="L23" s="34">
        <v>119</v>
      </c>
      <c r="M23" s="34">
        <v>0</v>
      </c>
      <c r="N23" s="35">
        <v>0</v>
      </c>
    </row>
    <row r="24" spans="2:14" ht="14.25" thickBot="1" x14ac:dyDescent="0.2">
      <c r="B24" s="475"/>
      <c r="C24" s="42" t="s">
        <v>21</v>
      </c>
      <c r="D24" s="192">
        <f t="shared" si="2"/>
        <v>91466</v>
      </c>
      <c r="E24" s="193">
        <f t="shared" si="0"/>
        <v>68478</v>
      </c>
      <c r="F24" s="194">
        <f t="shared" si="1"/>
        <v>22988</v>
      </c>
      <c r="G24" s="195">
        <f>SUM(G17:G23)</f>
        <v>28258</v>
      </c>
      <c r="H24" s="195">
        <f t="shared" ref="H24:N24" si="4">SUM(H17:H23)</f>
        <v>10079</v>
      </c>
      <c r="I24" s="195">
        <f t="shared" si="4"/>
        <v>26520</v>
      </c>
      <c r="J24" s="195">
        <f t="shared" si="4"/>
        <v>8350</v>
      </c>
      <c r="K24" s="195">
        <f t="shared" si="4"/>
        <v>13670</v>
      </c>
      <c r="L24" s="195">
        <f t="shared" si="4"/>
        <v>4552</v>
      </c>
      <c r="M24" s="195">
        <f t="shared" si="4"/>
        <v>30</v>
      </c>
      <c r="N24" s="301">
        <f t="shared" si="4"/>
        <v>7</v>
      </c>
    </row>
    <row r="25" spans="2:14" ht="13.5" customHeight="1" x14ac:dyDescent="0.15">
      <c r="B25" s="460" t="s">
        <v>80</v>
      </c>
      <c r="C25" s="29" t="s">
        <v>81</v>
      </c>
      <c r="D25" s="190">
        <f t="shared" si="2"/>
        <v>13106</v>
      </c>
      <c r="E25" s="30">
        <f t="shared" si="0"/>
        <v>6784</v>
      </c>
      <c r="F25" s="31">
        <f t="shared" si="1"/>
        <v>6322</v>
      </c>
      <c r="G25" s="41">
        <v>3336</v>
      </c>
      <c r="H25" s="39">
        <v>2986</v>
      </c>
      <c r="I25" s="39">
        <v>2187</v>
      </c>
      <c r="J25" s="39">
        <v>2083</v>
      </c>
      <c r="K25" s="39">
        <v>1251</v>
      </c>
      <c r="L25" s="39">
        <v>1244</v>
      </c>
      <c r="M25" s="39">
        <v>10</v>
      </c>
      <c r="N25" s="40">
        <v>9</v>
      </c>
    </row>
    <row r="26" spans="2:14" x14ac:dyDescent="0.15">
      <c r="B26" s="461"/>
      <c r="C26" s="33" t="s">
        <v>82</v>
      </c>
      <c r="D26" s="191">
        <f t="shared" si="2"/>
        <v>562</v>
      </c>
      <c r="E26" s="34">
        <f t="shared" si="0"/>
        <v>311</v>
      </c>
      <c r="F26" s="35">
        <f t="shared" si="1"/>
        <v>251</v>
      </c>
      <c r="G26" s="36">
        <v>126</v>
      </c>
      <c r="H26" s="34">
        <v>96</v>
      </c>
      <c r="I26" s="34">
        <v>121</v>
      </c>
      <c r="J26" s="34">
        <v>113</v>
      </c>
      <c r="K26" s="34">
        <v>64</v>
      </c>
      <c r="L26" s="34">
        <v>42</v>
      </c>
      <c r="M26" s="34">
        <v>0</v>
      </c>
      <c r="N26" s="35">
        <v>0</v>
      </c>
    </row>
    <row r="27" spans="2:14" x14ac:dyDescent="0.15">
      <c r="B27" s="461"/>
      <c r="C27" s="43" t="s">
        <v>83</v>
      </c>
      <c r="D27" s="191">
        <f t="shared" si="2"/>
        <v>26493</v>
      </c>
      <c r="E27" s="34">
        <f t="shared" si="0"/>
        <v>21892</v>
      </c>
      <c r="F27" s="35">
        <f t="shared" si="1"/>
        <v>4601</v>
      </c>
      <c r="G27" s="36">
        <v>7493</v>
      </c>
      <c r="H27" s="34">
        <v>1749</v>
      </c>
      <c r="I27" s="34">
        <v>9413</v>
      </c>
      <c r="J27" s="34">
        <v>2014</v>
      </c>
      <c r="K27" s="34">
        <v>4971</v>
      </c>
      <c r="L27" s="34">
        <v>836</v>
      </c>
      <c r="M27" s="34">
        <v>15</v>
      </c>
      <c r="N27" s="35">
        <v>2</v>
      </c>
    </row>
    <row r="28" spans="2:14" x14ac:dyDescent="0.15">
      <c r="B28" s="461"/>
      <c r="C28" s="33" t="s">
        <v>175</v>
      </c>
      <c r="D28" s="191">
        <f t="shared" si="2"/>
        <v>13712</v>
      </c>
      <c r="E28" s="34">
        <f t="shared" si="0"/>
        <v>6986</v>
      </c>
      <c r="F28" s="35">
        <f t="shared" si="1"/>
        <v>6726</v>
      </c>
      <c r="G28" s="36">
        <v>2379</v>
      </c>
      <c r="H28" s="34">
        <v>2479</v>
      </c>
      <c r="I28" s="34">
        <v>3314</v>
      </c>
      <c r="J28" s="34">
        <v>3110</v>
      </c>
      <c r="K28" s="34">
        <v>1285</v>
      </c>
      <c r="L28" s="34">
        <v>1131</v>
      </c>
      <c r="M28" s="34">
        <v>8</v>
      </c>
      <c r="N28" s="35">
        <v>6</v>
      </c>
    </row>
    <row r="29" spans="2:14" x14ac:dyDescent="0.15">
      <c r="B29" s="461"/>
      <c r="C29" s="33" t="s">
        <v>84</v>
      </c>
      <c r="D29" s="191">
        <f t="shared" si="2"/>
        <v>2018</v>
      </c>
      <c r="E29" s="34">
        <f t="shared" si="0"/>
        <v>1100</v>
      </c>
      <c r="F29" s="35">
        <f t="shared" si="1"/>
        <v>918</v>
      </c>
      <c r="G29" s="36">
        <v>410</v>
      </c>
      <c r="H29" s="34">
        <v>396</v>
      </c>
      <c r="I29" s="34">
        <v>614</v>
      </c>
      <c r="J29" s="34">
        <v>464</v>
      </c>
      <c r="K29" s="34">
        <v>76</v>
      </c>
      <c r="L29" s="34">
        <v>58</v>
      </c>
      <c r="M29" s="34">
        <v>0</v>
      </c>
      <c r="N29" s="35">
        <v>0</v>
      </c>
    </row>
    <row r="30" spans="2:14" x14ac:dyDescent="0.15">
      <c r="B30" s="461"/>
      <c r="C30" s="33" t="s">
        <v>85</v>
      </c>
      <c r="D30" s="191">
        <f t="shared" si="2"/>
        <v>452</v>
      </c>
      <c r="E30" s="34">
        <f t="shared" si="0"/>
        <v>269</v>
      </c>
      <c r="F30" s="35">
        <f t="shared" si="1"/>
        <v>183</v>
      </c>
      <c r="G30" s="36">
        <v>91</v>
      </c>
      <c r="H30" s="34">
        <v>60</v>
      </c>
      <c r="I30" s="34">
        <v>141</v>
      </c>
      <c r="J30" s="34">
        <v>110</v>
      </c>
      <c r="K30" s="34">
        <v>37</v>
      </c>
      <c r="L30" s="34">
        <v>13</v>
      </c>
      <c r="M30" s="34">
        <v>0</v>
      </c>
      <c r="N30" s="35">
        <v>0</v>
      </c>
    </row>
    <row r="31" spans="2:14" x14ac:dyDescent="0.15">
      <c r="B31" s="461"/>
      <c r="C31" s="33" t="s">
        <v>86</v>
      </c>
      <c r="D31" s="191">
        <f t="shared" si="2"/>
        <v>211</v>
      </c>
      <c r="E31" s="34">
        <f t="shared" si="0"/>
        <v>127</v>
      </c>
      <c r="F31" s="35">
        <f t="shared" si="1"/>
        <v>84</v>
      </c>
      <c r="G31" s="36">
        <v>57</v>
      </c>
      <c r="H31" s="34">
        <v>32</v>
      </c>
      <c r="I31" s="34">
        <v>45</v>
      </c>
      <c r="J31" s="34">
        <v>42</v>
      </c>
      <c r="K31" s="34">
        <v>24</v>
      </c>
      <c r="L31" s="34">
        <v>9</v>
      </c>
      <c r="M31" s="34">
        <v>1</v>
      </c>
      <c r="N31" s="35">
        <v>1</v>
      </c>
    </row>
    <row r="32" spans="2:14" x14ac:dyDescent="0.15">
      <c r="B32" s="461"/>
      <c r="C32" s="33" t="s">
        <v>30</v>
      </c>
      <c r="D32" s="191">
        <f t="shared" si="2"/>
        <v>5201</v>
      </c>
      <c r="E32" s="34">
        <f t="shared" si="0"/>
        <v>2485</v>
      </c>
      <c r="F32" s="35">
        <f t="shared" si="1"/>
        <v>2716</v>
      </c>
      <c r="G32" s="36">
        <v>679</v>
      </c>
      <c r="H32" s="34">
        <v>787</v>
      </c>
      <c r="I32" s="34">
        <v>1512</v>
      </c>
      <c r="J32" s="34">
        <v>1575</v>
      </c>
      <c r="K32" s="34">
        <v>288</v>
      </c>
      <c r="L32" s="34">
        <v>353</v>
      </c>
      <c r="M32" s="34">
        <v>6</v>
      </c>
      <c r="N32" s="35">
        <v>1</v>
      </c>
    </row>
    <row r="33" spans="2:14" ht="14.25" thickBot="1" x14ac:dyDescent="0.2">
      <c r="B33" s="462"/>
      <c r="C33" s="37" t="s">
        <v>21</v>
      </c>
      <c r="D33" s="192">
        <f t="shared" si="2"/>
        <v>61755</v>
      </c>
      <c r="E33" s="193">
        <f t="shared" si="0"/>
        <v>39954</v>
      </c>
      <c r="F33" s="194">
        <f t="shared" si="1"/>
        <v>21801</v>
      </c>
      <c r="G33" s="195">
        <f>SUM(G25:G32)</f>
        <v>14571</v>
      </c>
      <c r="H33" s="195">
        <f t="shared" ref="H33:N33" si="5">SUM(H25:H32)</f>
        <v>8585</v>
      </c>
      <c r="I33" s="195">
        <f t="shared" si="5"/>
        <v>17347</v>
      </c>
      <c r="J33" s="195">
        <f t="shared" si="5"/>
        <v>9511</v>
      </c>
      <c r="K33" s="195">
        <f t="shared" si="5"/>
        <v>7996</v>
      </c>
      <c r="L33" s="195">
        <f t="shared" si="5"/>
        <v>3686</v>
      </c>
      <c r="M33" s="195">
        <f t="shared" si="5"/>
        <v>40</v>
      </c>
      <c r="N33" s="301">
        <f t="shared" si="5"/>
        <v>19</v>
      </c>
    </row>
    <row r="34" spans="2:14" ht="14.25" thickBot="1" x14ac:dyDescent="0.2">
      <c r="B34" s="476" t="s">
        <v>87</v>
      </c>
      <c r="C34" s="477"/>
      <c r="D34" s="197">
        <f t="shared" si="2"/>
        <v>264196</v>
      </c>
      <c r="E34" s="198">
        <f t="shared" si="0"/>
        <v>165103</v>
      </c>
      <c r="F34" s="199">
        <f t="shared" si="1"/>
        <v>99093</v>
      </c>
      <c r="G34" s="200">
        <f>SUM(G16+G24+G33)</f>
        <v>65469</v>
      </c>
      <c r="H34" s="200">
        <f t="shared" ref="H34:N34" si="6">SUM(H16+H24+H33)</f>
        <v>41244</v>
      </c>
      <c r="I34" s="200">
        <f t="shared" si="6"/>
        <v>65938</v>
      </c>
      <c r="J34" s="200">
        <f t="shared" si="6"/>
        <v>38342</v>
      </c>
      <c r="K34" s="200">
        <f t="shared" si="6"/>
        <v>33525</v>
      </c>
      <c r="L34" s="200">
        <f t="shared" si="6"/>
        <v>19431</v>
      </c>
      <c r="M34" s="200">
        <f t="shared" si="6"/>
        <v>171</v>
      </c>
      <c r="N34" s="302">
        <f t="shared" si="6"/>
        <v>76</v>
      </c>
    </row>
  </sheetData>
  <mergeCells count="10">
    <mergeCell ref="B4:B16"/>
    <mergeCell ref="B17:B24"/>
    <mergeCell ref="B25:B33"/>
    <mergeCell ref="B34:C34"/>
    <mergeCell ref="B2:C3"/>
    <mergeCell ref="D2:F2"/>
    <mergeCell ref="G2:H2"/>
    <mergeCell ref="I2:J2"/>
    <mergeCell ref="K2:L2"/>
    <mergeCell ref="M2:N2"/>
  </mergeCells>
  <phoneticPr fontId="1"/>
  <pageMargins left="0" right="0" top="0" bottom="0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1"/>
  <sheetViews>
    <sheetView view="pageBreakPreview" zoomScaleNormal="100" zoomScaleSheetLayoutView="100" workbookViewId="0"/>
  </sheetViews>
  <sheetFormatPr defaultRowHeight="13.5" x14ac:dyDescent="0.15"/>
  <cols>
    <col min="1" max="1" width="2.625" style="172" customWidth="1"/>
    <col min="2" max="2" width="2.5" style="172" bestFit="1" customWidth="1"/>
    <col min="3" max="3" width="21.125" style="172" bestFit="1" customWidth="1"/>
    <col min="4" max="6" width="9" style="172"/>
    <col min="7" max="16" width="7.375" style="172" customWidth="1"/>
    <col min="17" max="16384" width="9" style="172"/>
  </cols>
  <sheetData>
    <row r="1" spans="2:16" ht="14.25" thickBot="1" x14ac:dyDescent="0.2">
      <c r="B1" s="172" t="s">
        <v>127</v>
      </c>
    </row>
    <row r="2" spans="2:16" ht="13.5" customHeight="1" x14ac:dyDescent="0.15">
      <c r="B2" s="429" t="s">
        <v>131</v>
      </c>
      <c r="C2" s="430"/>
      <c r="D2" s="429" t="s">
        <v>132</v>
      </c>
      <c r="E2" s="422"/>
      <c r="F2" s="423"/>
      <c r="G2" s="429" t="s">
        <v>133</v>
      </c>
      <c r="H2" s="422"/>
      <c r="I2" s="422" t="s">
        <v>0</v>
      </c>
      <c r="J2" s="422"/>
      <c r="K2" s="422" t="s">
        <v>1</v>
      </c>
      <c r="L2" s="422"/>
      <c r="M2" s="422" t="s">
        <v>2</v>
      </c>
      <c r="N2" s="422"/>
      <c r="O2" s="422" t="s">
        <v>3</v>
      </c>
      <c r="P2" s="423"/>
    </row>
    <row r="3" spans="2:16" ht="14.25" thickBot="1" x14ac:dyDescent="0.2">
      <c r="B3" s="431"/>
      <c r="C3" s="432"/>
      <c r="D3" s="340" t="s">
        <v>5</v>
      </c>
      <c r="E3" s="60" t="s">
        <v>6</v>
      </c>
      <c r="F3" s="61" t="s">
        <v>7</v>
      </c>
      <c r="G3" s="340" t="s">
        <v>6</v>
      </c>
      <c r="H3" s="60" t="s">
        <v>7</v>
      </c>
      <c r="I3" s="60" t="s">
        <v>6</v>
      </c>
      <c r="J3" s="60" t="s">
        <v>7</v>
      </c>
      <c r="K3" s="60" t="s">
        <v>6</v>
      </c>
      <c r="L3" s="60" t="s">
        <v>7</v>
      </c>
      <c r="M3" s="60" t="s">
        <v>6</v>
      </c>
      <c r="N3" s="60" t="s">
        <v>7</v>
      </c>
      <c r="O3" s="60" t="s">
        <v>6</v>
      </c>
      <c r="P3" s="61" t="s">
        <v>7</v>
      </c>
    </row>
    <row r="4" spans="2:16" ht="13.5" customHeight="1" x14ac:dyDescent="0.15">
      <c r="B4" s="424" t="s">
        <v>8</v>
      </c>
      <c r="C4" s="63" t="s">
        <v>9</v>
      </c>
      <c r="D4" s="212">
        <v>539</v>
      </c>
      <c r="E4" s="84">
        <v>445</v>
      </c>
      <c r="F4" s="85">
        <v>94</v>
      </c>
      <c r="G4" s="212">
        <v>109</v>
      </c>
      <c r="H4" s="84">
        <v>26</v>
      </c>
      <c r="I4" s="84">
        <v>116</v>
      </c>
      <c r="J4" s="84">
        <v>35</v>
      </c>
      <c r="K4" s="84">
        <v>108</v>
      </c>
      <c r="L4" s="84">
        <v>20</v>
      </c>
      <c r="M4" s="84">
        <v>67</v>
      </c>
      <c r="N4" s="84">
        <v>9</v>
      </c>
      <c r="O4" s="84">
        <v>45</v>
      </c>
      <c r="P4" s="85">
        <v>4</v>
      </c>
    </row>
    <row r="5" spans="2:16" x14ac:dyDescent="0.15">
      <c r="B5" s="425"/>
      <c r="C5" s="66" t="s">
        <v>10</v>
      </c>
      <c r="D5" s="213" t="s">
        <v>229</v>
      </c>
      <c r="E5" s="87" t="s">
        <v>229</v>
      </c>
      <c r="F5" s="88" t="s">
        <v>227</v>
      </c>
      <c r="G5" s="213" t="s">
        <v>227</v>
      </c>
      <c r="H5" s="87" t="s">
        <v>229</v>
      </c>
      <c r="I5" s="87" t="s">
        <v>229</v>
      </c>
      <c r="J5" s="87" t="s">
        <v>227</v>
      </c>
      <c r="K5" s="87" t="s">
        <v>229</v>
      </c>
      <c r="L5" s="87" t="s">
        <v>227</v>
      </c>
      <c r="M5" s="87" t="s">
        <v>229</v>
      </c>
      <c r="N5" s="87" t="s">
        <v>229</v>
      </c>
      <c r="O5" s="89" t="s">
        <v>227</v>
      </c>
      <c r="P5" s="88" t="s">
        <v>229</v>
      </c>
    </row>
    <row r="6" spans="2:16" x14ac:dyDescent="0.15">
      <c r="B6" s="425"/>
      <c r="C6" s="66" t="s">
        <v>11</v>
      </c>
      <c r="D6" s="213">
        <v>2</v>
      </c>
      <c r="E6" s="87">
        <v>0</v>
      </c>
      <c r="F6" s="88">
        <v>2</v>
      </c>
      <c r="G6" s="213">
        <v>0</v>
      </c>
      <c r="H6" s="87">
        <v>1</v>
      </c>
      <c r="I6" s="87">
        <v>0</v>
      </c>
      <c r="J6" s="87">
        <v>1</v>
      </c>
      <c r="K6" s="87">
        <v>0</v>
      </c>
      <c r="L6" s="87">
        <v>0</v>
      </c>
      <c r="M6" s="87">
        <v>0</v>
      </c>
      <c r="N6" s="87">
        <v>0</v>
      </c>
      <c r="O6" s="87">
        <v>0</v>
      </c>
      <c r="P6" s="88">
        <v>0</v>
      </c>
    </row>
    <row r="7" spans="2:16" x14ac:dyDescent="0.15">
      <c r="B7" s="425"/>
      <c r="C7" s="66" t="s">
        <v>12</v>
      </c>
      <c r="D7" s="213" t="s">
        <v>229</v>
      </c>
      <c r="E7" s="87" t="s">
        <v>229</v>
      </c>
      <c r="F7" s="88" t="s">
        <v>227</v>
      </c>
      <c r="G7" s="213" t="s">
        <v>227</v>
      </c>
      <c r="H7" s="87" t="s">
        <v>229</v>
      </c>
      <c r="I7" s="87" t="s">
        <v>229</v>
      </c>
      <c r="J7" s="87" t="s">
        <v>227</v>
      </c>
      <c r="K7" s="87" t="s">
        <v>229</v>
      </c>
      <c r="L7" s="87" t="s">
        <v>227</v>
      </c>
      <c r="M7" s="87" t="s">
        <v>229</v>
      </c>
      <c r="N7" s="87" t="s">
        <v>229</v>
      </c>
      <c r="O7" s="89" t="s">
        <v>227</v>
      </c>
      <c r="P7" s="88" t="s">
        <v>229</v>
      </c>
    </row>
    <row r="8" spans="2:16" x14ac:dyDescent="0.15">
      <c r="B8" s="425"/>
      <c r="C8" s="66" t="s">
        <v>161</v>
      </c>
      <c r="D8" s="213">
        <v>0</v>
      </c>
      <c r="E8" s="87">
        <v>0</v>
      </c>
      <c r="F8" s="88">
        <v>0</v>
      </c>
      <c r="G8" s="213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8">
        <v>0</v>
      </c>
    </row>
    <row r="9" spans="2:16" x14ac:dyDescent="0.15">
      <c r="B9" s="425"/>
      <c r="C9" s="66" t="s">
        <v>162</v>
      </c>
      <c r="D9" s="213">
        <v>18</v>
      </c>
      <c r="E9" s="87">
        <v>16</v>
      </c>
      <c r="F9" s="88">
        <v>2</v>
      </c>
      <c r="G9" s="213">
        <v>4</v>
      </c>
      <c r="H9" s="87">
        <v>0</v>
      </c>
      <c r="I9" s="87">
        <v>5</v>
      </c>
      <c r="J9" s="87">
        <v>0</v>
      </c>
      <c r="K9" s="87">
        <v>4</v>
      </c>
      <c r="L9" s="87">
        <v>1</v>
      </c>
      <c r="M9" s="87">
        <v>1</v>
      </c>
      <c r="N9" s="87">
        <v>0</v>
      </c>
      <c r="O9" s="87">
        <v>2</v>
      </c>
      <c r="P9" s="88">
        <v>1</v>
      </c>
    </row>
    <row r="10" spans="2:16" x14ac:dyDescent="0.15">
      <c r="B10" s="425"/>
      <c r="C10" s="66" t="s">
        <v>15</v>
      </c>
      <c r="D10" s="213" t="s">
        <v>229</v>
      </c>
      <c r="E10" s="87" t="s">
        <v>229</v>
      </c>
      <c r="F10" s="88" t="s">
        <v>227</v>
      </c>
      <c r="G10" s="213" t="s">
        <v>227</v>
      </c>
      <c r="H10" s="87" t="s">
        <v>229</v>
      </c>
      <c r="I10" s="87" t="s">
        <v>229</v>
      </c>
      <c r="J10" s="87" t="s">
        <v>227</v>
      </c>
      <c r="K10" s="87" t="s">
        <v>229</v>
      </c>
      <c r="L10" s="87" t="s">
        <v>227</v>
      </c>
      <c r="M10" s="87" t="s">
        <v>229</v>
      </c>
      <c r="N10" s="87" t="s">
        <v>229</v>
      </c>
      <c r="O10" s="89" t="s">
        <v>227</v>
      </c>
      <c r="P10" s="88" t="s">
        <v>229</v>
      </c>
    </row>
    <row r="11" spans="2:16" x14ac:dyDescent="0.15">
      <c r="B11" s="425"/>
      <c r="C11" s="66" t="s">
        <v>16</v>
      </c>
      <c r="D11" s="213" t="s">
        <v>229</v>
      </c>
      <c r="E11" s="87" t="s">
        <v>229</v>
      </c>
      <c r="F11" s="88" t="s">
        <v>227</v>
      </c>
      <c r="G11" s="213" t="s">
        <v>227</v>
      </c>
      <c r="H11" s="87" t="s">
        <v>229</v>
      </c>
      <c r="I11" s="87" t="s">
        <v>229</v>
      </c>
      <c r="J11" s="87" t="s">
        <v>227</v>
      </c>
      <c r="K11" s="87" t="s">
        <v>229</v>
      </c>
      <c r="L11" s="87" t="s">
        <v>227</v>
      </c>
      <c r="M11" s="87" t="s">
        <v>229</v>
      </c>
      <c r="N11" s="87" t="s">
        <v>229</v>
      </c>
      <c r="O11" s="89" t="s">
        <v>227</v>
      </c>
      <c r="P11" s="88" t="s">
        <v>229</v>
      </c>
    </row>
    <row r="12" spans="2:16" x14ac:dyDescent="0.15">
      <c r="B12" s="425"/>
      <c r="C12" s="66" t="s">
        <v>17</v>
      </c>
      <c r="D12" s="213">
        <v>2</v>
      </c>
      <c r="E12" s="87">
        <v>2</v>
      </c>
      <c r="F12" s="88">
        <v>0</v>
      </c>
      <c r="G12" s="213">
        <v>1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1</v>
      </c>
      <c r="P12" s="88">
        <v>0</v>
      </c>
    </row>
    <row r="13" spans="2:16" x14ac:dyDescent="0.15">
      <c r="B13" s="425"/>
      <c r="C13" s="66" t="s">
        <v>18</v>
      </c>
      <c r="D13" s="213">
        <v>0</v>
      </c>
      <c r="E13" s="87">
        <v>0</v>
      </c>
      <c r="F13" s="88">
        <v>0</v>
      </c>
      <c r="G13" s="213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8">
        <v>0</v>
      </c>
    </row>
    <row r="14" spans="2:16" x14ac:dyDescent="0.15">
      <c r="B14" s="425"/>
      <c r="C14" s="66" t="s">
        <v>19</v>
      </c>
      <c r="D14" s="213">
        <v>25</v>
      </c>
      <c r="E14" s="87">
        <v>21</v>
      </c>
      <c r="F14" s="88">
        <v>4</v>
      </c>
      <c r="G14" s="213">
        <v>4</v>
      </c>
      <c r="H14" s="87">
        <v>0</v>
      </c>
      <c r="I14" s="87">
        <v>2</v>
      </c>
      <c r="J14" s="87">
        <v>3</v>
      </c>
      <c r="K14" s="87">
        <v>4</v>
      </c>
      <c r="L14" s="87">
        <v>0</v>
      </c>
      <c r="M14" s="87">
        <v>5</v>
      </c>
      <c r="N14" s="87">
        <v>0</v>
      </c>
      <c r="O14" s="87">
        <v>6</v>
      </c>
      <c r="P14" s="88">
        <v>1</v>
      </c>
    </row>
    <row r="15" spans="2:16" x14ac:dyDescent="0.15">
      <c r="B15" s="425"/>
      <c r="C15" s="66" t="s">
        <v>20</v>
      </c>
      <c r="D15" s="213" t="s">
        <v>229</v>
      </c>
      <c r="E15" s="87" t="s">
        <v>229</v>
      </c>
      <c r="F15" s="88" t="s">
        <v>227</v>
      </c>
      <c r="G15" s="213" t="s">
        <v>227</v>
      </c>
      <c r="H15" s="87" t="s">
        <v>229</v>
      </c>
      <c r="I15" s="87" t="s">
        <v>229</v>
      </c>
      <c r="J15" s="87" t="s">
        <v>227</v>
      </c>
      <c r="K15" s="87" t="s">
        <v>229</v>
      </c>
      <c r="L15" s="87" t="s">
        <v>227</v>
      </c>
      <c r="M15" s="87" t="s">
        <v>229</v>
      </c>
      <c r="N15" s="87" t="s">
        <v>229</v>
      </c>
      <c r="O15" s="89" t="s">
        <v>227</v>
      </c>
      <c r="P15" s="88" t="s">
        <v>229</v>
      </c>
    </row>
    <row r="16" spans="2:16" ht="14.25" thickBot="1" x14ac:dyDescent="0.2">
      <c r="B16" s="426"/>
      <c r="C16" s="70" t="s">
        <v>21</v>
      </c>
      <c r="D16" s="214">
        <v>586</v>
      </c>
      <c r="E16" s="90">
        <v>484</v>
      </c>
      <c r="F16" s="91">
        <v>102</v>
      </c>
      <c r="G16" s="214">
        <v>118</v>
      </c>
      <c r="H16" s="90">
        <v>27</v>
      </c>
      <c r="I16" s="90">
        <v>123</v>
      </c>
      <c r="J16" s="90">
        <v>39</v>
      </c>
      <c r="K16" s="90">
        <v>116</v>
      </c>
      <c r="L16" s="90">
        <v>21</v>
      </c>
      <c r="M16" s="90">
        <v>73</v>
      </c>
      <c r="N16" s="90">
        <v>9</v>
      </c>
      <c r="O16" s="90">
        <v>54</v>
      </c>
      <c r="P16" s="91">
        <v>6</v>
      </c>
    </row>
    <row r="17" spans="2:16" ht="13.5" customHeight="1" x14ac:dyDescent="0.15">
      <c r="B17" s="433" t="s">
        <v>22</v>
      </c>
      <c r="C17" s="63" t="s">
        <v>23</v>
      </c>
      <c r="D17" s="215">
        <v>8</v>
      </c>
      <c r="E17" s="93">
        <v>7</v>
      </c>
      <c r="F17" s="94">
        <v>1</v>
      </c>
      <c r="G17" s="95">
        <v>2</v>
      </c>
      <c r="H17" s="93">
        <v>1</v>
      </c>
      <c r="I17" s="93">
        <v>2</v>
      </c>
      <c r="J17" s="93">
        <v>0</v>
      </c>
      <c r="K17" s="93">
        <v>2</v>
      </c>
      <c r="L17" s="93">
        <v>0</v>
      </c>
      <c r="M17" s="93">
        <v>1</v>
      </c>
      <c r="N17" s="93">
        <v>0</v>
      </c>
      <c r="O17" s="93">
        <v>0</v>
      </c>
      <c r="P17" s="94">
        <v>0</v>
      </c>
    </row>
    <row r="18" spans="2:16" x14ac:dyDescent="0.15">
      <c r="B18" s="434"/>
      <c r="C18" s="66" t="s">
        <v>24</v>
      </c>
      <c r="D18" s="213">
        <v>0</v>
      </c>
      <c r="E18" s="87">
        <v>0</v>
      </c>
      <c r="F18" s="88">
        <v>0</v>
      </c>
      <c r="G18" s="89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8">
        <v>0</v>
      </c>
    </row>
    <row r="19" spans="2:16" x14ac:dyDescent="0.15">
      <c r="B19" s="434"/>
      <c r="C19" s="66" t="s">
        <v>25</v>
      </c>
      <c r="D19" s="213">
        <v>0</v>
      </c>
      <c r="E19" s="87">
        <v>0</v>
      </c>
      <c r="F19" s="88">
        <v>0</v>
      </c>
      <c r="G19" s="89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8">
        <v>0</v>
      </c>
    </row>
    <row r="20" spans="2:16" x14ac:dyDescent="0.15">
      <c r="B20" s="434"/>
      <c r="C20" s="66" t="s">
        <v>26</v>
      </c>
      <c r="D20" s="213">
        <v>0</v>
      </c>
      <c r="E20" s="87">
        <v>0</v>
      </c>
      <c r="F20" s="88">
        <v>0</v>
      </c>
      <c r="G20" s="89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8">
        <v>0</v>
      </c>
    </row>
    <row r="21" spans="2:16" x14ac:dyDescent="0.15">
      <c r="B21" s="434"/>
      <c r="C21" s="66" t="s">
        <v>27</v>
      </c>
      <c r="D21" s="213">
        <v>7</v>
      </c>
      <c r="E21" s="87">
        <v>7</v>
      </c>
      <c r="F21" s="88">
        <v>0</v>
      </c>
      <c r="G21" s="89">
        <v>2</v>
      </c>
      <c r="H21" s="87">
        <v>0</v>
      </c>
      <c r="I21" s="87">
        <v>0</v>
      </c>
      <c r="J21" s="87">
        <v>0</v>
      </c>
      <c r="K21" s="87">
        <v>1</v>
      </c>
      <c r="L21" s="87">
        <v>0</v>
      </c>
      <c r="M21" s="87">
        <v>1</v>
      </c>
      <c r="N21" s="87">
        <v>0</v>
      </c>
      <c r="O21" s="87">
        <v>3</v>
      </c>
      <c r="P21" s="88">
        <v>0</v>
      </c>
    </row>
    <row r="22" spans="2:16" x14ac:dyDescent="0.15">
      <c r="B22" s="434"/>
      <c r="C22" s="66" t="s">
        <v>28</v>
      </c>
      <c r="D22" s="213">
        <v>48</v>
      </c>
      <c r="E22" s="87">
        <v>44</v>
      </c>
      <c r="F22" s="88">
        <v>4</v>
      </c>
      <c r="G22" s="89">
        <v>11</v>
      </c>
      <c r="H22" s="87">
        <v>1</v>
      </c>
      <c r="I22" s="87">
        <v>11</v>
      </c>
      <c r="J22" s="87">
        <v>1</v>
      </c>
      <c r="K22" s="87">
        <v>12</v>
      </c>
      <c r="L22" s="87">
        <v>2</v>
      </c>
      <c r="M22" s="87">
        <v>9</v>
      </c>
      <c r="N22" s="87">
        <v>0</v>
      </c>
      <c r="O22" s="87">
        <v>1</v>
      </c>
      <c r="P22" s="88">
        <v>0</v>
      </c>
    </row>
    <row r="23" spans="2:16" x14ac:dyDescent="0.15">
      <c r="B23" s="434"/>
      <c r="C23" s="66" t="s">
        <v>29</v>
      </c>
      <c r="D23" s="213">
        <v>0</v>
      </c>
      <c r="E23" s="87">
        <v>0</v>
      </c>
      <c r="F23" s="88">
        <v>0</v>
      </c>
      <c r="G23" s="89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8">
        <v>0</v>
      </c>
    </row>
    <row r="24" spans="2:16" x14ac:dyDescent="0.15">
      <c r="B24" s="434"/>
      <c r="C24" s="66" t="s">
        <v>30</v>
      </c>
      <c r="D24" s="213">
        <v>1</v>
      </c>
      <c r="E24" s="87">
        <v>1</v>
      </c>
      <c r="F24" s="88">
        <v>0</v>
      </c>
      <c r="G24" s="89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1</v>
      </c>
      <c r="N24" s="87">
        <v>0</v>
      </c>
      <c r="O24" s="87">
        <v>0</v>
      </c>
      <c r="P24" s="88">
        <v>0</v>
      </c>
    </row>
    <row r="25" spans="2:16" ht="14.25" thickBot="1" x14ac:dyDescent="0.2">
      <c r="B25" s="435"/>
      <c r="C25" s="70" t="s">
        <v>21</v>
      </c>
      <c r="D25" s="214">
        <v>64</v>
      </c>
      <c r="E25" s="90">
        <v>59</v>
      </c>
      <c r="F25" s="91">
        <v>5</v>
      </c>
      <c r="G25" s="92">
        <v>15</v>
      </c>
      <c r="H25" s="90">
        <v>2</v>
      </c>
      <c r="I25" s="90">
        <v>13</v>
      </c>
      <c r="J25" s="90">
        <v>1</v>
      </c>
      <c r="K25" s="90">
        <v>15</v>
      </c>
      <c r="L25" s="90">
        <v>2</v>
      </c>
      <c r="M25" s="90">
        <v>12</v>
      </c>
      <c r="N25" s="90">
        <v>0</v>
      </c>
      <c r="O25" s="90">
        <v>4</v>
      </c>
      <c r="P25" s="91">
        <v>0</v>
      </c>
    </row>
    <row r="26" spans="2:16" ht="13.5" customHeight="1" x14ac:dyDescent="0.15">
      <c r="B26" s="424" t="s">
        <v>31</v>
      </c>
      <c r="C26" s="63" t="s">
        <v>32</v>
      </c>
      <c r="D26" s="215">
        <v>0</v>
      </c>
      <c r="E26" s="93">
        <v>0</v>
      </c>
      <c r="F26" s="94">
        <v>0</v>
      </c>
      <c r="G26" s="95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4">
        <v>0</v>
      </c>
    </row>
    <row r="27" spans="2:16" x14ac:dyDescent="0.15">
      <c r="B27" s="425"/>
      <c r="C27" s="66" t="s">
        <v>33</v>
      </c>
      <c r="D27" s="213">
        <v>1</v>
      </c>
      <c r="E27" s="87">
        <v>1</v>
      </c>
      <c r="F27" s="88">
        <v>0</v>
      </c>
      <c r="G27" s="89">
        <v>0</v>
      </c>
      <c r="H27" s="87">
        <v>0</v>
      </c>
      <c r="I27" s="87">
        <v>1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8">
        <v>0</v>
      </c>
    </row>
    <row r="28" spans="2:16" x14ac:dyDescent="0.15">
      <c r="B28" s="425"/>
      <c r="C28" s="66" t="s">
        <v>34</v>
      </c>
      <c r="D28" s="213">
        <v>18</v>
      </c>
      <c r="E28" s="87">
        <v>15</v>
      </c>
      <c r="F28" s="88">
        <v>3</v>
      </c>
      <c r="G28" s="89">
        <v>2</v>
      </c>
      <c r="H28" s="87">
        <v>0</v>
      </c>
      <c r="I28" s="87">
        <v>4</v>
      </c>
      <c r="J28" s="87">
        <v>0</v>
      </c>
      <c r="K28" s="87">
        <v>3</v>
      </c>
      <c r="L28" s="87">
        <v>2</v>
      </c>
      <c r="M28" s="87">
        <v>5</v>
      </c>
      <c r="N28" s="87">
        <v>0</v>
      </c>
      <c r="O28" s="87">
        <v>1</v>
      </c>
      <c r="P28" s="88">
        <v>1</v>
      </c>
    </row>
    <row r="29" spans="2:16" x14ac:dyDescent="0.15">
      <c r="B29" s="425"/>
      <c r="C29" s="66" t="s">
        <v>35</v>
      </c>
      <c r="D29" s="213">
        <v>0</v>
      </c>
      <c r="E29" s="87">
        <v>0</v>
      </c>
      <c r="F29" s="88">
        <v>0</v>
      </c>
      <c r="G29" s="89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8">
        <v>0</v>
      </c>
    </row>
    <row r="30" spans="2:16" x14ac:dyDescent="0.15">
      <c r="B30" s="425"/>
      <c r="C30" s="66" t="s">
        <v>36</v>
      </c>
      <c r="D30" s="213">
        <v>41</v>
      </c>
      <c r="E30" s="87">
        <v>38</v>
      </c>
      <c r="F30" s="88">
        <v>3</v>
      </c>
      <c r="G30" s="89">
        <v>4</v>
      </c>
      <c r="H30" s="87">
        <v>0</v>
      </c>
      <c r="I30" s="87">
        <v>9</v>
      </c>
      <c r="J30" s="87">
        <v>0</v>
      </c>
      <c r="K30" s="87">
        <v>6</v>
      </c>
      <c r="L30" s="87">
        <v>2</v>
      </c>
      <c r="M30" s="87">
        <v>12</v>
      </c>
      <c r="N30" s="87">
        <v>0</v>
      </c>
      <c r="O30" s="87">
        <v>7</v>
      </c>
      <c r="P30" s="88">
        <v>1</v>
      </c>
    </row>
    <row r="31" spans="2:16" x14ac:dyDescent="0.15">
      <c r="B31" s="425"/>
      <c r="C31" s="66" t="s">
        <v>37</v>
      </c>
      <c r="D31" s="213">
        <v>126</v>
      </c>
      <c r="E31" s="87">
        <v>108</v>
      </c>
      <c r="F31" s="88">
        <v>18</v>
      </c>
      <c r="G31" s="89">
        <v>22</v>
      </c>
      <c r="H31" s="87">
        <v>3</v>
      </c>
      <c r="I31" s="87">
        <v>20</v>
      </c>
      <c r="J31" s="87">
        <v>5</v>
      </c>
      <c r="K31" s="87">
        <v>30</v>
      </c>
      <c r="L31" s="87">
        <v>1</v>
      </c>
      <c r="M31" s="87">
        <v>20</v>
      </c>
      <c r="N31" s="87">
        <v>3</v>
      </c>
      <c r="O31" s="87">
        <v>16</v>
      </c>
      <c r="P31" s="88">
        <v>6</v>
      </c>
    </row>
    <row r="32" spans="2:16" x14ac:dyDescent="0.15">
      <c r="B32" s="425"/>
      <c r="C32" s="66" t="s">
        <v>38</v>
      </c>
      <c r="D32" s="213">
        <v>10</v>
      </c>
      <c r="E32" s="87">
        <v>10</v>
      </c>
      <c r="F32" s="88">
        <v>0</v>
      </c>
      <c r="G32" s="89">
        <v>2</v>
      </c>
      <c r="H32" s="87">
        <v>0</v>
      </c>
      <c r="I32" s="87">
        <v>3</v>
      </c>
      <c r="J32" s="87">
        <v>0</v>
      </c>
      <c r="K32" s="87">
        <v>0</v>
      </c>
      <c r="L32" s="87">
        <v>0</v>
      </c>
      <c r="M32" s="87">
        <v>3</v>
      </c>
      <c r="N32" s="87">
        <v>0</v>
      </c>
      <c r="O32" s="87">
        <v>2</v>
      </c>
      <c r="P32" s="88">
        <v>0</v>
      </c>
    </row>
    <row r="33" spans="2:16" x14ac:dyDescent="0.15">
      <c r="B33" s="425"/>
      <c r="C33" s="66" t="s">
        <v>39</v>
      </c>
      <c r="D33" s="213">
        <v>2</v>
      </c>
      <c r="E33" s="87">
        <v>1</v>
      </c>
      <c r="F33" s="88">
        <v>1</v>
      </c>
      <c r="G33" s="89">
        <v>0</v>
      </c>
      <c r="H33" s="87">
        <v>0</v>
      </c>
      <c r="I33" s="87">
        <v>1</v>
      </c>
      <c r="J33" s="87">
        <v>0</v>
      </c>
      <c r="K33" s="87">
        <v>0</v>
      </c>
      <c r="L33" s="87">
        <v>1</v>
      </c>
      <c r="M33" s="87">
        <v>0</v>
      </c>
      <c r="N33" s="87">
        <v>0</v>
      </c>
      <c r="O33" s="87">
        <v>0</v>
      </c>
      <c r="P33" s="88">
        <v>0</v>
      </c>
    </row>
    <row r="34" spans="2:16" x14ac:dyDescent="0.15">
      <c r="B34" s="425"/>
      <c r="C34" s="66" t="s">
        <v>40</v>
      </c>
      <c r="D34" s="213">
        <v>1</v>
      </c>
      <c r="E34" s="87">
        <v>1</v>
      </c>
      <c r="F34" s="88">
        <v>0</v>
      </c>
      <c r="G34" s="89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1</v>
      </c>
      <c r="N34" s="87">
        <v>0</v>
      </c>
      <c r="O34" s="87">
        <v>0</v>
      </c>
      <c r="P34" s="88">
        <v>0</v>
      </c>
    </row>
    <row r="35" spans="2:16" x14ac:dyDescent="0.15">
      <c r="B35" s="425"/>
      <c r="C35" s="66" t="s">
        <v>41</v>
      </c>
      <c r="D35" s="213">
        <v>12</v>
      </c>
      <c r="E35" s="87">
        <v>9</v>
      </c>
      <c r="F35" s="88">
        <v>3</v>
      </c>
      <c r="G35" s="89">
        <v>7</v>
      </c>
      <c r="H35" s="87">
        <v>1</v>
      </c>
      <c r="I35" s="87">
        <v>0</v>
      </c>
      <c r="J35" s="87">
        <v>0</v>
      </c>
      <c r="K35" s="87">
        <v>2</v>
      </c>
      <c r="L35" s="87">
        <v>2</v>
      </c>
      <c r="M35" s="87">
        <v>0</v>
      </c>
      <c r="N35" s="87">
        <v>0</v>
      </c>
      <c r="O35" s="87">
        <v>0</v>
      </c>
      <c r="P35" s="88">
        <v>0</v>
      </c>
    </row>
    <row r="36" spans="2:16" x14ac:dyDescent="0.15">
      <c r="B36" s="425"/>
      <c r="C36" s="66" t="s">
        <v>42</v>
      </c>
      <c r="D36" s="213">
        <v>2</v>
      </c>
      <c r="E36" s="87">
        <v>2</v>
      </c>
      <c r="F36" s="88">
        <v>0</v>
      </c>
      <c r="G36" s="89">
        <v>1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1</v>
      </c>
      <c r="N36" s="87">
        <v>0</v>
      </c>
      <c r="O36" s="87">
        <v>0</v>
      </c>
      <c r="P36" s="88">
        <v>0</v>
      </c>
    </row>
    <row r="37" spans="2:16" x14ac:dyDescent="0.15">
      <c r="B37" s="425"/>
      <c r="C37" s="66" t="s">
        <v>30</v>
      </c>
      <c r="D37" s="213">
        <v>4</v>
      </c>
      <c r="E37" s="87">
        <v>4</v>
      </c>
      <c r="F37" s="88">
        <v>0</v>
      </c>
      <c r="G37" s="89">
        <v>0</v>
      </c>
      <c r="H37" s="87">
        <v>0</v>
      </c>
      <c r="I37" s="87">
        <v>1</v>
      </c>
      <c r="J37" s="87">
        <v>0</v>
      </c>
      <c r="K37" s="87">
        <v>2</v>
      </c>
      <c r="L37" s="87">
        <v>0</v>
      </c>
      <c r="M37" s="87">
        <v>1</v>
      </c>
      <c r="N37" s="87">
        <v>0</v>
      </c>
      <c r="O37" s="87">
        <v>0</v>
      </c>
      <c r="P37" s="88">
        <v>0</v>
      </c>
    </row>
    <row r="38" spans="2:16" ht="14.25" thickBot="1" x14ac:dyDescent="0.2">
      <c r="B38" s="426"/>
      <c r="C38" s="70" t="s">
        <v>21</v>
      </c>
      <c r="D38" s="214">
        <v>217</v>
      </c>
      <c r="E38" s="90">
        <v>189</v>
      </c>
      <c r="F38" s="91">
        <v>28</v>
      </c>
      <c r="G38" s="92">
        <v>38</v>
      </c>
      <c r="H38" s="90">
        <v>4</v>
      </c>
      <c r="I38" s="90">
        <v>39</v>
      </c>
      <c r="J38" s="90">
        <v>5</v>
      </c>
      <c r="K38" s="90">
        <v>43</v>
      </c>
      <c r="L38" s="90">
        <v>8</v>
      </c>
      <c r="M38" s="90">
        <v>43</v>
      </c>
      <c r="N38" s="90">
        <v>3</v>
      </c>
      <c r="O38" s="90">
        <v>26</v>
      </c>
      <c r="P38" s="91">
        <v>8</v>
      </c>
    </row>
    <row r="39" spans="2:16" ht="13.5" customHeight="1" x14ac:dyDescent="0.15">
      <c r="B39" s="424" t="s">
        <v>43</v>
      </c>
      <c r="C39" s="63" t="s">
        <v>44</v>
      </c>
      <c r="D39" s="215">
        <v>1476</v>
      </c>
      <c r="E39" s="93">
        <v>1292</v>
      </c>
      <c r="F39" s="94">
        <v>184</v>
      </c>
      <c r="G39" s="95">
        <v>396</v>
      </c>
      <c r="H39" s="93">
        <v>52</v>
      </c>
      <c r="I39" s="93">
        <v>366</v>
      </c>
      <c r="J39" s="93">
        <v>52</v>
      </c>
      <c r="K39" s="93">
        <v>287</v>
      </c>
      <c r="L39" s="93">
        <v>47</v>
      </c>
      <c r="M39" s="93">
        <v>146</v>
      </c>
      <c r="N39" s="93">
        <v>21</v>
      </c>
      <c r="O39" s="93">
        <v>97</v>
      </c>
      <c r="P39" s="94">
        <v>12</v>
      </c>
    </row>
    <row r="40" spans="2:16" x14ac:dyDescent="0.15">
      <c r="B40" s="425"/>
      <c r="C40" s="66" t="s">
        <v>45</v>
      </c>
      <c r="D40" s="213">
        <v>22</v>
      </c>
      <c r="E40" s="87">
        <v>16</v>
      </c>
      <c r="F40" s="88">
        <v>6</v>
      </c>
      <c r="G40" s="89">
        <v>8</v>
      </c>
      <c r="H40" s="87">
        <v>1</v>
      </c>
      <c r="I40" s="87">
        <v>3</v>
      </c>
      <c r="J40" s="87">
        <v>3</v>
      </c>
      <c r="K40" s="87">
        <v>2</v>
      </c>
      <c r="L40" s="87">
        <v>2</v>
      </c>
      <c r="M40" s="87">
        <v>2</v>
      </c>
      <c r="N40" s="87">
        <v>0</v>
      </c>
      <c r="O40" s="87">
        <v>1</v>
      </c>
      <c r="P40" s="88">
        <v>0</v>
      </c>
    </row>
    <row r="41" spans="2:16" x14ac:dyDescent="0.15">
      <c r="B41" s="425"/>
      <c r="C41" s="66" t="s">
        <v>46</v>
      </c>
      <c r="D41" s="213">
        <v>0</v>
      </c>
      <c r="E41" s="87">
        <v>0</v>
      </c>
      <c r="F41" s="88">
        <v>0</v>
      </c>
      <c r="G41" s="89">
        <v>0</v>
      </c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8">
        <v>0</v>
      </c>
    </row>
    <row r="42" spans="2:16" x14ac:dyDescent="0.15">
      <c r="B42" s="425"/>
      <c r="C42" s="66" t="s">
        <v>47</v>
      </c>
      <c r="D42" s="213">
        <v>0</v>
      </c>
      <c r="E42" s="87">
        <v>0</v>
      </c>
      <c r="F42" s="88">
        <v>0</v>
      </c>
      <c r="G42" s="89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8">
        <v>0</v>
      </c>
    </row>
    <row r="43" spans="2:16" x14ac:dyDescent="0.15">
      <c r="B43" s="425"/>
      <c r="C43" s="66" t="s">
        <v>48</v>
      </c>
      <c r="D43" s="213" t="s">
        <v>229</v>
      </c>
      <c r="E43" s="87" t="s">
        <v>229</v>
      </c>
      <c r="F43" s="88" t="s">
        <v>227</v>
      </c>
      <c r="G43" s="213" t="s">
        <v>227</v>
      </c>
      <c r="H43" s="87" t="s">
        <v>229</v>
      </c>
      <c r="I43" s="87" t="s">
        <v>229</v>
      </c>
      <c r="J43" s="87" t="s">
        <v>227</v>
      </c>
      <c r="K43" s="87" t="s">
        <v>229</v>
      </c>
      <c r="L43" s="87" t="s">
        <v>227</v>
      </c>
      <c r="M43" s="87" t="s">
        <v>229</v>
      </c>
      <c r="N43" s="87" t="s">
        <v>229</v>
      </c>
      <c r="O43" s="89" t="s">
        <v>227</v>
      </c>
      <c r="P43" s="88" t="s">
        <v>229</v>
      </c>
    </row>
    <row r="44" spans="2:16" x14ac:dyDescent="0.15">
      <c r="B44" s="425"/>
      <c r="C44" s="66" t="s">
        <v>30</v>
      </c>
      <c r="D44" s="213">
        <v>1</v>
      </c>
      <c r="E44" s="87">
        <v>1</v>
      </c>
      <c r="F44" s="88">
        <v>0</v>
      </c>
      <c r="G44" s="89">
        <v>0</v>
      </c>
      <c r="H44" s="87">
        <v>0</v>
      </c>
      <c r="I44" s="87">
        <v>0</v>
      </c>
      <c r="J44" s="87">
        <v>0</v>
      </c>
      <c r="K44" s="87">
        <v>1</v>
      </c>
      <c r="L44" s="87">
        <v>0</v>
      </c>
      <c r="M44" s="87">
        <v>0</v>
      </c>
      <c r="N44" s="87">
        <v>0</v>
      </c>
      <c r="O44" s="87">
        <v>0</v>
      </c>
      <c r="P44" s="88">
        <v>0</v>
      </c>
    </row>
    <row r="45" spans="2:16" ht="14.25" thickBot="1" x14ac:dyDescent="0.2">
      <c r="B45" s="426"/>
      <c r="C45" s="70" t="s">
        <v>21</v>
      </c>
      <c r="D45" s="214">
        <v>1499</v>
      </c>
      <c r="E45" s="90">
        <v>1309</v>
      </c>
      <c r="F45" s="91">
        <v>190</v>
      </c>
      <c r="G45" s="92">
        <v>404</v>
      </c>
      <c r="H45" s="90">
        <v>53</v>
      </c>
      <c r="I45" s="90">
        <v>369</v>
      </c>
      <c r="J45" s="90">
        <v>55</v>
      </c>
      <c r="K45" s="90">
        <v>290</v>
      </c>
      <c r="L45" s="90">
        <v>49</v>
      </c>
      <c r="M45" s="90">
        <v>148</v>
      </c>
      <c r="N45" s="90">
        <v>21</v>
      </c>
      <c r="O45" s="90">
        <v>98</v>
      </c>
      <c r="P45" s="91">
        <v>12</v>
      </c>
    </row>
    <row r="46" spans="2:16" ht="13.5" customHeight="1" x14ac:dyDescent="0.15">
      <c r="B46" s="424" t="s">
        <v>49</v>
      </c>
      <c r="C46" s="63" t="s">
        <v>50</v>
      </c>
      <c r="D46" s="215">
        <v>24</v>
      </c>
      <c r="E46" s="93">
        <v>20</v>
      </c>
      <c r="F46" s="94">
        <v>4</v>
      </c>
      <c r="G46" s="95">
        <v>6</v>
      </c>
      <c r="H46" s="93">
        <v>2</v>
      </c>
      <c r="I46" s="93">
        <v>3</v>
      </c>
      <c r="J46" s="93">
        <v>1</v>
      </c>
      <c r="K46" s="93">
        <v>3</v>
      </c>
      <c r="L46" s="93">
        <v>1</v>
      </c>
      <c r="M46" s="93">
        <v>4</v>
      </c>
      <c r="N46" s="93">
        <v>0</v>
      </c>
      <c r="O46" s="93">
        <v>4</v>
      </c>
      <c r="P46" s="94">
        <v>0</v>
      </c>
    </row>
    <row r="47" spans="2:16" x14ac:dyDescent="0.15">
      <c r="B47" s="425"/>
      <c r="C47" s="66" t="s">
        <v>51</v>
      </c>
      <c r="D47" s="213">
        <v>38</v>
      </c>
      <c r="E47" s="87">
        <v>34</v>
      </c>
      <c r="F47" s="88">
        <v>4</v>
      </c>
      <c r="G47" s="89">
        <v>6</v>
      </c>
      <c r="H47" s="87">
        <v>3</v>
      </c>
      <c r="I47" s="87">
        <v>5</v>
      </c>
      <c r="J47" s="87">
        <v>0</v>
      </c>
      <c r="K47" s="87">
        <v>8</v>
      </c>
      <c r="L47" s="87">
        <v>0</v>
      </c>
      <c r="M47" s="87">
        <v>5</v>
      </c>
      <c r="N47" s="87">
        <v>1</v>
      </c>
      <c r="O47" s="87">
        <v>10</v>
      </c>
      <c r="P47" s="88">
        <v>0</v>
      </c>
    </row>
    <row r="48" spans="2:16" x14ac:dyDescent="0.15">
      <c r="B48" s="425"/>
      <c r="C48" s="66" t="s">
        <v>52</v>
      </c>
      <c r="D48" s="213">
        <v>15</v>
      </c>
      <c r="E48" s="87">
        <v>14</v>
      </c>
      <c r="F48" s="88">
        <v>1</v>
      </c>
      <c r="G48" s="89">
        <v>2</v>
      </c>
      <c r="H48" s="87">
        <v>0</v>
      </c>
      <c r="I48" s="87">
        <v>3</v>
      </c>
      <c r="J48" s="87">
        <v>1</v>
      </c>
      <c r="K48" s="87">
        <v>8</v>
      </c>
      <c r="L48" s="87">
        <v>0</v>
      </c>
      <c r="M48" s="87">
        <v>1</v>
      </c>
      <c r="N48" s="87">
        <v>0</v>
      </c>
      <c r="O48" s="87">
        <v>0</v>
      </c>
      <c r="P48" s="88">
        <v>0</v>
      </c>
    </row>
    <row r="49" spans="2:16" x14ac:dyDescent="0.15">
      <c r="B49" s="425"/>
      <c r="C49" s="66" t="s">
        <v>53</v>
      </c>
      <c r="D49" s="213">
        <v>46</v>
      </c>
      <c r="E49" s="87">
        <v>37</v>
      </c>
      <c r="F49" s="88">
        <v>9</v>
      </c>
      <c r="G49" s="89">
        <v>2</v>
      </c>
      <c r="H49" s="87">
        <v>1</v>
      </c>
      <c r="I49" s="87">
        <v>9</v>
      </c>
      <c r="J49" s="87">
        <v>0</v>
      </c>
      <c r="K49" s="87">
        <v>12</v>
      </c>
      <c r="L49" s="87">
        <v>5</v>
      </c>
      <c r="M49" s="87">
        <v>7</v>
      </c>
      <c r="N49" s="87">
        <v>3</v>
      </c>
      <c r="O49" s="87">
        <v>7</v>
      </c>
      <c r="P49" s="88">
        <v>0</v>
      </c>
    </row>
    <row r="50" spans="2:16" x14ac:dyDescent="0.15">
      <c r="B50" s="425"/>
      <c r="C50" s="66" t="s">
        <v>30</v>
      </c>
      <c r="D50" s="213">
        <v>0</v>
      </c>
      <c r="E50" s="87">
        <v>0</v>
      </c>
      <c r="F50" s="88">
        <v>0</v>
      </c>
      <c r="G50" s="89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88">
        <v>0</v>
      </c>
    </row>
    <row r="51" spans="2:16" ht="14.25" thickBot="1" x14ac:dyDescent="0.2">
      <c r="B51" s="426"/>
      <c r="C51" s="70" t="s">
        <v>21</v>
      </c>
      <c r="D51" s="214">
        <v>123</v>
      </c>
      <c r="E51" s="90">
        <v>105</v>
      </c>
      <c r="F51" s="91">
        <v>18</v>
      </c>
      <c r="G51" s="92">
        <v>16</v>
      </c>
      <c r="H51" s="90">
        <v>6</v>
      </c>
      <c r="I51" s="90">
        <v>20</v>
      </c>
      <c r="J51" s="90">
        <v>2</v>
      </c>
      <c r="K51" s="90">
        <v>31</v>
      </c>
      <c r="L51" s="90">
        <v>6</v>
      </c>
      <c r="M51" s="90">
        <v>17</v>
      </c>
      <c r="N51" s="90">
        <v>4</v>
      </c>
      <c r="O51" s="90">
        <v>21</v>
      </c>
      <c r="P51" s="91">
        <v>0</v>
      </c>
    </row>
    <row r="52" spans="2:16" ht="14.25" thickBot="1" x14ac:dyDescent="0.2">
      <c r="B52" s="427" t="s">
        <v>134</v>
      </c>
      <c r="C52" s="428"/>
      <c r="D52" s="216">
        <v>75</v>
      </c>
      <c r="E52" s="96">
        <v>63</v>
      </c>
      <c r="F52" s="97">
        <v>12</v>
      </c>
      <c r="G52" s="98">
        <v>25</v>
      </c>
      <c r="H52" s="96">
        <v>1</v>
      </c>
      <c r="I52" s="96">
        <v>12</v>
      </c>
      <c r="J52" s="96">
        <v>5</v>
      </c>
      <c r="K52" s="96">
        <v>12</v>
      </c>
      <c r="L52" s="96">
        <v>3</v>
      </c>
      <c r="M52" s="96">
        <v>7</v>
      </c>
      <c r="N52" s="96">
        <v>2</v>
      </c>
      <c r="O52" s="96">
        <v>7</v>
      </c>
      <c r="P52" s="97">
        <v>1</v>
      </c>
    </row>
    <row r="53" spans="2:16" ht="14.25" thickBot="1" x14ac:dyDescent="0.2">
      <c r="B53" s="427" t="s">
        <v>135</v>
      </c>
      <c r="C53" s="428"/>
      <c r="D53" s="216" t="s">
        <v>226</v>
      </c>
      <c r="E53" s="96" t="s">
        <v>226</v>
      </c>
      <c r="F53" s="97" t="s">
        <v>226</v>
      </c>
      <c r="G53" s="98" t="s">
        <v>226</v>
      </c>
      <c r="H53" s="96" t="s">
        <v>226</v>
      </c>
      <c r="I53" s="96" t="s">
        <v>226</v>
      </c>
      <c r="J53" s="96" t="s">
        <v>226</v>
      </c>
      <c r="K53" s="96" t="s">
        <v>226</v>
      </c>
      <c r="L53" s="96" t="s">
        <v>226</v>
      </c>
      <c r="M53" s="96" t="s">
        <v>226</v>
      </c>
      <c r="N53" s="96" t="s">
        <v>226</v>
      </c>
      <c r="O53" s="96" t="s">
        <v>226</v>
      </c>
      <c r="P53" s="97" t="s">
        <v>226</v>
      </c>
    </row>
    <row r="54" spans="2:16" ht="13.5" customHeight="1" x14ac:dyDescent="0.15">
      <c r="B54" s="424" t="s">
        <v>56</v>
      </c>
      <c r="C54" s="63" t="s">
        <v>57</v>
      </c>
      <c r="D54" s="215">
        <v>78</v>
      </c>
      <c r="E54" s="93">
        <v>65</v>
      </c>
      <c r="F54" s="94">
        <v>13</v>
      </c>
      <c r="G54" s="95">
        <v>22</v>
      </c>
      <c r="H54" s="93">
        <v>3</v>
      </c>
      <c r="I54" s="93">
        <v>16</v>
      </c>
      <c r="J54" s="93">
        <v>2</v>
      </c>
      <c r="K54" s="93">
        <v>7</v>
      </c>
      <c r="L54" s="93">
        <v>4</v>
      </c>
      <c r="M54" s="93">
        <v>12</v>
      </c>
      <c r="N54" s="93">
        <v>2</v>
      </c>
      <c r="O54" s="93">
        <v>8</v>
      </c>
      <c r="P54" s="94">
        <v>2</v>
      </c>
    </row>
    <row r="55" spans="2:16" x14ac:dyDescent="0.15">
      <c r="B55" s="425"/>
      <c r="C55" s="66" t="s">
        <v>58</v>
      </c>
      <c r="D55" s="213">
        <v>40</v>
      </c>
      <c r="E55" s="87">
        <v>35</v>
      </c>
      <c r="F55" s="88">
        <v>5</v>
      </c>
      <c r="G55" s="89">
        <v>17</v>
      </c>
      <c r="H55" s="87">
        <v>3</v>
      </c>
      <c r="I55" s="87">
        <v>6</v>
      </c>
      <c r="J55" s="87">
        <v>0</v>
      </c>
      <c r="K55" s="87">
        <v>7</v>
      </c>
      <c r="L55" s="87">
        <v>1</v>
      </c>
      <c r="M55" s="87">
        <v>1</v>
      </c>
      <c r="N55" s="87">
        <v>1</v>
      </c>
      <c r="O55" s="87">
        <v>4</v>
      </c>
      <c r="P55" s="88">
        <v>0</v>
      </c>
    </row>
    <row r="56" spans="2:16" x14ac:dyDescent="0.15">
      <c r="B56" s="425"/>
      <c r="C56" s="66" t="s">
        <v>59</v>
      </c>
      <c r="D56" s="213">
        <v>12</v>
      </c>
      <c r="E56" s="87">
        <v>9</v>
      </c>
      <c r="F56" s="88">
        <v>3</v>
      </c>
      <c r="G56" s="89">
        <v>2</v>
      </c>
      <c r="H56" s="87">
        <v>0</v>
      </c>
      <c r="I56" s="87">
        <v>2</v>
      </c>
      <c r="J56" s="87">
        <v>3</v>
      </c>
      <c r="K56" s="87">
        <v>2</v>
      </c>
      <c r="L56" s="87">
        <v>0</v>
      </c>
      <c r="M56" s="87">
        <v>3</v>
      </c>
      <c r="N56" s="87">
        <v>0</v>
      </c>
      <c r="O56" s="87">
        <v>0</v>
      </c>
      <c r="P56" s="88">
        <v>0</v>
      </c>
    </row>
    <row r="57" spans="2:16" ht="14.25" thickBot="1" x14ac:dyDescent="0.2">
      <c r="B57" s="426"/>
      <c r="C57" s="70" t="s">
        <v>21</v>
      </c>
      <c r="D57" s="214">
        <v>130</v>
      </c>
      <c r="E57" s="90">
        <v>109</v>
      </c>
      <c r="F57" s="91">
        <v>21</v>
      </c>
      <c r="G57" s="92">
        <v>41</v>
      </c>
      <c r="H57" s="90">
        <v>6</v>
      </c>
      <c r="I57" s="90">
        <v>24</v>
      </c>
      <c r="J57" s="90">
        <v>5</v>
      </c>
      <c r="K57" s="90">
        <v>16</v>
      </c>
      <c r="L57" s="90">
        <v>5</v>
      </c>
      <c r="M57" s="90">
        <v>16</v>
      </c>
      <c r="N57" s="90">
        <v>3</v>
      </c>
      <c r="O57" s="90">
        <v>12</v>
      </c>
      <c r="P57" s="91">
        <v>2</v>
      </c>
    </row>
    <row r="58" spans="2:16" ht="14.25" thickBot="1" x14ac:dyDescent="0.2">
      <c r="B58" s="463" t="s">
        <v>201</v>
      </c>
      <c r="C58" s="464"/>
      <c r="D58" s="217">
        <v>2694</v>
      </c>
      <c r="E58" s="218">
        <v>2318</v>
      </c>
      <c r="F58" s="219">
        <v>376</v>
      </c>
      <c r="G58" s="220">
        <v>657</v>
      </c>
      <c r="H58" s="218">
        <v>99</v>
      </c>
      <c r="I58" s="218">
        <v>600</v>
      </c>
      <c r="J58" s="218">
        <v>112</v>
      </c>
      <c r="K58" s="218">
        <v>523</v>
      </c>
      <c r="L58" s="218">
        <v>94</v>
      </c>
      <c r="M58" s="218">
        <v>316</v>
      </c>
      <c r="N58" s="218">
        <v>42</v>
      </c>
      <c r="O58" s="218">
        <v>222</v>
      </c>
      <c r="P58" s="219">
        <v>29</v>
      </c>
    </row>
    <row r="59" spans="2:16" x14ac:dyDescent="0.15">
      <c r="B59" s="77"/>
      <c r="C59" s="77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</row>
    <row r="60" spans="2:16" ht="14.25" thickBot="1" x14ac:dyDescent="0.2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</row>
    <row r="61" spans="2:16" x14ac:dyDescent="0.15">
      <c r="B61" s="439" t="s">
        <v>60</v>
      </c>
      <c r="C61" s="440"/>
      <c r="D61" s="429" t="s">
        <v>61</v>
      </c>
      <c r="E61" s="422"/>
      <c r="F61" s="423"/>
      <c r="G61" s="443" t="s">
        <v>62</v>
      </c>
      <c r="H61" s="422"/>
      <c r="I61" s="422" t="s">
        <v>0</v>
      </c>
      <c r="J61" s="422"/>
      <c r="K61" s="422" t="s">
        <v>1</v>
      </c>
      <c r="L61" s="422"/>
      <c r="M61" s="422" t="s">
        <v>2</v>
      </c>
      <c r="N61" s="422"/>
      <c r="O61" s="422" t="s">
        <v>3</v>
      </c>
      <c r="P61" s="423"/>
    </row>
    <row r="62" spans="2:16" ht="14.25" thickBot="1" x14ac:dyDescent="0.2">
      <c r="B62" s="441"/>
      <c r="C62" s="442"/>
      <c r="D62" s="80" t="s">
        <v>5</v>
      </c>
      <c r="E62" s="81" t="s">
        <v>6</v>
      </c>
      <c r="F62" s="82" t="s">
        <v>7</v>
      </c>
      <c r="G62" s="83" t="s">
        <v>6</v>
      </c>
      <c r="H62" s="81" t="s">
        <v>7</v>
      </c>
      <c r="I62" s="81" t="s">
        <v>6</v>
      </c>
      <c r="J62" s="81" t="s">
        <v>7</v>
      </c>
      <c r="K62" s="81" t="s">
        <v>6</v>
      </c>
      <c r="L62" s="81" t="s">
        <v>7</v>
      </c>
      <c r="M62" s="81" t="s">
        <v>6</v>
      </c>
      <c r="N62" s="81" t="s">
        <v>7</v>
      </c>
      <c r="O62" s="81" t="s">
        <v>6</v>
      </c>
      <c r="P62" s="82" t="s">
        <v>7</v>
      </c>
    </row>
    <row r="63" spans="2:16" x14ac:dyDescent="0.15">
      <c r="B63" s="466" t="s">
        <v>136</v>
      </c>
      <c r="C63" s="467"/>
      <c r="D63" s="215">
        <v>8</v>
      </c>
      <c r="E63" s="93">
        <v>7</v>
      </c>
      <c r="F63" s="94">
        <v>1</v>
      </c>
      <c r="G63" s="95">
        <v>0</v>
      </c>
      <c r="H63" s="93">
        <v>0</v>
      </c>
      <c r="I63" s="93">
        <v>4</v>
      </c>
      <c r="J63" s="93">
        <v>0</v>
      </c>
      <c r="K63" s="93">
        <v>2</v>
      </c>
      <c r="L63" s="93">
        <v>1</v>
      </c>
      <c r="M63" s="93">
        <v>0</v>
      </c>
      <c r="N63" s="93">
        <v>0</v>
      </c>
      <c r="O63" s="93">
        <v>1</v>
      </c>
      <c r="P63" s="94">
        <v>0</v>
      </c>
    </row>
    <row r="64" spans="2:16" x14ac:dyDescent="0.15">
      <c r="B64" s="468" t="s">
        <v>137</v>
      </c>
      <c r="C64" s="469"/>
      <c r="D64" s="213">
        <v>2</v>
      </c>
      <c r="E64" s="87">
        <v>1</v>
      </c>
      <c r="F64" s="88">
        <v>1</v>
      </c>
      <c r="G64" s="89">
        <v>0</v>
      </c>
      <c r="H64" s="87">
        <v>0</v>
      </c>
      <c r="I64" s="87">
        <v>1</v>
      </c>
      <c r="J64" s="87">
        <v>0</v>
      </c>
      <c r="K64" s="87">
        <v>0</v>
      </c>
      <c r="L64" s="87">
        <v>1</v>
      </c>
      <c r="M64" s="87">
        <v>0</v>
      </c>
      <c r="N64" s="87">
        <v>0</v>
      </c>
      <c r="O64" s="87">
        <v>0</v>
      </c>
      <c r="P64" s="88">
        <v>0</v>
      </c>
    </row>
    <row r="65" spans="2:16" x14ac:dyDescent="0.15">
      <c r="B65" s="470" t="s">
        <v>138</v>
      </c>
      <c r="C65" s="471"/>
      <c r="D65" s="213">
        <v>10</v>
      </c>
      <c r="E65" s="87">
        <v>7</v>
      </c>
      <c r="F65" s="88">
        <v>3</v>
      </c>
      <c r="G65" s="89">
        <v>3</v>
      </c>
      <c r="H65" s="87">
        <v>1</v>
      </c>
      <c r="I65" s="87">
        <v>4</v>
      </c>
      <c r="J65" s="87">
        <v>1</v>
      </c>
      <c r="K65" s="87">
        <v>0</v>
      </c>
      <c r="L65" s="87">
        <v>1</v>
      </c>
      <c r="M65" s="87">
        <v>0</v>
      </c>
      <c r="N65" s="87">
        <v>0</v>
      </c>
      <c r="O65" s="87">
        <v>0</v>
      </c>
      <c r="P65" s="88">
        <v>0</v>
      </c>
    </row>
    <row r="66" spans="2:16" x14ac:dyDescent="0.15">
      <c r="B66" s="470" t="s">
        <v>139</v>
      </c>
      <c r="C66" s="471"/>
      <c r="D66" s="213">
        <v>86</v>
      </c>
      <c r="E66" s="87">
        <v>73</v>
      </c>
      <c r="F66" s="88">
        <v>13</v>
      </c>
      <c r="G66" s="89">
        <v>36</v>
      </c>
      <c r="H66" s="87">
        <v>5</v>
      </c>
      <c r="I66" s="87">
        <v>15</v>
      </c>
      <c r="J66" s="87">
        <v>3</v>
      </c>
      <c r="K66" s="87">
        <v>9</v>
      </c>
      <c r="L66" s="87">
        <v>2</v>
      </c>
      <c r="M66" s="87">
        <v>10</v>
      </c>
      <c r="N66" s="87">
        <v>2</v>
      </c>
      <c r="O66" s="87">
        <v>3</v>
      </c>
      <c r="P66" s="88">
        <v>1</v>
      </c>
    </row>
    <row r="67" spans="2:16" x14ac:dyDescent="0.15">
      <c r="B67" s="470" t="s">
        <v>140</v>
      </c>
      <c r="C67" s="471"/>
      <c r="D67" s="213">
        <v>20</v>
      </c>
      <c r="E67" s="87">
        <v>17</v>
      </c>
      <c r="F67" s="88">
        <v>3</v>
      </c>
      <c r="G67" s="89">
        <v>1</v>
      </c>
      <c r="H67" s="87">
        <v>0</v>
      </c>
      <c r="I67" s="87">
        <v>0</v>
      </c>
      <c r="J67" s="87">
        <v>1</v>
      </c>
      <c r="K67" s="87">
        <v>5</v>
      </c>
      <c r="L67" s="87">
        <v>0</v>
      </c>
      <c r="M67" s="87">
        <v>5</v>
      </c>
      <c r="N67" s="87">
        <v>1</v>
      </c>
      <c r="O67" s="87">
        <v>6</v>
      </c>
      <c r="P67" s="88">
        <v>1</v>
      </c>
    </row>
    <row r="68" spans="2:16" x14ac:dyDescent="0.15">
      <c r="B68" s="470" t="s">
        <v>141</v>
      </c>
      <c r="C68" s="471"/>
      <c r="D68" s="213">
        <v>3</v>
      </c>
      <c r="E68" s="87">
        <v>3</v>
      </c>
      <c r="F68" s="88">
        <v>0</v>
      </c>
      <c r="G68" s="89">
        <v>0</v>
      </c>
      <c r="H68" s="87">
        <v>0</v>
      </c>
      <c r="I68" s="87">
        <v>0</v>
      </c>
      <c r="J68" s="87">
        <v>0</v>
      </c>
      <c r="K68" s="87">
        <v>0</v>
      </c>
      <c r="L68" s="87">
        <v>0</v>
      </c>
      <c r="M68" s="87">
        <v>1</v>
      </c>
      <c r="N68" s="87">
        <v>0</v>
      </c>
      <c r="O68" s="87">
        <v>2</v>
      </c>
      <c r="P68" s="88">
        <v>0</v>
      </c>
    </row>
    <row r="69" spans="2:16" x14ac:dyDescent="0.15">
      <c r="B69" s="470" t="s">
        <v>142</v>
      </c>
      <c r="C69" s="471"/>
      <c r="D69" s="213">
        <v>1</v>
      </c>
      <c r="E69" s="87">
        <v>1</v>
      </c>
      <c r="F69" s="88">
        <v>0</v>
      </c>
      <c r="G69" s="89">
        <v>1</v>
      </c>
      <c r="H69" s="87">
        <v>0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87">
        <v>0</v>
      </c>
      <c r="O69" s="87">
        <v>0</v>
      </c>
      <c r="P69" s="88">
        <v>0</v>
      </c>
    </row>
    <row r="70" spans="2:16" ht="14.25" thickBot="1" x14ac:dyDescent="0.2">
      <c r="B70" s="472" t="s">
        <v>143</v>
      </c>
      <c r="C70" s="473"/>
      <c r="D70" s="214">
        <v>0</v>
      </c>
      <c r="E70" s="90">
        <v>0</v>
      </c>
      <c r="F70" s="91">
        <v>0</v>
      </c>
      <c r="G70" s="92">
        <v>0</v>
      </c>
      <c r="H70" s="90">
        <v>0</v>
      </c>
      <c r="I70" s="90">
        <v>0</v>
      </c>
      <c r="J70" s="90">
        <v>0</v>
      </c>
      <c r="K70" s="90">
        <v>0</v>
      </c>
      <c r="L70" s="90">
        <v>0</v>
      </c>
      <c r="M70" s="90">
        <v>0</v>
      </c>
      <c r="N70" s="90">
        <v>0</v>
      </c>
      <c r="O70" s="90">
        <v>0</v>
      </c>
      <c r="P70" s="91">
        <v>0</v>
      </c>
    </row>
    <row r="71" spans="2:16" ht="14.25" thickBot="1" x14ac:dyDescent="0.2">
      <c r="B71" s="448" t="s">
        <v>201</v>
      </c>
      <c r="C71" s="465"/>
      <c r="D71" s="217">
        <v>130</v>
      </c>
      <c r="E71" s="218">
        <v>109</v>
      </c>
      <c r="F71" s="219">
        <v>21</v>
      </c>
      <c r="G71" s="220">
        <v>41</v>
      </c>
      <c r="H71" s="218">
        <v>6</v>
      </c>
      <c r="I71" s="218">
        <v>24</v>
      </c>
      <c r="J71" s="218">
        <v>5</v>
      </c>
      <c r="K71" s="218">
        <v>16</v>
      </c>
      <c r="L71" s="218">
        <v>5</v>
      </c>
      <c r="M71" s="218">
        <v>16</v>
      </c>
      <c r="N71" s="218">
        <v>3</v>
      </c>
      <c r="O71" s="218">
        <v>12</v>
      </c>
      <c r="P71" s="219">
        <v>2</v>
      </c>
    </row>
  </sheetData>
  <mergeCells count="32">
    <mergeCell ref="O61:P61"/>
    <mergeCell ref="B71:C71"/>
    <mergeCell ref="O2:P2"/>
    <mergeCell ref="B65:C65"/>
    <mergeCell ref="B66:C66"/>
    <mergeCell ref="B67:C67"/>
    <mergeCell ref="B53:C53"/>
    <mergeCell ref="B54:B57"/>
    <mergeCell ref="B58:C58"/>
    <mergeCell ref="B4:B16"/>
    <mergeCell ref="B17:B25"/>
    <mergeCell ref="B26:B38"/>
    <mergeCell ref="B39:B45"/>
    <mergeCell ref="B46:B51"/>
    <mergeCell ref="B52:C52"/>
    <mergeCell ref="B2:C3"/>
    <mergeCell ref="B68:C68"/>
    <mergeCell ref="B69:C69"/>
    <mergeCell ref="B70:C70"/>
    <mergeCell ref="B63:C63"/>
    <mergeCell ref="B64:C64"/>
    <mergeCell ref="B61:C62"/>
    <mergeCell ref="M2:N2"/>
    <mergeCell ref="D61:F61"/>
    <mergeCell ref="G61:H61"/>
    <mergeCell ref="I61:J61"/>
    <mergeCell ref="K61:L61"/>
    <mergeCell ref="D2:F2"/>
    <mergeCell ref="G2:H2"/>
    <mergeCell ref="I2:J2"/>
    <mergeCell ref="K2:L2"/>
    <mergeCell ref="M61:N61"/>
  </mergeCells>
  <phoneticPr fontId="1"/>
  <pageMargins left="0" right="0" top="0" bottom="0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5</vt:i4>
      </vt:variant>
    </vt:vector>
  </HeadingPairs>
  <TitlesOfParts>
    <vt:vector size="24" baseType="lpstr">
      <vt:lpstr>2-1(1)</vt:lpstr>
      <vt:lpstr>2-1(2)</vt:lpstr>
      <vt:lpstr>2-1(3)</vt:lpstr>
      <vt:lpstr>2-2(1)</vt:lpstr>
      <vt:lpstr>2-2(2)</vt:lpstr>
      <vt:lpstr>2-2(3)</vt:lpstr>
      <vt:lpstr>2-3(1)</vt:lpstr>
      <vt:lpstr>2-3(2)</vt:lpstr>
      <vt:lpstr>2-4(1)</vt:lpstr>
      <vt:lpstr>2-4(2)</vt:lpstr>
      <vt:lpstr>2-5(1)</vt:lpstr>
      <vt:lpstr>2-5(2)</vt:lpstr>
      <vt:lpstr>2-5(3)</vt:lpstr>
      <vt:lpstr>2-6(1)</vt:lpstr>
      <vt:lpstr>2-6(2)</vt:lpstr>
      <vt:lpstr>2-6(3)</vt:lpstr>
      <vt:lpstr>2-7(1)</vt:lpstr>
      <vt:lpstr>2-7(2)</vt:lpstr>
      <vt:lpstr>2-7(3)</vt:lpstr>
      <vt:lpstr>'2-3(1)'!Print_Area</vt:lpstr>
      <vt:lpstr>'2-5(1)'!Print_Area</vt:lpstr>
      <vt:lpstr>'2-5(2)'!Print_Area</vt:lpstr>
      <vt:lpstr>'2-5(3)'!Print_Area</vt:lpstr>
      <vt:lpstr>'2-7(1)'!Print_Area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2016-11-04T01:46:55Z</dcterms:modified>
</cp:coreProperties>
</file>