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60" yWindow="1716" windowWidth="25128" windowHeight="11328" activeTab="6"/>
  </bookViews>
  <sheets>
    <sheet name="8-1" sheetId="12" r:id="rId1"/>
    <sheet name="8-2" sheetId="14" r:id="rId2"/>
    <sheet name="8-3" sheetId="16" r:id="rId3"/>
    <sheet name="8-4" sheetId="7" r:id="rId4"/>
    <sheet name="8-5" sheetId="18" r:id="rId5"/>
    <sheet name="8-6" sheetId="20" r:id="rId6"/>
    <sheet name="8-7" sheetId="22" r:id="rId7"/>
  </sheets>
  <definedNames>
    <definedName name="_xlnm.Print_Area" localSheetId="0">'8-1'!$A$1:$AF$36</definedName>
    <definedName name="_xlnm.Print_Area" localSheetId="1">'8-2'!$A$1:$AF$36</definedName>
    <definedName name="_xlnm.Print_Area" localSheetId="2">'8-3'!$A$1:$AF$36</definedName>
    <definedName name="_xlnm.Print_Area" localSheetId="3">'8-4'!$A$1:$AF$36</definedName>
    <definedName name="_xlnm.Print_Area" localSheetId="4">'8-5'!$A$1:$AF$36</definedName>
    <definedName name="_xlnm.Print_Area" localSheetId="5">'8-6'!$A$1:$AF$36</definedName>
    <definedName name="_xlnm.Print_Area" localSheetId="6">'8-7'!$A$1:$AF$36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7" l="1"/>
  <c r="J33" i="16"/>
  <c r="AC33" i="14"/>
  <c r="AE34" i="12"/>
  <c r="AF34" i="12" s="1"/>
  <c r="G13" i="12"/>
  <c r="G33" i="12"/>
  <c r="P13" i="22"/>
  <c r="F13" i="22"/>
  <c r="AE34" i="22" l="1"/>
  <c r="AE32" i="22"/>
  <c r="AE31" i="22"/>
  <c r="AE30" i="22"/>
  <c r="AE29" i="22"/>
  <c r="AE28" i="22"/>
  <c r="AE26" i="22"/>
  <c r="AE25" i="22"/>
  <c r="AE24" i="22"/>
  <c r="AE23" i="22"/>
  <c r="AE22" i="22"/>
  <c r="AE20" i="22"/>
  <c r="AE19" i="22"/>
  <c r="AE18" i="22"/>
  <c r="AE17" i="22"/>
  <c r="AE16" i="22"/>
  <c r="AE15" i="22"/>
  <c r="AE14" i="22"/>
  <c r="AE12" i="22"/>
  <c r="AE11" i="22"/>
  <c r="AE10" i="22"/>
  <c r="AE9" i="22"/>
  <c r="AE8" i="22"/>
  <c r="AE7" i="22"/>
  <c r="AE6" i="22"/>
  <c r="AE5" i="22"/>
  <c r="AE4" i="22"/>
  <c r="AE34" i="20"/>
  <c r="AE32" i="20"/>
  <c r="AE31" i="20"/>
  <c r="AE30" i="20"/>
  <c r="AE29" i="20"/>
  <c r="AE28" i="20"/>
  <c r="AE26" i="20"/>
  <c r="AE25" i="20"/>
  <c r="AE24" i="20"/>
  <c r="AE23" i="20"/>
  <c r="AE22" i="20"/>
  <c r="AE20" i="20"/>
  <c r="AE19" i="20"/>
  <c r="AE18" i="20"/>
  <c r="AE17" i="20"/>
  <c r="AE16" i="20"/>
  <c r="AE15" i="20"/>
  <c r="AE14" i="20"/>
  <c r="AE12" i="20"/>
  <c r="AE11" i="20"/>
  <c r="AE10" i="20"/>
  <c r="AE9" i="20"/>
  <c r="AE8" i="20"/>
  <c r="AE7" i="20"/>
  <c r="AE6" i="20"/>
  <c r="AE5" i="20"/>
  <c r="AE4" i="20"/>
  <c r="AE34" i="18"/>
  <c r="AE32" i="18"/>
  <c r="AE31" i="18"/>
  <c r="AE30" i="18"/>
  <c r="AE29" i="18"/>
  <c r="AE28" i="18"/>
  <c r="AE26" i="18"/>
  <c r="AE25" i="18"/>
  <c r="AE24" i="18"/>
  <c r="AE23" i="18"/>
  <c r="AE22" i="18"/>
  <c r="AE20" i="18"/>
  <c r="AE19" i="18"/>
  <c r="AE18" i="18"/>
  <c r="AE17" i="18"/>
  <c r="AE16" i="18"/>
  <c r="AE15" i="18"/>
  <c r="AE14" i="18"/>
  <c r="AE12" i="18"/>
  <c r="AE11" i="18"/>
  <c r="AE10" i="18"/>
  <c r="AE9" i="18"/>
  <c r="AE8" i="18"/>
  <c r="AE7" i="18"/>
  <c r="AE6" i="18"/>
  <c r="AE5" i="18"/>
  <c r="AE4" i="18"/>
  <c r="R34" i="7" l="1"/>
  <c r="AE34" i="7"/>
  <c r="AE32" i="7"/>
  <c r="AE31" i="7"/>
  <c r="AE30" i="7"/>
  <c r="AE29" i="7"/>
  <c r="AE28" i="7"/>
  <c r="AE26" i="7"/>
  <c r="AE25" i="7"/>
  <c r="AE24" i="7"/>
  <c r="AE23" i="7"/>
  <c r="AE22" i="7"/>
  <c r="AE20" i="7"/>
  <c r="AE19" i="7"/>
  <c r="AE18" i="7"/>
  <c r="AE17" i="7"/>
  <c r="AE16" i="7"/>
  <c r="AE15" i="7"/>
  <c r="AE14" i="7"/>
  <c r="AE12" i="7"/>
  <c r="AE11" i="7"/>
  <c r="AE10" i="7"/>
  <c r="AE9" i="7"/>
  <c r="AE8" i="7"/>
  <c r="AE7" i="7"/>
  <c r="AE6" i="7"/>
  <c r="AE5" i="7"/>
  <c r="AE4" i="7"/>
  <c r="AE34" i="16"/>
  <c r="AE32" i="16"/>
  <c r="AE31" i="16"/>
  <c r="AE30" i="16"/>
  <c r="AE29" i="16"/>
  <c r="AE28" i="16"/>
  <c r="AE26" i="16"/>
  <c r="AE25" i="16"/>
  <c r="AE24" i="16"/>
  <c r="AE23" i="16"/>
  <c r="AE22" i="16"/>
  <c r="AE20" i="16"/>
  <c r="AE19" i="16"/>
  <c r="AE18" i="16"/>
  <c r="AE17" i="16"/>
  <c r="AE16" i="16"/>
  <c r="AE15" i="16"/>
  <c r="AE14" i="16"/>
  <c r="AE12" i="16"/>
  <c r="AE11" i="16"/>
  <c r="AE10" i="16"/>
  <c r="AE9" i="16"/>
  <c r="AE8" i="16"/>
  <c r="AE7" i="16"/>
  <c r="AE6" i="16"/>
  <c r="AE5" i="16"/>
  <c r="AE4" i="16"/>
  <c r="AE32" i="14"/>
  <c r="AE31" i="14"/>
  <c r="AE30" i="14"/>
  <c r="AE29" i="14"/>
  <c r="AE28" i="14"/>
  <c r="AE26" i="14"/>
  <c r="AE25" i="14"/>
  <c r="AE24" i="14"/>
  <c r="AE23" i="14"/>
  <c r="AE22" i="14"/>
  <c r="AE20" i="14"/>
  <c r="AE19" i="14"/>
  <c r="AE18" i="14"/>
  <c r="AE17" i="14"/>
  <c r="AE16" i="14"/>
  <c r="AE15" i="14"/>
  <c r="AE14" i="14"/>
  <c r="AE12" i="14"/>
  <c r="AE11" i="14"/>
  <c r="AE10" i="14"/>
  <c r="AE9" i="14"/>
  <c r="AE8" i="14"/>
  <c r="AE7" i="14"/>
  <c r="AE6" i="14"/>
  <c r="AE5" i="14"/>
  <c r="AE4" i="14"/>
  <c r="AB33" i="14"/>
  <c r="AB21" i="12" l="1"/>
  <c r="AB13" i="12"/>
  <c r="AD13" i="12"/>
  <c r="AE6" i="12"/>
  <c r="AE9" i="12"/>
  <c r="AE12" i="12"/>
  <c r="AE16" i="12"/>
  <c r="AE19" i="12"/>
  <c r="AE24" i="12"/>
  <c r="AE30" i="12"/>
  <c r="AE29" i="12"/>
  <c r="AE28" i="12"/>
  <c r="AE25" i="12"/>
  <c r="AE32" i="12"/>
  <c r="AE31" i="12"/>
  <c r="AE26" i="12"/>
  <c r="AE23" i="12"/>
  <c r="AE22" i="12"/>
  <c r="AE20" i="12"/>
  <c r="AE18" i="12"/>
  <c r="AE17" i="12"/>
  <c r="AE15" i="12"/>
  <c r="AE14" i="12"/>
  <c r="AE11" i="12"/>
  <c r="AE10" i="12"/>
  <c r="AE8" i="12"/>
  <c r="AE7" i="12"/>
  <c r="AE5" i="12"/>
  <c r="AE4" i="12"/>
  <c r="P13" i="12" l="1"/>
  <c r="Y35" i="18" l="1"/>
  <c r="Z35" i="18"/>
  <c r="AA35" i="18"/>
  <c r="X35" i="18"/>
  <c r="W35" i="18"/>
  <c r="AA35" i="22" l="1"/>
  <c r="Z35" i="22"/>
  <c r="Y35" i="22"/>
  <c r="X35" i="22"/>
  <c r="W35" i="22"/>
  <c r="AF34" i="22"/>
  <c r="AD33" i="22"/>
  <c r="AC33" i="22"/>
  <c r="AB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R32" i="22"/>
  <c r="R31" i="22"/>
  <c r="R30" i="22"/>
  <c r="R29" i="22"/>
  <c r="R28" i="22"/>
  <c r="AD27" i="22"/>
  <c r="AC27" i="22"/>
  <c r="AB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R26" i="22"/>
  <c r="AF26" i="22" s="1"/>
  <c r="R25" i="22"/>
  <c r="R24" i="22"/>
  <c r="AF24" i="22" s="1"/>
  <c r="R23" i="22"/>
  <c r="R22" i="22"/>
  <c r="AD21" i="22"/>
  <c r="AC21" i="22"/>
  <c r="AB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R20" i="22"/>
  <c r="R19" i="22"/>
  <c r="R18" i="22"/>
  <c r="AF18" i="22" s="1"/>
  <c r="R17" i="22"/>
  <c r="AF17" i="22" s="1"/>
  <c r="R16" i="22"/>
  <c r="AF16" i="22" s="1"/>
  <c r="R15" i="22"/>
  <c r="R14" i="22"/>
  <c r="AD13" i="22"/>
  <c r="AC13" i="22"/>
  <c r="AB13" i="22"/>
  <c r="Q13" i="22"/>
  <c r="O13" i="22"/>
  <c r="N13" i="22"/>
  <c r="M13" i="22"/>
  <c r="L13" i="22"/>
  <c r="K13" i="22"/>
  <c r="J13" i="22"/>
  <c r="I13" i="22"/>
  <c r="H13" i="22"/>
  <c r="G13" i="22"/>
  <c r="E13" i="22"/>
  <c r="D13" i="22"/>
  <c r="R12" i="22"/>
  <c r="R11" i="22"/>
  <c r="R10" i="22"/>
  <c r="R9" i="22"/>
  <c r="R8" i="22"/>
  <c r="R7" i="22"/>
  <c r="AF7" i="22" s="1"/>
  <c r="R6" i="22"/>
  <c r="R5" i="22"/>
  <c r="R4" i="22"/>
  <c r="AE13" i="22" l="1"/>
  <c r="F35" i="22"/>
  <c r="Q35" i="22"/>
  <c r="E35" i="22"/>
  <c r="P35" i="22"/>
  <c r="AE33" i="22"/>
  <c r="AE27" i="22"/>
  <c r="AE21" i="22"/>
  <c r="O35" i="22"/>
  <c r="N35" i="22"/>
  <c r="M35" i="22"/>
  <c r="L35" i="22"/>
  <c r="K35" i="22"/>
  <c r="J35" i="22"/>
  <c r="I35" i="22"/>
  <c r="H35" i="22"/>
  <c r="G35" i="22"/>
  <c r="D35" i="22"/>
  <c r="AF30" i="22"/>
  <c r="AF32" i="22"/>
  <c r="AF8" i="22"/>
  <c r="AF12" i="22"/>
  <c r="AF20" i="22"/>
  <c r="R33" i="22"/>
  <c r="AF29" i="22"/>
  <c r="AF23" i="22"/>
  <c r="R27" i="22"/>
  <c r="AF15" i="22"/>
  <c r="R21" i="22"/>
  <c r="AF19" i="22"/>
  <c r="AF6" i="22"/>
  <c r="AF10" i="22"/>
  <c r="AF9" i="22"/>
  <c r="R13" i="22"/>
  <c r="AC35" i="22"/>
  <c r="AF14" i="22"/>
  <c r="AF28" i="22"/>
  <c r="AF4" i="22"/>
  <c r="AF11" i="22"/>
  <c r="AD35" i="22"/>
  <c r="AF22" i="22"/>
  <c r="AF25" i="22"/>
  <c r="AB35" i="22"/>
  <c r="AF31" i="22"/>
  <c r="AF5" i="22"/>
  <c r="AF34" i="20"/>
  <c r="Y35" i="20"/>
  <c r="Z35" i="20"/>
  <c r="AA35" i="20"/>
  <c r="X35" i="20"/>
  <c r="W35" i="20"/>
  <c r="AD33" i="20"/>
  <c r="AC33" i="20"/>
  <c r="AB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R32" i="20"/>
  <c r="AF32" i="20" s="1"/>
  <c r="R31" i="20"/>
  <c r="R30" i="20"/>
  <c r="AF30" i="20" s="1"/>
  <c r="R29" i="20"/>
  <c r="R28" i="20"/>
  <c r="AF28" i="20" s="1"/>
  <c r="AD27" i="20"/>
  <c r="AC27" i="20"/>
  <c r="AB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R26" i="20"/>
  <c r="AF26" i="20" s="1"/>
  <c r="R25" i="20"/>
  <c r="R24" i="20"/>
  <c r="AF24" i="20" s="1"/>
  <c r="R23" i="20"/>
  <c r="R22" i="20"/>
  <c r="AD21" i="20"/>
  <c r="AC21" i="20"/>
  <c r="AB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R20" i="20"/>
  <c r="AF20" i="20" s="1"/>
  <c r="R19" i="20"/>
  <c r="R18" i="20"/>
  <c r="AF18" i="20" s="1"/>
  <c r="R17" i="20"/>
  <c r="R16" i="20"/>
  <c r="AF16" i="20" s="1"/>
  <c r="R15" i="20"/>
  <c r="R14" i="20"/>
  <c r="AF14" i="20" s="1"/>
  <c r="AD13" i="20"/>
  <c r="AC13" i="20"/>
  <c r="AB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R12" i="20"/>
  <c r="AF12" i="20" s="1"/>
  <c r="R11" i="20"/>
  <c r="AF11" i="20" s="1"/>
  <c r="R10" i="20"/>
  <c r="AF10" i="20" s="1"/>
  <c r="R9" i="20"/>
  <c r="AF9" i="20" s="1"/>
  <c r="R8" i="20"/>
  <c r="AF8" i="20" s="1"/>
  <c r="R7" i="20"/>
  <c r="AF7" i="20" s="1"/>
  <c r="R6" i="20"/>
  <c r="AF6" i="20" s="1"/>
  <c r="R5" i="20"/>
  <c r="R4" i="20"/>
  <c r="AF4" i="20" s="1"/>
  <c r="AF33" i="22" l="1"/>
  <c r="D35" i="20"/>
  <c r="L35" i="20"/>
  <c r="K35" i="20"/>
  <c r="E35" i="20"/>
  <c r="Q35" i="20"/>
  <c r="AE33" i="20"/>
  <c r="AE27" i="20"/>
  <c r="AE21" i="20"/>
  <c r="AB35" i="20"/>
  <c r="AE13" i="20"/>
  <c r="P35" i="20"/>
  <c r="O35" i="20"/>
  <c r="N35" i="20"/>
  <c r="M35" i="20"/>
  <c r="J35" i="20"/>
  <c r="I35" i="20"/>
  <c r="H35" i="20"/>
  <c r="G35" i="20"/>
  <c r="F35" i="20"/>
  <c r="AF27" i="22"/>
  <c r="AF21" i="22"/>
  <c r="R35" i="22"/>
  <c r="R13" i="20"/>
  <c r="AE35" i="22"/>
  <c r="AF13" i="22"/>
  <c r="AF15" i="20"/>
  <c r="AF19" i="20"/>
  <c r="AF23" i="20"/>
  <c r="AF31" i="20"/>
  <c r="AF17" i="20"/>
  <c r="AF25" i="20"/>
  <c r="R27" i="20"/>
  <c r="R33" i="20"/>
  <c r="AF22" i="20"/>
  <c r="AC35" i="20"/>
  <c r="AD35" i="20"/>
  <c r="R21" i="20"/>
  <c r="AF29" i="20"/>
  <c r="AF5" i="20"/>
  <c r="AF13" i="20" s="1"/>
  <c r="AF34" i="18"/>
  <c r="AD33" i="18"/>
  <c r="AC33" i="18"/>
  <c r="AB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R32" i="18"/>
  <c r="AF32" i="18" s="1"/>
  <c r="R31" i="18"/>
  <c r="AF31" i="18" s="1"/>
  <c r="R30" i="18"/>
  <c r="R29" i="18"/>
  <c r="R28" i="18"/>
  <c r="AD27" i="18"/>
  <c r="AC27" i="18"/>
  <c r="AB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R26" i="18"/>
  <c r="AF26" i="18" s="1"/>
  <c r="R25" i="18"/>
  <c r="R24" i="18"/>
  <c r="R23" i="18"/>
  <c r="AF23" i="18" s="1"/>
  <c r="R22" i="18"/>
  <c r="AD21" i="18"/>
  <c r="AC21" i="18"/>
  <c r="AB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R20" i="18"/>
  <c r="AF20" i="18" s="1"/>
  <c r="R19" i="18"/>
  <c r="R18" i="18"/>
  <c r="AF18" i="18" s="1"/>
  <c r="R17" i="18"/>
  <c r="R16" i="18"/>
  <c r="AF16" i="18" s="1"/>
  <c r="R15" i="18"/>
  <c r="AF15" i="18" s="1"/>
  <c r="R14" i="18"/>
  <c r="AD13" i="18"/>
  <c r="AC13" i="18"/>
  <c r="AB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R12" i="18"/>
  <c r="AF12" i="18" s="1"/>
  <c r="R11" i="18"/>
  <c r="AF11" i="18" s="1"/>
  <c r="R10" i="18"/>
  <c r="R9" i="18"/>
  <c r="AF9" i="18" s="1"/>
  <c r="R8" i="18"/>
  <c r="AF8" i="18" s="1"/>
  <c r="R7" i="18"/>
  <c r="R6" i="18"/>
  <c r="R5" i="18"/>
  <c r="R4" i="18"/>
  <c r="I35" i="18" l="1"/>
  <c r="Q35" i="18"/>
  <c r="AE35" i="20"/>
  <c r="H35" i="18"/>
  <c r="P35" i="18"/>
  <c r="AE27" i="18"/>
  <c r="AD35" i="18"/>
  <c r="AE21" i="18"/>
  <c r="AE33" i="18"/>
  <c r="AC35" i="18"/>
  <c r="AB35" i="18"/>
  <c r="AE13" i="18"/>
  <c r="O35" i="18"/>
  <c r="N35" i="18"/>
  <c r="M35" i="18"/>
  <c r="L35" i="18"/>
  <c r="K35" i="18"/>
  <c r="J35" i="18"/>
  <c r="G35" i="18"/>
  <c r="F35" i="18"/>
  <c r="E35" i="18"/>
  <c r="R21" i="18"/>
  <c r="D35" i="18"/>
  <c r="AF27" i="20"/>
  <c r="R35" i="20"/>
  <c r="AF35" i="22"/>
  <c r="AF21" i="20"/>
  <c r="R27" i="18"/>
  <c r="AF33" i="20"/>
  <c r="AF22" i="18"/>
  <c r="AF30" i="18"/>
  <c r="AF5" i="18"/>
  <c r="AF7" i="18"/>
  <c r="AF17" i="18"/>
  <c r="R33" i="18"/>
  <c r="AF29" i="18"/>
  <c r="AF24" i="18"/>
  <c r="AF28" i="18"/>
  <c r="AF19" i="18"/>
  <c r="AF14" i="18"/>
  <c r="AF10" i="18"/>
  <c r="AF6" i="18"/>
  <c r="R13" i="18"/>
  <c r="AF25" i="18"/>
  <c r="AF4" i="18"/>
  <c r="AF34" i="16"/>
  <c r="AA35" i="16"/>
  <c r="Z35" i="16"/>
  <c r="Y35" i="16"/>
  <c r="X35" i="16"/>
  <c r="W35" i="16"/>
  <c r="AD33" i="16"/>
  <c r="AC33" i="16"/>
  <c r="AB33" i="16"/>
  <c r="Q33" i="16"/>
  <c r="P33" i="16"/>
  <c r="O33" i="16"/>
  <c r="N33" i="16"/>
  <c r="M33" i="16"/>
  <c r="L33" i="16"/>
  <c r="K33" i="16"/>
  <c r="I33" i="16"/>
  <c r="H33" i="16"/>
  <c r="G33" i="16"/>
  <c r="F33" i="16"/>
  <c r="E33" i="16"/>
  <c r="D33" i="16"/>
  <c r="R32" i="16"/>
  <c r="AF32" i="16" s="1"/>
  <c r="R31" i="16"/>
  <c r="R30" i="16"/>
  <c r="AF30" i="16" s="1"/>
  <c r="R29" i="16"/>
  <c r="AF29" i="16" s="1"/>
  <c r="R28" i="16"/>
  <c r="AF28" i="16" s="1"/>
  <c r="AD27" i="16"/>
  <c r="AC27" i="16"/>
  <c r="AB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R26" i="16"/>
  <c r="AF26" i="16" s="1"/>
  <c r="R25" i="16"/>
  <c r="R24" i="16"/>
  <c r="R23" i="16"/>
  <c r="R22" i="16"/>
  <c r="AF22" i="16" s="1"/>
  <c r="AD21" i="16"/>
  <c r="AC21" i="16"/>
  <c r="AB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R20" i="16"/>
  <c r="R19" i="16"/>
  <c r="R18" i="16"/>
  <c r="R17" i="16"/>
  <c r="R16" i="16"/>
  <c r="R15" i="16"/>
  <c r="R14" i="16"/>
  <c r="AD13" i="16"/>
  <c r="AC13" i="16"/>
  <c r="AB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R12" i="16"/>
  <c r="AF12" i="16" s="1"/>
  <c r="R11" i="16"/>
  <c r="AF11" i="16" s="1"/>
  <c r="R10" i="16"/>
  <c r="R9" i="16"/>
  <c r="R8" i="16"/>
  <c r="AF8" i="16" s="1"/>
  <c r="R7" i="16"/>
  <c r="AF7" i="16" s="1"/>
  <c r="R6" i="16"/>
  <c r="AF6" i="16" s="1"/>
  <c r="R5" i="16"/>
  <c r="AF5" i="16" s="1"/>
  <c r="R4" i="16"/>
  <c r="AF35" i="20" l="1"/>
  <c r="P35" i="16"/>
  <c r="AE33" i="16"/>
  <c r="F35" i="16"/>
  <c r="AF27" i="18"/>
  <c r="R35" i="18"/>
  <c r="AF13" i="18"/>
  <c r="AE13" i="16"/>
  <c r="AE27" i="16"/>
  <c r="AE21" i="16"/>
  <c r="Q35" i="16"/>
  <c r="O35" i="16"/>
  <c r="N35" i="16"/>
  <c r="M35" i="16"/>
  <c r="L35" i="16"/>
  <c r="K35" i="16"/>
  <c r="J35" i="16"/>
  <c r="I35" i="16"/>
  <c r="H35" i="16"/>
  <c r="G35" i="16"/>
  <c r="E35" i="16"/>
  <c r="AF21" i="18"/>
  <c r="AE35" i="18"/>
  <c r="AF33" i="18"/>
  <c r="AB35" i="16"/>
  <c r="AC35" i="16"/>
  <c r="AF14" i="16"/>
  <c r="AF16" i="16"/>
  <c r="AF18" i="16"/>
  <c r="AF20" i="16"/>
  <c r="AF31" i="16"/>
  <c r="R21" i="16"/>
  <c r="AF15" i="16"/>
  <c r="AF19" i="16"/>
  <c r="AF25" i="16"/>
  <c r="R33" i="16"/>
  <c r="AF9" i="16"/>
  <c r="AF24" i="16"/>
  <c r="AF10" i="16"/>
  <c r="AF4" i="16"/>
  <c r="D35" i="16"/>
  <c r="AF17" i="16"/>
  <c r="AF23" i="16"/>
  <c r="R27" i="16"/>
  <c r="AD35" i="16"/>
  <c r="R13" i="16"/>
  <c r="AE34" i="14"/>
  <c r="AF34" i="14" s="1"/>
  <c r="AA35" i="14"/>
  <c r="Z35" i="14"/>
  <c r="Y35" i="14"/>
  <c r="X35" i="14"/>
  <c r="W35" i="14"/>
  <c r="AD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R32" i="14"/>
  <c r="R31" i="14"/>
  <c r="AF31" i="14" s="1"/>
  <c r="R30" i="14"/>
  <c r="AF30" i="14" s="1"/>
  <c r="R29" i="14"/>
  <c r="AF29" i="14" s="1"/>
  <c r="R28" i="14"/>
  <c r="AF28" i="14" s="1"/>
  <c r="AD27" i="14"/>
  <c r="AC27" i="14"/>
  <c r="AB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R26" i="14"/>
  <c r="AF26" i="14" s="1"/>
  <c r="R25" i="14"/>
  <c r="AF25" i="14" s="1"/>
  <c r="R24" i="14"/>
  <c r="R23" i="14"/>
  <c r="R22" i="14"/>
  <c r="AD21" i="14"/>
  <c r="AC21" i="14"/>
  <c r="AB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R20" i="14"/>
  <c r="AF20" i="14" s="1"/>
  <c r="R19" i="14"/>
  <c r="R18" i="14"/>
  <c r="AF18" i="14" s="1"/>
  <c r="R17" i="14"/>
  <c r="R16" i="14"/>
  <c r="AF16" i="14" s="1"/>
  <c r="R15" i="14"/>
  <c r="AF15" i="14" s="1"/>
  <c r="R14" i="14"/>
  <c r="AD13" i="14"/>
  <c r="AC13" i="14"/>
  <c r="AB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R12" i="14"/>
  <c r="R11" i="14"/>
  <c r="AF11" i="14" s="1"/>
  <c r="R10" i="14"/>
  <c r="R9" i="14"/>
  <c r="AF9" i="14" s="1"/>
  <c r="R8" i="14"/>
  <c r="R7" i="14"/>
  <c r="AF7" i="14" s="1"/>
  <c r="R6" i="14"/>
  <c r="R5" i="14"/>
  <c r="AF5" i="14" s="1"/>
  <c r="R4" i="14"/>
  <c r="AF33" i="16" l="1"/>
  <c r="AE13" i="14"/>
  <c r="AE21" i="14"/>
  <c r="AE33" i="14"/>
  <c r="AE27" i="14"/>
  <c r="AF35" i="18"/>
  <c r="AF21" i="16"/>
  <c r="Q35" i="14"/>
  <c r="O35" i="14"/>
  <c r="N35" i="14"/>
  <c r="I35" i="14"/>
  <c r="G35" i="14"/>
  <c r="J35" i="14"/>
  <c r="K35" i="14"/>
  <c r="D35" i="14"/>
  <c r="L35" i="14"/>
  <c r="F35" i="14"/>
  <c r="E35" i="14"/>
  <c r="M35" i="14"/>
  <c r="H35" i="14"/>
  <c r="P35" i="14"/>
  <c r="R35" i="16"/>
  <c r="AE35" i="16"/>
  <c r="AF27" i="16"/>
  <c r="AF13" i="16"/>
  <c r="AF32" i="14"/>
  <c r="AF24" i="14"/>
  <c r="AF23" i="14"/>
  <c r="AF19" i="14"/>
  <c r="AF17" i="14"/>
  <c r="AF14" i="14"/>
  <c r="AF12" i="14"/>
  <c r="AF10" i="14"/>
  <c r="AF6" i="14"/>
  <c r="AC35" i="14"/>
  <c r="R33" i="14"/>
  <c r="R27" i="14"/>
  <c r="R21" i="14"/>
  <c r="R13" i="14"/>
  <c r="AB35" i="14"/>
  <c r="AD35" i="14"/>
  <c r="AF4" i="14"/>
  <c r="AF8" i="14"/>
  <c r="AF22" i="14"/>
  <c r="AF33" i="14" l="1"/>
  <c r="AF27" i="14"/>
  <c r="AF35" i="16"/>
  <c r="AE35" i="14"/>
  <c r="AF21" i="14"/>
  <c r="AF13" i="14"/>
  <c r="R35" i="14"/>
  <c r="AC21" i="12"/>
  <c r="AD21" i="12"/>
  <c r="AA35" i="12"/>
  <c r="Z35" i="12"/>
  <c r="Y35" i="12"/>
  <c r="X35" i="12"/>
  <c r="W35" i="12"/>
  <c r="AD33" i="12"/>
  <c r="AC33" i="12"/>
  <c r="AB33" i="12"/>
  <c r="Q33" i="12"/>
  <c r="P33" i="12"/>
  <c r="O33" i="12"/>
  <c r="N33" i="12"/>
  <c r="M33" i="12"/>
  <c r="L33" i="12"/>
  <c r="K33" i="12"/>
  <c r="J33" i="12"/>
  <c r="I33" i="12"/>
  <c r="H33" i="12"/>
  <c r="F33" i="12"/>
  <c r="E33" i="12"/>
  <c r="D33" i="12"/>
  <c r="R32" i="12"/>
  <c r="R31" i="12"/>
  <c r="R30" i="12"/>
  <c r="R29" i="12"/>
  <c r="R28" i="12"/>
  <c r="AD27" i="12"/>
  <c r="AC27" i="12"/>
  <c r="AB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R26" i="12"/>
  <c r="R25" i="12"/>
  <c r="R24" i="12"/>
  <c r="R23" i="12"/>
  <c r="R22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R20" i="12"/>
  <c r="R19" i="12"/>
  <c r="R18" i="12"/>
  <c r="AF18" i="12" s="1"/>
  <c r="R17" i="12"/>
  <c r="AF17" i="12" s="1"/>
  <c r="R16" i="12"/>
  <c r="R15" i="12"/>
  <c r="AF15" i="12" s="1"/>
  <c r="R14" i="12"/>
  <c r="AC13" i="12"/>
  <c r="AE13" i="12" s="1"/>
  <c r="Q13" i="12"/>
  <c r="O13" i="12"/>
  <c r="N13" i="12"/>
  <c r="M13" i="12"/>
  <c r="L13" i="12"/>
  <c r="K13" i="12"/>
  <c r="J13" i="12"/>
  <c r="I13" i="12"/>
  <c r="H13" i="12"/>
  <c r="F13" i="12"/>
  <c r="E13" i="12"/>
  <c r="D13" i="12"/>
  <c r="R12" i="12"/>
  <c r="AF12" i="12" s="1"/>
  <c r="R11" i="12"/>
  <c r="AF11" i="12" s="1"/>
  <c r="R10" i="12"/>
  <c r="R9" i="12"/>
  <c r="R8" i="12"/>
  <c r="AF8" i="12" s="1"/>
  <c r="R7" i="12"/>
  <c r="AF7" i="12" s="1"/>
  <c r="R6" i="12"/>
  <c r="AF6" i="12" s="1"/>
  <c r="R5" i="12"/>
  <c r="R4" i="12"/>
  <c r="M35" i="12" l="1"/>
  <c r="Q35" i="12"/>
  <c r="AE33" i="12"/>
  <c r="J35" i="12"/>
  <c r="L35" i="12"/>
  <c r="F35" i="12"/>
  <c r="N35" i="12"/>
  <c r="P35" i="12"/>
  <c r="H35" i="12"/>
  <c r="AE21" i="12"/>
  <c r="O35" i="12"/>
  <c r="K35" i="12"/>
  <c r="I35" i="12"/>
  <c r="G35" i="12"/>
  <c r="E35" i="12"/>
  <c r="D35" i="12"/>
  <c r="AF35" i="14"/>
  <c r="AE27" i="12"/>
  <c r="AF32" i="12"/>
  <c r="AF31" i="12"/>
  <c r="AF30" i="12"/>
  <c r="AF29" i="12"/>
  <c r="AF26" i="12"/>
  <c r="AF25" i="12"/>
  <c r="AF24" i="12"/>
  <c r="AF23" i="12"/>
  <c r="AF22" i="12"/>
  <c r="AF19" i="12"/>
  <c r="AF16" i="12"/>
  <c r="AF20" i="12"/>
  <c r="AF14" i="12"/>
  <c r="AF10" i="12"/>
  <c r="AF9" i="12"/>
  <c r="AF5" i="12"/>
  <c r="AF4" i="12"/>
  <c r="AB35" i="12"/>
  <c r="AD35" i="12"/>
  <c r="AC35" i="12"/>
  <c r="R33" i="12"/>
  <c r="AF33" i="12" s="1"/>
  <c r="AF28" i="12"/>
  <c r="R27" i="12"/>
  <c r="R21" i="12"/>
  <c r="R13" i="12"/>
  <c r="AF13" i="12" s="1"/>
  <c r="AF21" i="12" l="1"/>
  <c r="AF27" i="12"/>
  <c r="AE35" i="12"/>
  <c r="R35" i="12"/>
  <c r="AF35" i="12" l="1"/>
  <c r="D13" i="7" l="1"/>
  <c r="AD13" i="7" l="1"/>
  <c r="AD21" i="7" l="1"/>
  <c r="Y35" i="7"/>
  <c r="Z35" i="7"/>
  <c r="AA35" i="7"/>
  <c r="X35" i="7"/>
  <c r="W35" i="7"/>
  <c r="AF34" i="7"/>
  <c r="AC27" i="7"/>
  <c r="AB27" i="7"/>
  <c r="AC21" i="7"/>
  <c r="AB13" i="7"/>
  <c r="AC13" i="7"/>
  <c r="AD33" i="7"/>
  <c r="AB33" i="7"/>
  <c r="AD27" i="7"/>
  <c r="R7" i="7"/>
  <c r="AF7" i="7" s="1"/>
  <c r="R8" i="7"/>
  <c r="R9" i="7"/>
  <c r="AF9" i="7" s="1"/>
  <c r="R10" i="7"/>
  <c r="R11" i="7"/>
  <c r="R12" i="7"/>
  <c r="AF12" i="7" s="1"/>
  <c r="R6" i="7"/>
  <c r="R5" i="7"/>
  <c r="AF5" i="7" s="1"/>
  <c r="R31" i="7"/>
  <c r="AF31" i="7" s="1"/>
  <c r="R30" i="7"/>
  <c r="R32" i="7"/>
  <c r="AF32" i="7" s="1"/>
  <c r="R29" i="7"/>
  <c r="R28" i="7"/>
  <c r="R24" i="7"/>
  <c r="R25" i="7"/>
  <c r="AF25" i="7" s="1"/>
  <c r="R26" i="7"/>
  <c r="R23" i="7"/>
  <c r="AF23" i="7" s="1"/>
  <c r="R22" i="7"/>
  <c r="R16" i="7"/>
  <c r="AF16" i="7" s="1"/>
  <c r="R17" i="7"/>
  <c r="AF17" i="7" s="1"/>
  <c r="R18" i="7"/>
  <c r="AF18" i="7" s="1"/>
  <c r="R19" i="7"/>
  <c r="AF19" i="7" s="1"/>
  <c r="R20" i="7"/>
  <c r="AF20" i="7" s="1"/>
  <c r="R15" i="7"/>
  <c r="R14" i="7"/>
  <c r="R4" i="7"/>
  <c r="AF4" i="7" s="1"/>
  <c r="P33" i="7"/>
  <c r="L33" i="7"/>
  <c r="H33" i="7"/>
  <c r="D33" i="7"/>
  <c r="O33" i="7"/>
  <c r="K33" i="7"/>
  <c r="G33" i="7"/>
  <c r="P27" i="7"/>
  <c r="L27" i="7"/>
  <c r="H27" i="7"/>
  <c r="D27" i="7"/>
  <c r="Q27" i="7"/>
  <c r="N27" i="7"/>
  <c r="M27" i="7"/>
  <c r="J27" i="7"/>
  <c r="I27" i="7"/>
  <c r="F27" i="7"/>
  <c r="P21" i="7"/>
  <c r="N21" i="7"/>
  <c r="L21" i="7"/>
  <c r="J21" i="7"/>
  <c r="H21" i="7"/>
  <c r="F21" i="7"/>
  <c r="D21" i="7"/>
  <c r="F33" i="7"/>
  <c r="I33" i="7"/>
  <c r="J33" i="7"/>
  <c r="M33" i="7"/>
  <c r="N33" i="7"/>
  <c r="Q33" i="7"/>
  <c r="G27" i="7"/>
  <c r="K27" i="7"/>
  <c r="O27" i="7"/>
  <c r="G21" i="7"/>
  <c r="I21" i="7"/>
  <c r="K21" i="7"/>
  <c r="M21" i="7"/>
  <c r="O21" i="7"/>
  <c r="Q21" i="7"/>
  <c r="E33" i="7"/>
  <c r="E27" i="7"/>
  <c r="E21" i="7"/>
  <c r="F13" i="7"/>
  <c r="G13" i="7"/>
  <c r="H13" i="7"/>
  <c r="I13" i="7"/>
  <c r="J13" i="7"/>
  <c r="K13" i="7"/>
  <c r="L13" i="7"/>
  <c r="M13" i="7"/>
  <c r="N13" i="7"/>
  <c r="O13" i="7"/>
  <c r="P13" i="7"/>
  <c r="Q13" i="7"/>
  <c r="E13" i="7"/>
  <c r="J35" i="7" l="1"/>
  <c r="I35" i="7"/>
  <c r="H35" i="7"/>
  <c r="E35" i="7"/>
  <c r="D35" i="7"/>
  <c r="AF28" i="7"/>
  <c r="R33" i="7"/>
  <c r="G35" i="7"/>
  <c r="AE13" i="7"/>
  <c r="F35" i="7"/>
  <c r="AE27" i="7"/>
  <c r="AF29" i="7"/>
  <c r="AF26" i="7"/>
  <c r="AF14" i="7"/>
  <c r="AF11" i="7"/>
  <c r="O35" i="7"/>
  <c r="N35" i="7"/>
  <c r="M35" i="7"/>
  <c r="AF24" i="7"/>
  <c r="AF15" i="7"/>
  <c r="AF10" i="7"/>
  <c r="Q35" i="7"/>
  <c r="P35" i="7"/>
  <c r="L35" i="7"/>
  <c r="R21" i="7"/>
  <c r="AF22" i="7"/>
  <c r="AF6" i="7"/>
  <c r="R27" i="7"/>
  <c r="AF30" i="7"/>
  <c r="AF8" i="7"/>
  <c r="AD35" i="7"/>
  <c r="AC33" i="7"/>
  <c r="AC35" i="7" s="1"/>
  <c r="AB21" i="7"/>
  <c r="AE33" i="7" l="1"/>
  <c r="AF33" i="7" s="1"/>
  <c r="AB35" i="7"/>
  <c r="AE21" i="7"/>
  <c r="AF21" i="7" s="1"/>
  <c r="AF27" i="7"/>
  <c r="AE35" i="7" l="1"/>
  <c r="R13" i="7"/>
  <c r="R35" i="7" l="1"/>
  <c r="AF35" i="7" s="1"/>
  <c r="AF13" i="7"/>
</calcChain>
</file>

<file path=xl/sharedStrings.xml><?xml version="1.0" encoding="utf-8"?>
<sst xmlns="http://schemas.openxmlformats.org/spreadsheetml/2006/main" count="1861" uniqueCount="75">
  <si>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</si>
  <si>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</si>
  <si>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</si>
  <si>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</si>
  <si>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</si>
  <si>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</si>
  <si>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</si>
  <si>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</si>
  <si>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</si>
  <si>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</si>
  <si>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</si>
  <si>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</si>
  <si>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</si>
  <si>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</si>
  <si>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</si>
  <si>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</si>
  <si>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</si>
  <si>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</si>
  <si>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</si>
  <si>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</si>
  <si>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</si>
  <si>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</si>
  <si>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</si>
  <si>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</si>
  <si>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</si>
  <si>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</si>
  <si>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</si>
  <si>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</si>
  <si>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</si>
  <si>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</si>
  <si>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</si>
  <si>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</si>
  <si>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</si>
  <si>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</si>
  <si>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</si>
  <si>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</si>
  <si>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</si>
  <si>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</si>
  <si>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</si>
  <si>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</si>
  <si>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</si>
  <si>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</si>
  <si>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</si>
  <si>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</si>
  <si>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</si>
  <si>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</si>
  <si>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</si>
  <si>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</si>
  <si>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</si>
  <si>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</si>
  <si>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</si>
  <si>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</si>
  <si>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</si>
  <si>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</si>
  <si>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大腿部・股関節</t>
    <phoneticPr fontId="4"/>
  </si>
  <si>
    <t>-</t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</si>
  <si>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</si>
  <si>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</si>
  <si>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異物の
嚥下・
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</si>
  <si>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挫傷・
打撲</t>
    <rPh sb="0" eb="2">
      <t>ザショウ</t>
    </rPh>
    <rPh sb="4" eb="6">
      <t>ダボク</t>
    </rPh>
    <phoneticPr fontId="4"/>
  </si>
  <si>
    <t>熱傷・
火傷</t>
    <rPh sb="0" eb="2">
      <t>ネッショウ</t>
    </rPh>
    <rPh sb="4" eb="6">
      <t>ヤケド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</si>
  <si>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</si>
  <si>
    <t>-</t>
    <phoneticPr fontId="1"/>
  </si>
  <si>
    <t>-</t>
    <phoneticPr fontId="1"/>
  </si>
  <si>
    <r>
      <t>外部衝撃等</t>
    </r>
    <r>
      <rPr>
        <vertAlign val="superscript"/>
        <sz val="10.5"/>
        <rFont val="ＭＳ Ｐ明朝"/>
        <family val="1"/>
        <charset val="128"/>
      </rPr>
      <t>※</t>
    </r>
    <r>
      <rPr>
        <sz val="10.5"/>
        <rFont val="ＭＳ Ｐ明朝"/>
        <family val="1"/>
        <charset val="128"/>
      </rPr>
      <t>に
起因する疾病</t>
    </r>
    <rPh sb="0" eb="2">
      <t>ガイブ</t>
    </rPh>
    <rPh sb="2" eb="4">
      <t>ショウゲキ</t>
    </rPh>
    <rPh sb="4" eb="5">
      <t>トウ</t>
    </rPh>
    <rPh sb="8" eb="10">
      <t>キイン</t>
    </rPh>
    <rPh sb="12" eb="14">
      <t>シッペイ</t>
    </rPh>
    <phoneticPr fontId="4"/>
  </si>
  <si>
    <t>※運動、心身負担の累積に起因する疾病を含む</t>
    <rPh sb="1" eb="3">
      <t>ウンドウ</t>
    </rPh>
    <rPh sb="4" eb="6">
      <t>シンシン</t>
    </rPh>
    <rPh sb="6" eb="8">
      <t>フタン</t>
    </rPh>
    <rPh sb="9" eb="11">
      <t>ルイセキ</t>
    </rPh>
    <rPh sb="12" eb="14">
      <t>キイン</t>
    </rPh>
    <rPh sb="16" eb="18">
      <t>シッペイ</t>
    </rPh>
    <rPh sb="19" eb="20">
      <t>フク</t>
    </rPh>
    <phoneticPr fontId="1"/>
  </si>
  <si>
    <t>※運動、心身負担の累積に起因する疾病を含む</t>
    <phoneticPr fontId="1"/>
  </si>
  <si>
    <t>外部衝撃等※に
起因する疾病</t>
    <rPh sb="0" eb="2">
      <t>ガイブ</t>
    </rPh>
    <rPh sb="2" eb="4">
      <t>ショウゲキ</t>
    </rPh>
    <rPh sb="4" eb="5">
      <t>トウ</t>
    </rPh>
    <rPh sb="8" eb="10">
      <t>キイン</t>
    </rPh>
    <rPh sb="12" eb="14">
      <t>シッペイ</t>
    </rPh>
    <phoneticPr fontId="4"/>
  </si>
  <si>
    <t>８－１　部位別、負傷・疾病の種類別件数表（小学校）</t>
    <rPh sb="21" eb="24">
      <t>ショウガッコウ</t>
    </rPh>
    <phoneticPr fontId="1"/>
  </si>
  <si>
    <t>８－２　部位別、負傷・疾病の種類別件数表（中学校）</t>
    <rPh sb="21" eb="24">
      <t>チュウガッコウ</t>
    </rPh>
    <phoneticPr fontId="1"/>
  </si>
  <si>
    <t>８－３　部位別、負傷・疾病の種類別件数表（高等学校等）</t>
    <rPh sb="21" eb="23">
      <t>コウトウ</t>
    </rPh>
    <rPh sb="23" eb="25">
      <t>ガッコウ</t>
    </rPh>
    <rPh sb="25" eb="26">
      <t>トウ</t>
    </rPh>
    <phoneticPr fontId="1"/>
  </si>
  <si>
    <t>８－４　部位別、負傷・疾病の種類別件数表（高等専門学校）</t>
    <rPh sb="21" eb="23">
      <t>コウトウ</t>
    </rPh>
    <rPh sb="23" eb="25">
      <t>センモン</t>
    </rPh>
    <rPh sb="25" eb="27">
      <t>ガッコウ</t>
    </rPh>
    <phoneticPr fontId="1"/>
  </si>
  <si>
    <t>８－５　部位別、負傷・疾病の種類別件数表（幼稚園）</t>
    <rPh sb="21" eb="24">
      <t>ヨウチエン</t>
    </rPh>
    <phoneticPr fontId="1"/>
  </si>
  <si>
    <t>８－６　部位別、負傷・疾病の種類別件数表（幼保連携型認定こども園）</t>
  </si>
  <si>
    <t>８－７　部位別、負傷・疾病の種類別件数表（保育所等）</t>
    <rPh sb="21" eb="23">
      <t>ホイク</t>
    </rPh>
    <rPh sb="23" eb="24">
      <t>ショ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</si>
</sst>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vertAlign val="superscript"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 shrinkToFit="1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Fill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5" fillId="0" borderId="38" xfId="0" applyNumberFormat="1" applyFont="1" applyBorder="1">
      <alignment vertical="center"/>
    </xf>
    <xf numFmtId="0" fontId="5" fillId="0" borderId="3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41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44" xfId="1" applyFont="1" applyBorder="1" applyAlignment="1">
      <alignment horizontal="center" vertical="center" wrapText="1"/>
    </xf>
    <xf numFmtId="3" fontId="3" fillId="0" borderId="48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 shrinkToFit="1"/>
    </xf>
    <xf numFmtId="0" fontId="3" fillId="0" borderId="23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 shrinkToFit="1"/>
    </xf>
    <xf numFmtId="0" fontId="3" fillId="0" borderId="48" xfId="1" applyFont="1" applyBorder="1" applyAlignment="1">
      <alignment horizontal="center" vertical="center" wrapText="1" shrinkToFit="1"/>
    </xf>
    <xf numFmtId="0" fontId="3" fillId="0" borderId="33" xfId="1" applyFont="1" applyBorder="1" applyAlignment="1">
      <alignment horizontal="center" vertical="center" wrapText="1" shrinkToFit="1"/>
    </xf>
    <xf numFmtId="0" fontId="3" fillId="0" borderId="42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 shrinkToFit="1"/>
    </xf>
    <xf numFmtId="0" fontId="3" fillId="0" borderId="4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 shrinkToFit="1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opLeftCell="E10" zoomScaleNormal="100" zoomScaleSheetLayoutView="70" zoomScalePageLayoutView="85" workbookViewId="0">
      <selection activeCell="AG35" sqref="AG35"/>
    </sheetView>
  </sheetViews>
  <sheetFormatPr defaultColWidth="9" defaultRowHeight="13.2"/>
  <cols>
    <col min="1" max="1" width="2.6640625" style="25" customWidth="1"/>
    <col min="2" max="2" width="6.77734375" style="25" bestFit="1" customWidth="1"/>
    <col min="3" max="3" width="13.44140625" style="25" customWidth="1"/>
    <col min="4" max="4" width="9.33203125" style="25" customWidth="1"/>
    <col min="5" max="6" width="7" style="25" customWidth="1"/>
    <col min="7" max="7" width="7.33203125" style="25" bestFit="1" customWidth="1"/>
    <col min="8" max="17" width="7" style="25" customWidth="1"/>
    <col min="18" max="18" width="7.88671875" style="25" bestFit="1" customWidth="1"/>
    <col min="19" max="19" width="1.88671875" style="25" customWidth="1"/>
    <col min="20" max="20" width="1.44140625" style="25" customWidth="1"/>
    <col min="21" max="21" width="6.77734375" style="25" bestFit="1" customWidth="1"/>
    <col min="22" max="22" width="15.33203125" style="25" customWidth="1"/>
    <col min="23" max="32" width="7.33203125" style="25" customWidth="1"/>
    <col min="33" max="16384" width="9" style="25"/>
  </cols>
  <sheetData>
    <row r="1" spans="2:32" ht="13.8" thickBot="1">
      <c r="B1" s="25" t="s">
        <v>68</v>
      </c>
      <c r="AF1" s="84"/>
    </row>
    <row r="2" spans="2:32" ht="13.5" customHeight="1">
      <c r="B2" s="107" t="s">
        <v>0</v>
      </c>
      <c r="C2" s="108"/>
      <c r="D2" s="111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14"/>
      <c r="W2" s="100" t="s">
        <v>2</v>
      </c>
      <c r="X2" s="100"/>
      <c r="Y2" s="100"/>
      <c r="Z2" s="100"/>
      <c r="AA2" s="100"/>
      <c r="AB2" s="100"/>
      <c r="AC2" s="100"/>
      <c r="AD2" s="100"/>
      <c r="AE2" s="100"/>
      <c r="AF2" s="101" t="s">
        <v>3</v>
      </c>
    </row>
    <row r="3" spans="2:32" ht="69" thickBot="1">
      <c r="B3" s="109"/>
      <c r="C3" s="110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56</v>
      </c>
      <c r="Q3" s="3" t="s">
        <v>15</v>
      </c>
      <c r="R3" s="4" t="s">
        <v>16</v>
      </c>
      <c r="S3" s="5"/>
      <c r="T3" s="5"/>
      <c r="U3" s="115"/>
      <c r="V3" s="116"/>
      <c r="W3" s="2" t="s">
        <v>17</v>
      </c>
      <c r="X3" s="3" t="s">
        <v>18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64</v>
      </c>
      <c r="AD3" s="3" t="s">
        <v>22</v>
      </c>
      <c r="AE3" s="3" t="s">
        <v>16</v>
      </c>
      <c r="AF3" s="102"/>
    </row>
    <row r="4" spans="2:32" ht="13.8" thickBot="1">
      <c r="B4" s="105" t="s">
        <v>23</v>
      </c>
      <c r="C4" s="106"/>
      <c r="D4" s="7">
        <v>570</v>
      </c>
      <c r="E4" s="8">
        <v>0</v>
      </c>
      <c r="F4" s="8">
        <v>0</v>
      </c>
      <c r="G4" s="8">
        <v>20076</v>
      </c>
      <c r="H4" s="8">
        <v>0</v>
      </c>
      <c r="I4" s="8">
        <v>1728</v>
      </c>
      <c r="J4" s="8">
        <v>228</v>
      </c>
      <c r="K4" s="8">
        <v>24</v>
      </c>
      <c r="L4" s="8">
        <v>66</v>
      </c>
      <c r="M4" s="8">
        <v>423</v>
      </c>
      <c r="N4" s="8">
        <v>66</v>
      </c>
      <c r="O4" s="8">
        <v>2</v>
      </c>
      <c r="P4" s="8">
        <v>0</v>
      </c>
      <c r="Q4" s="8">
        <v>1</v>
      </c>
      <c r="R4" s="9">
        <f>SUM(D4:Q4)</f>
        <v>23184</v>
      </c>
      <c r="S4" s="10"/>
      <c r="T4" s="10"/>
      <c r="U4" s="105" t="s">
        <v>23</v>
      </c>
      <c r="V4" s="106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7</v>
      </c>
      <c r="AC4" s="8">
        <v>543</v>
      </c>
      <c r="AD4" s="8">
        <v>281</v>
      </c>
      <c r="AE4" s="47">
        <f t="shared" ref="AE4:AE20" si="0">SUM(AB4:AD4)</f>
        <v>831</v>
      </c>
      <c r="AF4" s="43">
        <f>R4+AE4</f>
        <v>24015</v>
      </c>
    </row>
    <row r="5" spans="2:32">
      <c r="B5" s="97" t="s">
        <v>24</v>
      </c>
      <c r="C5" s="11" t="s">
        <v>25</v>
      </c>
      <c r="D5" s="12">
        <v>124</v>
      </c>
      <c r="E5" s="13">
        <v>0</v>
      </c>
      <c r="F5" s="13">
        <v>0</v>
      </c>
      <c r="G5" s="13">
        <v>4217</v>
      </c>
      <c r="H5" s="13">
        <v>0</v>
      </c>
      <c r="I5" s="13">
        <v>3098</v>
      </c>
      <c r="J5" s="13">
        <v>391</v>
      </c>
      <c r="K5" s="13">
        <v>38</v>
      </c>
      <c r="L5" s="13">
        <v>124</v>
      </c>
      <c r="M5" s="13">
        <v>624</v>
      </c>
      <c r="N5" s="13">
        <v>539</v>
      </c>
      <c r="O5" s="13">
        <v>1</v>
      </c>
      <c r="P5" s="13">
        <v>0</v>
      </c>
      <c r="Q5" s="13">
        <v>0</v>
      </c>
      <c r="R5" s="14">
        <f>SUM(D5:Q5)</f>
        <v>9156</v>
      </c>
      <c r="S5" s="10"/>
      <c r="T5" s="10"/>
      <c r="U5" s="97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11</v>
      </c>
      <c r="AC5" s="13">
        <v>57</v>
      </c>
      <c r="AD5" s="13">
        <v>69</v>
      </c>
      <c r="AE5" s="91">
        <f t="shared" si="0"/>
        <v>137</v>
      </c>
      <c r="AF5" s="14">
        <f t="shared" ref="AF5:AF33" si="1">R5+AE5</f>
        <v>9293</v>
      </c>
    </row>
    <row r="6" spans="2:32">
      <c r="B6" s="98"/>
      <c r="C6" s="15" t="s">
        <v>26</v>
      </c>
      <c r="D6" s="16">
        <v>314</v>
      </c>
      <c r="E6" s="17">
        <v>0</v>
      </c>
      <c r="F6" s="17">
        <v>0</v>
      </c>
      <c r="G6" s="17">
        <v>19157</v>
      </c>
      <c r="H6" s="17">
        <v>0</v>
      </c>
      <c r="I6" s="17">
        <v>948</v>
      </c>
      <c r="J6" s="17">
        <v>270</v>
      </c>
      <c r="K6" s="17">
        <v>32</v>
      </c>
      <c r="L6" s="17">
        <v>25</v>
      </c>
      <c r="M6" s="17">
        <v>656</v>
      </c>
      <c r="N6" s="17">
        <v>500</v>
      </c>
      <c r="O6" s="17">
        <v>103</v>
      </c>
      <c r="P6" s="17">
        <v>0</v>
      </c>
      <c r="Q6" s="17">
        <v>168</v>
      </c>
      <c r="R6" s="14">
        <f>SUM(D6:Q6)</f>
        <v>22173</v>
      </c>
      <c r="S6" s="10"/>
      <c r="T6" s="10"/>
      <c r="U6" s="98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306</v>
      </c>
      <c r="AC6" s="17">
        <v>1444</v>
      </c>
      <c r="AD6" s="17">
        <v>2046</v>
      </c>
      <c r="AE6" s="17">
        <f t="shared" si="0"/>
        <v>3796</v>
      </c>
      <c r="AF6" s="18">
        <f t="shared" si="1"/>
        <v>25969</v>
      </c>
    </row>
    <row r="7" spans="2:32">
      <c r="B7" s="98"/>
      <c r="C7" s="15" t="s">
        <v>27</v>
      </c>
      <c r="D7" s="16">
        <v>141</v>
      </c>
      <c r="E7" s="17">
        <v>0</v>
      </c>
      <c r="F7" s="17">
        <v>0</v>
      </c>
      <c r="G7" s="17">
        <v>1456</v>
      </c>
      <c r="H7" s="17">
        <v>0</v>
      </c>
      <c r="I7" s="17">
        <v>794</v>
      </c>
      <c r="J7" s="17">
        <v>63</v>
      </c>
      <c r="K7" s="17">
        <v>32</v>
      </c>
      <c r="L7" s="17">
        <v>1</v>
      </c>
      <c r="M7" s="17">
        <v>70</v>
      </c>
      <c r="N7" s="17">
        <v>612</v>
      </c>
      <c r="O7" s="17">
        <v>11</v>
      </c>
      <c r="P7" s="17">
        <v>0</v>
      </c>
      <c r="Q7" s="17">
        <v>1</v>
      </c>
      <c r="R7" s="14">
        <f>SUM(D7:Q7)</f>
        <v>3181</v>
      </c>
      <c r="S7" s="10"/>
      <c r="T7" s="10"/>
      <c r="U7" s="98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37</v>
      </c>
      <c r="AC7" s="17">
        <v>47</v>
      </c>
      <c r="AD7" s="17">
        <v>77</v>
      </c>
      <c r="AE7" s="76">
        <f t="shared" si="0"/>
        <v>161</v>
      </c>
      <c r="AF7" s="18">
        <f t="shared" si="1"/>
        <v>3342</v>
      </c>
    </row>
    <row r="8" spans="2:32">
      <c r="B8" s="98"/>
      <c r="C8" s="15" t="s">
        <v>28</v>
      </c>
      <c r="D8" s="16">
        <v>14</v>
      </c>
      <c r="E8" s="17">
        <v>0</v>
      </c>
      <c r="F8" s="17">
        <v>0</v>
      </c>
      <c r="G8" s="17">
        <v>533</v>
      </c>
      <c r="H8" s="17">
        <v>0</v>
      </c>
      <c r="I8" s="17">
        <v>288</v>
      </c>
      <c r="J8" s="17">
        <v>103</v>
      </c>
      <c r="K8" s="17">
        <v>23</v>
      </c>
      <c r="L8" s="17">
        <v>7</v>
      </c>
      <c r="M8" s="17">
        <v>145</v>
      </c>
      <c r="N8" s="17">
        <v>19</v>
      </c>
      <c r="O8" s="17">
        <v>1</v>
      </c>
      <c r="P8" s="17">
        <v>0</v>
      </c>
      <c r="Q8" s="17">
        <v>1</v>
      </c>
      <c r="R8" s="14">
        <f>SUM(D8:Q8)</f>
        <v>1134</v>
      </c>
      <c r="S8" s="10"/>
      <c r="T8" s="10"/>
      <c r="U8" s="98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228</v>
      </c>
      <c r="AD8" s="17">
        <v>113</v>
      </c>
      <c r="AE8" s="76">
        <f t="shared" si="0"/>
        <v>346</v>
      </c>
      <c r="AF8" s="18">
        <f t="shared" si="1"/>
        <v>1480</v>
      </c>
    </row>
    <row r="9" spans="2:32">
      <c r="B9" s="98"/>
      <c r="C9" s="15" t="s">
        <v>29</v>
      </c>
      <c r="D9" s="16">
        <v>1650</v>
      </c>
      <c r="E9" s="17">
        <v>0</v>
      </c>
      <c r="F9" s="17">
        <v>0</v>
      </c>
      <c r="G9" s="17">
        <v>1541</v>
      </c>
      <c r="H9" s="17">
        <v>0</v>
      </c>
      <c r="I9" s="17">
        <v>266</v>
      </c>
      <c r="J9" s="17">
        <v>14</v>
      </c>
      <c r="K9" s="17">
        <v>4</v>
      </c>
      <c r="L9" s="17">
        <v>0</v>
      </c>
      <c r="M9" s="17">
        <v>26</v>
      </c>
      <c r="N9" s="17">
        <v>152</v>
      </c>
      <c r="O9" s="17">
        <v>1</v>
      </c>
      <c r="P9" s="17">
        <v>0</v>
      </c>
      <c r="Q9" s="17">
        <v>0</v>
      </c>
      <c r="R9" s="14">
        <f t="shared" ref="R9:R35" si="2">SUM(D9:Q9)</f>
        <v>3654</v>
      </c>
      <c r="S9" s="10"/>
      <c r="T9" s="10"/>
      <c r="U9" s="98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14</v>
      </c>
      <c r="AD9" s="17">
        <v>34</v>
      </c>
      <c r="AE9" s="76">
        <f t="shared" si="0"/>
        <v>48</v>
      </c>
      <c r="AF9" s="18">
        <f t="shared" si="1"/>
        <v>3702</v>
      </c>
    </row>
    <row r="10" spans="2:32">
      <c r="B10" s="98"/>
      <c r="C10" s="15" t="s">
        <v>30</v>
      </c>
      <c r="D10" s="16">
        <v>511</v>
      </c>
      <c r="E10" s="17">
        <v>0</v>
      </c>
      <c r="F10" s="17">
        <v>221</v>
      </c>
      <c r="G10" s="17">
        <v>474</v>
      </c>
      <c r="H10" s="17">
        <v>0</v>
      </c>
      <c r="I10" s="17">
        <v>624</v>
      </c>
      <c r="J10" s="17">
        <v>72</v>
      </c>
      <c r="K10" s="17">
        <v>6</v>
      </c>
      <c r="L10" s="17">
        <v>7</v>
      </c>
      <c r="M10" s="17">
        <v>1119</v>
      </c>
      <c r="N10" s="17">
        <v>62</v>
      </c>
      <c r="O10" s="17">
        <v>0</v>
      </c>
      <c r="P10" s="17">
        <v>0</v>
      </c>
      <c r="Q10" s="17">
        <v>0</v>
      </c>
      <c r="R10" s="14">
        <f t="shared" si="2"/>
        <v>3096</v>
      </c>
      <c r="S10" s="10"/>
      <c r="T10" s="10"/>
      <c r="U10" s="98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19</v>
      </c>
      <c r="AC10" s="17">
        <v>43</v>
      </c>
      <c r="AD10" s="17">
        <v>63</v>
      </c>
      <c r="AE10" s="76">
        <f t="shared" si="0"/>
        <v>125</v>
      </c>
      <c r="AF10" s="18">
        <f t="shared" si="1"/>
        <v>3221</v>
      </c>
    </row>
    <row r="11" spans="2:32">
      <c r="B11" s="98"/>
      <c r="C11" s="15" t="s">
        <v>31</v>
      </c>
      <c r="D11" s="16">
        <v>0</v>
      </c>
      <c r="E11" s="17">
        <v>0</v>
      </c>
      <c r="F11" s="17">
        <v>5834</v>
      </c>
      <c r="G11" s="17">
        <v>2533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3109</v>
      </c>
      <c r="Q11" s="17">
        <v>10</v>
      </c>
      <c r="R11" s="14">
        <f t="shared" si="2"/>
        <v>11486</v>
      </c>
      <c r="S11" s="10"/>
      <c r="T11" s="10"/>
      <c r="U11" s="98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181</v>
      </c>
      <c r="AD11" s="17">
        <v>202</v>
      </c>
      <c r="AE11" s="76">
        <f t="shared" si="0"/>
        <v>383</v>
      </c>
      <c r="AF11" s="18">
        <f t="shared" si="1"/>
        <v>11869</v>
      </c>
    </row>
    <row r="12" spans="2:32">
      <c r="B12" s="98"/>
      <c r="C12" s="15" t="s">
        <v>32</v>
      </c>
      <c r="D12" s="16">
        <v>831</v>
      </c>
      <c r="E12" s="17">
        <v>190</v>
      </c>
      <c r="F12" s="17">
        <v>18</v>
      </c>
      <c r="G12" s="17">
        <v>766</v>
      </c>
      <c r="H12" s="17">
        <v>0</v>
      </c>
      <c r="I12" s="17">
        <v>1240</v>
      </c>
      <c r="J12" s="17">
        <v>202</v>
      </c>
      <c r="K12" s="17">
        <v>1</v>
      </c>
      <c r="L12" s="17">
        <v>49</v>
      </c>
      <c r="M12" s="17">
        <v>326</v>
      </c>
      <c r="N12" s="17">
        <v>64</v>
      </c>
      <c r="O12" s="17">
        <v>1</v>
      </c>
      <c r="P12" s="17">
        <v>0</v>
      </c>
      <c r="Q12" s="17">
        <v>0</v>
      </c>
      <c r="R12" s="14">
        <f t="shared" si="2"/>
        <v>3688</v>
      </c>
      <c r="S12" s="10"/>
      <c r="T12" s="10"/>
      <c r="U12" s="98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2</v>
      </c>
      <c r="AC12" s="17">
        <v>88</v>
      </c>
      <c r="AD12" s="17">
        <v>99</v>
      </c>
      <c r="AE12" s="76">
        <f t="shared" si="0"/>
        <v>189</v>
      </c>
      <c r="AF12" s="18">
        <f t="shared" si="1"/>
        <v>3877</v>
      </c>
    </row>
    <row r="13" spans="2:32" ht="13.8" thickBot="1">
      <c r="B13" s="99"/>
      <c r="C13" s="4" t="s">
        <v>16</v>
      </c>
      <c r="D13" s="19">
        <f>SUM(D5:D12)</f>
        <v>3585</v>
      </c>
      <c r="E13" s="20">
        <f>SUM(E5:E12)</f>
        <v>190</v>
      </c>
      <c r="F13" s="20">
        <f t="shared" ref="F13:P13" si="3">SUM(F5:F12)</f>
        <v>6073</v>
      </c>
      <c r="G13" s="20">
        <f t="shared" si="3"/>
        <v>30677</v>
      </c>
      <c r="H13" s="20">
        <f t="shared" si="3"/>
        <v>0</v>
      </c>
      <c r="I13" s="20">
        <f t="shared" si="3"/>
        <v>7258</v>
      </c>
      <c r="J13" s="20">
        <f t="shared" si="3"/>
        <v>1115</v>
      </c>
      <c r="K13" s="20">
        <f t="shared" si="3"/>
        <v>136</v>
      </c>
      <c r="L13" s="20">
        <f t="shared" si="3"/>
        <v>213</v>
      </c>
      <c r="M13" s="20">
        <f t="shared" si="3"/>
        <v>2966</v>
      </c>
      <c r="N13" s="20">
        <f t="shared" si="3"/>
        <v>1948</v>
      </c>
      <c r="O13" s="20">
        <f t="shared" si="3"/>
        <v>118</v>
      </c>
      <c r="P13" s="20">
        <f t="shared" si="3"/>
        <v>3109</v>
      </c>
      <c r="Q13" s="20">
        <f>SUM(Q5:Q12)</f>
        <v>180</v>
      </c>
      <c r="R13" s="45">
        <f t="shared" si="2"/>
        <v>57568</v>
      </c>
      <c r="S13" s="10"/>
      <c r="T13" s="10"/>
      <c r="U13" s="99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380</v>
      </c>
      <c r="AC13" s="20">
        <f>SUM(AC5:AC12)</f>
        <v>2102</v>
      </c>
      <c r="AD13" s="20">
        <f>SUM(AD5:AD12)</f>
        <v>2703</v>
      </c>
      <c r="AE13" s="44">
        <f t="shared" si="0"/>
        <v>5185</v>
      </c>
      <c r="AF13" s="21">
        <f>R13+AE13</f>
        <v>62753</v>
      </c>
    </row>
    <row r="14" spans="2:32">
      <c r="B14" s="97" t="s">
        <v>33</v>
      </c>
      <c r="C14" s="11" t="s">
        <v>34</v>
      </c>
      <c r="D14" s="12">
        <v>92</v>
      </c>
      <c r="E14" s="13">
        <v>4852</v>
      </c>
      <c r="F14" s="13">
        <v>68</v>
      </c>
      <c r="G14" s="13">
        <v>976</v>
      </c>
      <c r="H14" s="13">
        <v>1</v>
      </c>
      <c r="I14" s="13">
        <v>49</v>
      </c>
      <c r="J14" s="13">
        <v>8</v>
      </c>
      <c r="K14" s="13">
        <v>33</v>
      </c>
      <c r="L14" s="13">
        <v>0</v>
      </c>
      <c r="M14" s="13">
        <v>0</v>
      </c>
      <c r="N14" s="13">
        <v>20</v>
      </c>
      <c r="O14" s="13">
        <v>6</v>
      </c>
      <c r="P14" s="13">
        <v>0</v>
      </c>
      <c r="Q14" s="13">
        <v>0</v>
      </c>
      <c r="R14" s="46">
        <f t="shared" si="2"/>
        <v>6105</v>
      </c>
      <c r="S14" s="10"/>
      <c r="T14" s="10"/>
      <c r="U14" s="97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39</v>
      </c>
      <c r="AC14" s="13">
        <v>388</v>
      </c>
      <c r="AD14" s="13">
        <v>416</v>
      </c>
      <c r="AE14" s="77">
        <f t="shared" si="0"/>
        <v>843</v>
      </c>
      <c r="AF14" s="14">
        <f t="shared" si="1"/>
        <v>6948</v>
      </c>
    </row>
    <row r="15" spans="2:32">
      <c r="B15" s="103"/>
      <c r="C15" s="15" t="s">
        <v>35</v>
      </c>
      <c r="D15" s="16">
        <v>1686</v>
      </c>
      <c r="E15" s="17">
        <v>470</v>
      </c>
      <c r="F15" s="17">
        <v>124</v>
      </c>
      <c r="G15" s="17">
        <v>1116</v>
      </c>
      <c r="H15" s="17">
        <v>5</v>
      </c>
      <c r="I15" s="17">
        <v>15</v>
      </c>
      <c r="J15" s="17">
        <v>6</v>
      </c>
      <c r="K15" s="17">
        <v>5</v>
      </c>
      <c r="L15" s="17">
        <v>0</v>
      </c>
      <c r="M15" s="17">
        <v>1</v>
      </c>
      <c r="N15" s="17">
        <v>4</v>
      </c>
      <c r="O15" s="17">
        <v>1</v>
      </c>
      <c r="P15" s="17">
        <v>0</v>
      </c>
      <c r="Q15" s="17">
        <v>0</v>
      </c>
      <c r="R15" s="14">
        <f t="shared" si="2"/>
        <v>3433</v>
      </c>
      <c r="S15" s="10"/>
      <c r="T15" s="10"/>
      <c r="U15" s="103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9</v>
      </c>
      <c r="AC15" s="17">
        <v>86</v>
      </c>
      <c r="AD15" s="17">
        <v>67</v>
      </c>
      <c r="AE15" s="77">
        <f t="shared" si="0"/>
        <v>162</v>
      </c>
      <c r="AF15" s="18">
        <f t="shared" si="1"/>
        <v>3595</v>
      </c>
    </row>
    <row r="16" spans="2:32">
      <c r="B16" s="103"/>
      <c r="C16" s="15" t="s">
        <v>36</v>
      </c>
      <c r="D16" s="16">
        <v>852</v>
      </c>
      <c r="E16" s="17">
        <v>105</v>
      </c>
      <c r="F16" s="17">
        <v>0</v>
      </c>
      <c r="G16" s="17">
        <v>1273</v>
      </c>
      <c r="H16" s="17">
        <v>0</v>
      </c>
      <c r="I16" s="17">
        <v>11</v>
      </c>
      <c r="J16" s="17">
        <v>5</v>
      </c>
      <c r="K16" s="17">
        <v>5</v>
      </c>
      <c r="L16" s="17">
        <v>0</v>
      </c>
      <c r="M16" s="17">
        <v>0</v>
      </c>
      <c r="N16" s="17">
        <v>8</v>
      </c>
      <c r="O16" s="17">
        <v>6</v>
      </c>
      <c r="P16" s="17">
        <v>0</v>
      </c>
      <c r="Q16" s="17">
        <v>0</v>
      </c>
      <c r="R16" s="14">
        <f t="shared" si="2"/>
        <v>2265</v>
      </c>
      <c r="S16" s="10"/>
      <c r="T16" s="10"/>
      <c r="U16" s="103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5</v>
      </c>
      <c r="AC16" s="17">
        <v>185</v>
      </c>
      <c r="AD16" s="17">
        <v>47</v>
      </c>
      <c r="AE16" s="77">
        <f t="shared" si="0"/>
        <v>237</v>
      </c>
      <c r="AF16" s="18">
        <f t="shared" si="1"/>
        <v>2502</v>
      </c>
    </row>
    <row r="17" spans="2:32">
      <c r="B17" s="103"/>
      <c r="C17" s="15" t="s">
        <v>37</v>
      </c>
      <c r="D17" s="16">
        <v>62</v>
      </c>
      <c r="E17" s="17">
        <v>6</v>
      </c>
      <c r="F17" s="17">
        <v>1</v>
      </c>
      <c r="G17" s="17">
        <v>583</v>
      </c>
      <c r="H17" s="17">
        <v>0</v>
      </c>
      <c r="I17" s="17">
        <v>54</v>
      </c>
      <c r="J17" s="17">
        <v>9</v>
      </c>
      <c r="K17" s="17">
        <v>11</v>
      </c>
      <c r="L17" s="17">
        <v>1</v>
      </c>
      <c r="M17" s="17">
        <v>40</v>
      </c>
      <c r="N17" s="17">
        <v>22</v>
      </c>
      <c r="O17" s="17">
        <v>4</v>
      </c>
      <c r="P17" s="17">
        <v>0</v>
      </c>
      <c r="Q17" s="17">
        <v>1</v>
      </c>
      <c r="R17" s="14">
        <f t="shared" si="2"/>
        <v>794</v>
      </c>
      <c r="S17" s="10"/>
      <c r="T17" s="10"/>
      <c r="U17" s="103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20</v>
      </c>
      <c r="AC17" s="17">
        <v>104</v>
      </c>
      <c r="AD17" s="17">
        <v>23</v>
      </c>
      <c r="AE17" s="77">
        <f t="shared" si="0"/>
        <v>147</v>
      </c>
      <c r="AF17" s="18">
        <f t="shared" si="1"/>
        <v>941</v>
      </c>
    </row>
    <row r="18" spans="2:32">
      <c r="B18" s="103"/>
      <c r="C18" s="15" t="s">
        <v>38</v>
      </c>
      <c r="D18" s="16">
        <v>93</v>
      </c>
      <c r="E18" s="17">
        <v>121</v>
      </c>
      <c r="F18" s="17">
        <v>0</v>
      </c>
      <c r="G18" s="17">
        <v>649</v>
      </c>
      <c r="H18" s="17">
        <v>1</v>
      </c>
      <c r="I18" s="17">
        <v>19</v>
      </c>
      <c r="J18" s="17">
        <v>1</v>
      </c>
      <c r="K18" s="17">
        <v>24</v>
      </c>
      <c r="L18" s="17">
        <v>0</v>
      </c>
      <c r="M18" s="17">
        <v>2</v>
      </c>
      <c r="N18" s="17">
        <v>2</v>
      </c>
      <c r="O18" s="17">
        <v>4</v>
      </c>
      <c r="P18" s="17">
        <v>0</v>
      </c>
      <c r="Q18" s="17">
        <v>0</v>
      </c>
      <c r="R18" s="14">
        <f t="shared" si="2"/>
        <v>916</v>
      </c>
      <c r="S18" s="10"/>
      <c r="T18" s="10"/>
      <c r="U18" s="103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12</v>
      </c>
      <c r="AC18" s="17">
        <v>54</v>
      </c>
      <c r="AD18" s="17">
        <v>30</v>
      </c>
      <c r="AE18" s="77">
        <f t="shared" si="0"/>
        <v>96</v>
      </c>
      <c r="AF18" s="18">
        <f t="shared" si="1"/>
        <v>1012</v>
      </c>
    </row>
    <row r="19" spans="2:32">
      <c r="B19" s="103"/>
      <c r="C19" s="15" t="s">
        <v>39</v>
      </c>
      <c r="D19" s="16">
        <v>324</v>
      </c>
      <c r="E19" s="17">
        <v>607</v>
      </c>
      <c r="F19" s="17">
        <v>2</v>
      </c>
      <c r="G19" s="17">
        <v>1487</v>
      </c>
      <c r="H19" s="17">
        <v>0</v>
      </c>
      <c r="I19" s="17">
        <v>30</v>
      </c>
      <c r="J19" s="17">
        <v>1</v>
      </c>
      <c r="K19" s="17">
        <v>5</v>
      </c>
      <c r="L19" s="17">
        <v>0</v>
      </c>
      <c r="M19" s="17">
        <v>4</v>
      </c>
      <c r="N19" s="17">
        <v>18</v>
      </c>
      <c r="O19" s="17">
        <v>1</v>
      </c>
      <c r="P19" s="17">
        <v>0</v>
      </c>
      <c r="Q19" s="17">
        <v>0</v>
      </c>
      <c r="R19" s="14">
        <f t="shared" si="2"/>
        <v>2479</v>
      </c>
      <c r="S19" s="10"/>
      <c r="T19" s="10"/>
      <c r="U19" s="103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1</v>
      </c>
      <c r="AC19" s="17">
        <v>263</v>
      </c>
      <c r="AD19" s="17">
        <v>182</v>
      </c>
      <c r="AE19" s="77">
        <f t="shared" si="0"/>
        <v>446</v>
      </c>
      <c r="AF19" s="18">
        <f t="shared" si="1"/>
        <v>2925</v>
      </c>
    </row>
    <row r="20" spans="2:32">
      <c r="B20" s="103"/>
      <c r="C20" s="15" t="s">
        <v>40</v>
      </c>
      <c r="D20" s="16">
        <v>469</v>
      </c>
      <c r="E20" s="17">
        <v>44</v>
      </c>
      <c r="F20" s="17">
        <v>2</v>
      </c>
      <c r="G20" s="17">
        <v>1000</v>
      </c>
      <c r="H20" s="17">
        <v>1</v>
      </c>
      <c r="I20" s="17">
        <v>20</v>
      </c>
      <c r="J20" s="17">
        <v>3</v>
      </c>
      <c r="K20" s="17">
        <v>17</v>
      </c>
      <c r="L20" s="17">
        <v>0</v>
      </c>
      <c r="M20" s="17">
        <v>14</v>
      </c>
      <c r="N20" s="17">
        <v>3</v>
      </c>
      <c r="O20" s="17">
        <v>4</v>
      </c>
      <c r="P20" s="17">
        <v>0</v>
      </c>
      <c r="Q20" s="17">
        <v>0</v>
      </c>
      <c r="R20" s="14">
        <f t="shared" si="2"/>
        <v>1577</v>
      </c>
      <c r="S20" s="10"/>
      <c r="T20" s="10"/>
      <c r="U20" s="103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2</v>
      </c>
      <c r="AC20" s="17">
        <v>17</v>
      </c>
      <c r="AD20" s="17">
        <v>18</v>
      </c>
      <c r="AE20" s="77">
        <f t="shared" si="0"/>
        <v>37</v>
      </c>
      <c r="AF20" s="18">
        <f t="shared" si="1"/>
        <v>1614</v>
      </c>
    </row>
    <row r="21" spans="2:32" ht="13.8" thickBot="1">
      <c r="B21" s="104"/>
      <c r="C21" s="4" t="s">
        <v>16</v>
      </c>
      <c r="D21" s="19">
        <f>SUM(D14:D20)</f>
        <v>3578</v>
      </c>
      <c r="E21" s="20">
        <f>SUM(E14:E20)</f>
        <v>6205</v>
      </c>
      <c r="F21" s="20">
        <f t="shared" ref="F21:P21" si="4">SUM(F14:F20)</f>
        <v>197</v>
      </c>
      <c r="G21" s="20">
        <f t="shared" si="4"/>
        <v>7084</v>
      </c>
      <c r="H21" s="20">
        <f t="shared" si="4"/>
        <v>8</v>
      </c>
      <c r="I21" s="20">
        <f t="shared" si="4"/>
        <v>198</v>
      </c>
      <c r="J21" s="20">
        <f t="shared" si="4"/>
        <v>33</v>
      </c>
      <c r="K21" s="20">
        <f t="shared" si="4"/>
        <v>100</v>
      </c>
      <c r="L21" s="20">
        <f t="shared" si="4"/>
        <v>1</v>
      </c>
      <c r="M21" s="20">
        <f t="shared" si="4"/>
        <v>61</v>
      </c>
      <c r="N21" s="20">
        <f t="shared" si="4"/>
        <v>77</v>
      </c>
      <c r="O21" s="20">
        <f t="shared" si="4"/>
        <v>26</v>
      </c>
      <c r="P21" s="20">
        <f t="shared" si="4"/>
        <v>0</v>
      </c>
      <c r="Q21" s="20">
        <f>SUM(Q14:Q20)</f>
        <v>1</v>
      </c>
      <c r="R21" s="45">
        <f t="shared" si="2"/>
        <v>17569</v>
      </c>
      <c r="S21" s="10"/>
      <c r="T21" s="10"/>
      <c r="U21" s="104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88</v>
      </c>
      <c r="AC21" s="20">
        <f>SUM(AC14:AC20)</f>
        <v>1097</v>
      </c>
      <c r="AD21" s="20">
        <f>SUM(AD14:AD20)</f>
        <v>783</v>
      </c>
      <c r="AE21" s="44">
        <f t="shared" ref="AE21" si="5">SUM(AB21:AD21)</f>
        <v>1968</v>
      </c>
      <c r="AF21" s="21">
        <f t="shared" si="1"/>
        <v>19537</v>
      </c>
    </row>
    <row r="22" spans="2:32">
      <c r="B22" s="97" t="s">
        <v>41</v>
      </c>
      <c r="C22" s="11" t="s">
        <v>42</v>
      </c>
      <c r="D22" s="12">
        <v>3997</v>
      </c>
      <c r="E22" s="13">
        <v>55</v>
      </c>
      <c r="F22" s="13">
        <v>8</v>
      </c>
      <c r="G22" s="13">
        <v>359</v>
      </c>
      <c r="H22" s="13">
        <v>2</v>
      </c>
      <c r="I22" s="13">
        <v>49</v>
      </c>
      <c r="J22" s="13">
        <v>15</v>
      </c>
      <c r="K22" s="13">
        <v>37</v>
      </c>
      <c r="L22" s="13">
        <v>0</v>
      </c>
      <c r="M22" s="13">
        <v>3</v>
      </c>
      <c r="N22" s="13">
        <v>26</v>
      </c>
      <c r="O22" s="13">
        <v>20</v>
      </c>
      <c r="P22" s="13">
        <v>0</v>
      </c>
      <c r="Q22" s="13">
        <v>0</v>
      </c>
      <c r="R22" s="46">
        <f t="shared" si="2"/>
        <v>4571</v>
      </c>
      <c r="S22" s="10"/>
      <c r="T22" s="10"/>
      <c r="U22" s="97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25</v>
      </c>
      <c r="AC22" s="13">
        <v>25</v>
      </c>
      <c r="AD22" s="13">
        <v>28</v>
      </c>
      <c r="AE22" s="77">
        <f t="shared" ref="AE22:AE33" si="6">SUM(AB22:AD22)</f>
        <v>78</v>
      </c>
      <c r="AF22" s="14">
        <f t="shared" si="1"/>
        <v>4649</v>
      </c>
    </row>
    <row r="23" spans="2:32">
      <c r="B23" s="98"/>
      <c r="C23" s="15" t="s">
        <v>43</v>
      </c>
      <c r="D23" s="16">
        <v>2442</v>
      </c>
      <c r="E23" s="17">
        <v>1441</v>
      </c>
      <c r="F23" s="17">
        <v>447</v>
      </c>
      <c r="G23" s="17">
        <v>2666</v>
      </c>
      <c r="H23" s="17">
        <v>197</v>
      </c>
      <c r="I23" s="17">
        <v>291</v>
      </c>
      <c r="J23" s="17">
        <v>18</v>
      </c>
      <c r="K23" s="17">
        <v>12</v>
      </c>
      <c r="L23" s="17">
        <v>0</v>
      </c>
      <c r="M23" s="17">
        <v>7</v>
      </c>
      <c r="N23" s="17">
        <v>132</v>
      </c>
      <c r="O23" s="17">
        <v>4</v>
      </c>
      <c r="P23" s="17">
        <v>0</v>
      </c>
      <c r="Q23" s="17">
        <v>0</v>
      </c>
      <c r="R23" s="14">
        <f t="shared" si="2"/>
        <v>7657</v>
      </c>
      <c r="S23" s="10"/>
      <c r="T23" s="10"/>
      <c r="U23" s="98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5</v>
      </c>
      <c r="AC23" s="17">
        <v>57</v>
      </c>
      <c r="AD23" s="17">
        <v>79</v>
      </c>
      <c r="AE23" s="77">
        <f t="shared" si="6"/>
        <v>141</v>
      </c>
      <c r="AF23" s="18">
        <f t="shared" si="1"/>
        <v>7798</v>
      </c>
    </row>
    <row r="24" spans="2:32">
      <c r="B24" s="98"/>
      <c r="C24" s="15" t="s">
        <v>44</v>
      </c>
      <c r="D24" s="16">
        <v>9699</v>
      </c>
      <c r="E24" s="17">
        <v>181</v>
      </c>
      <c r="F24" s="17">
        <v>9</v>
      </c>
      <c r="G24" s="17">
        <v>1024</v>
      </c>
      <c r="H24" s="17">
        <v>4</v>
      </c>
      <c r="I24" s="17">
        <v>165</v>
      </c>
      <c r="J24" s="17">
        <v>111</v>
      </c>
      <c r="K24" s="17">
        <v>71</v>
      </c>
      <c r="L24" s="17">
        <v>1</v>
      </c>
      <c r="M24" s="17">
        <v>15</v>
      </c>
      <c r="N24" s="17">
        <v>64</v>
      </c>
      <c r="O24" s="17">
        <v>117</v>
      </c>
      <c r="P24" s="17">
        <v>0</v>
      </c>
      <c r="Q24" s="17">
        <v>2</v>
      </c>
      <c r="R24" s="14">
        <f t="shared" si="2"/>
        <v>11463</v>
      </c>
      <c r="S24" s="10"/>
      <c r="T24" s="10"/>
      <c r="U24" s="98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41</v>
      </c>
      <c r="AC24" s="17">
        <v>31</v>
      </c>
      <c r="AD24" s="17">
        <v>36</v>
      </c>
      <c r="AE24" s="77">
        <f t="shared" si="6"/>
        <v>108</v>
      </c>
      <c r="AF24" s="18">
        <f t="shared" si="1"/>
        <v>11571</v>
      </c>
    </row>
    <row r="25" spans="2:32">
      <c r="B25" s="98"/>
      <c r="C25" s="15" t="s">
        <v>45</v>
      </c>
      <c r="D25" s="16">
        <v>6224</v>
      </c>
      <c r="E25" s="17">
        <v>4798</v>
      </c>
      <c r="F25" s="17">
        <v>30</v>
      </c>
      <c r="G25" s="17">
        <v>1967</v>
      </c>
      <c r="H25" s="17">
        <v>170</v>
      </c>
      <c r="I25" s="17">
        <v>57</v>
      </c>
      <c r="J25" s="17">
        <v>56</v>
      </c>
      <c r="K25" s="17">
        <v>11</v>
      </c>
      <c r="L25" s="17">
        <v>0</v>
      </c>
      <c r="M25" s="17">
        <v>6</v>
      </c>
      <c r="N25" s="17">
        <v>6</v>
      </c>
      <c r="O25" s="17">
        <v>7</v>
      </c>
      <c r="P25" s="17">
        <v>0</v>
      </c>
      <c r="Q25" s="17">
        <v>2</v>
      </c>
      <c r="R25" s="14">
        <f t="shared" si="2"/>
        <v>13334</v>
      </c>
      <c r="S25" s="10"/>
      <c r="T25" s="10"/>
      <c r="U25" s="98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2</v>
      </c>
      <c r="AC25" s="17">
        <v>62</v>
      </c>
      <c r="AD25" s="17">
        <v>72</v>
      </c>
      <c r="AE25" s="77">
        <f t="shared" si="6"/>
        <v>136</v>
      </c>
      <c r="AF25" s="18">
        <f t="shared" si="1"/>
        <v>13470</v>
      </c>
    </row>
    <row r="26" spans="2:32">
      <c r="B26" s="98"/>
      <c r="C26" s="15" t="s">
        <v>46</v>
      </c>
      <c r="D26" s="16">
        <v>28468</v>
      </c>
      <c r="E26" s="17">
        <v>11215</v>
      </c>
      <c r="F26" s="17">
        <v>2091</v>
      </c>
      <c r="G26" s="17">
        <v>12281</v>
      </c>
      <c r="H26" s="17">
        <v>1776</v>
      </c>
      <c r="I26" s="17">
        <v>2426</v>
      </c>
      <c r="J26" s="17">
        <v>2708</v>
      </c>
      <c r="K26" s="17">
        <v>1228</v>
      </c>
      <c r="L26" s="17">
        <v>2</v>
      </c>
      <c r="M26" s="17">
        <v>131</v>
      </c>
      <c r="N26" s="17">
        <v>233</v>
      </c>
      <c r="O26" s="17">
        <v>739</v>
      </c>
      <c r="P26" s="17">
        <v>0</v>
      </c>
      <c r="Q26" s="17">
        <v>20</v>
      </c>
      <c r="R26" s="14">
        <f t="shared" si="2"/>
        <v>63318</v>
      </c>
      <c r="S26" s="10"/>
      <c r="T26" s="10"/>
      <c r="U26" s="98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101</v>
      </c>
      <c r="AC26" s="17">
        <v>140</v>
      </c>
      <c r="AD26" s="17">
        <v>327</v>
      </c>
      <c r="AE26" s="77">
        <f t="shared" si="6"/>
        <v>568</v>
      </c>
      <c r="AF26" s="18">
        <f t="shared" si="1"/>
        <v>63886</v>
      </c>
    </row>
    <row r="27" spans="2:32" ht="13.8" thickBot="1">
      <c r="B27" s="99"/>
      <c r="C27" s="4" t="s">
        <v>16</v>
      </c>
      <c r="D27" s="19">
        <f>SUM(D22:D26)</f>
        <v>50830</v>
      </c>
      <c r="E27" s="20">
        <f>SUM(E22:E26)</f>
        <v>17690</v>
      </c>
      <c r="F27" s="20">
        <f t="shared" ref="F27:Q27" si="7">SUM(F22:F26)</f>
        <v>2585</v>
      </c>
      <c r="G27" s="20">
        <f t="shared" si="7"/>
        <v>18297</v>
      </c>
      <c r="H27" s="20">
        <f t="shared" si="7"/>
        <v>2149</v>
      </c>
      <c r="I27" s="20">
        <f t="shared" si="7"/>
        <v>2988</v>
      </c>
      <c r="J27" s="20">
        <f t="shared" si="7"/>
        <v>2908</v>
      </c>
      <c r="K27" s="20">
        <f t="shared" si="7"/>
        <v>1359</v>
      </c>
      <c r="L27" s="20">
        <f t="shared" si="7"/>
        <v>3</v>
      </c>
      <c r="M27" s="20">
        <f t="shared" si="7"/>
        <v>162</v>
      </c>
      <c r="N27" s="20">
        <f t="shared" si="7"/>
        <v>461</v>
      </c>
      <c r="O27" s="20">
        <f t="shared" si="7"/>
        <v>887</v>
      </c>
      <c r="P27" s="20">
        <f t="shared" si="7"/>
        <v>0</v>
      </c>
      <c r="Q27" s="44">
        <f t="shared" si="7"/>
        <v>24</v>
      </c>
      <c r="R27" s="21">
        <f t="shared" si="2"/>
        <v>100343</v>
      </c>
      <c r="S27" s="10"/>
      <c r="T27" s="10"/>
      <c r="U27" s="99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174</v>
      </c>
      <c r="AC27" s="20">
        <f>SUM(AC22:AC26)</f>
        <v>315</v>
      </c>
      <c r="AD27" s="20">
        <f>SUM(AD22:AD26)</f>
        <v>542</v>
      </c>
      <c r="AE27" s="44">
        <f t="shared" si="6"/>
        <v>1031</v>
      </c>
      <c r="AF27" s="21">
        <f t="shared" si="1"/>
        <v>101374</v>
      </c>
    </row>
    <row r="28" spans="2:32" ht="26.4">
      <c r="B28" s="97" t="s">
        <v>47</v>
      </c>
      <c r="C28" s="11" t="s">
        <v>48</v>
      </c>
      <c r="D28" s="12">
        <v>355</v>
      </c>
      <c r="E28" s="13">
        <v>573</v>
      </c>
      <c r="F28" s="13">
        <v>11</v>
      </c>
      <c r="G28" s="13">
        <v>1775</v>
      </c>
      <c r="H28" s="13">
        <v>7</v>
      </c>
      <c r="I28" s="13">
        <v>180</v>
      </c>
      <c r="J28" s="13">
        <v>45</v>
      </c>
      <c r="K28" s="13">
        <v>75</v>
      </c>
      <c r="L28" s="13">
        <v>0</v>
      </c>
      <c r="M28" s="13">
        <v>32</v>
      </c>
      <c r="N28" s="13">
        <v>53</v>
      </c>
      <c r="O28" s="13">
        <v>38</v>
      </c>
      <c r="P28" s="13">
        <v>0</v>
      </c>
      <c r="Q28" s="13">
        <v>0</v>
      </c>
      <c r="R28" s="46">
        <f t="shared" si="2"/>
        <v>3144</v>
      </c>
      <c r="S28" s="10"/>
      <c r="T28" s="10"/>
      <c r="U28" s="97" t="s">
        <v>47</v>
      </c>
      <c r="V28" s="11" t="s">
        <v>48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27</v>
      </c>
      <c r="AC28" s="13">
        <v>398</v>
      </c>
      <c r="AD28" s="13">
        <v>261</v>
      </c>
      <c r="AE28" s="77">
        <f t="shared" si="6"/>
        <v>686</v>
      </c>
      <c r="AF28" s="14">
        <f t="shared" si="1"/>
        <v>3830</v>
      </c>
    </row>
    <row r="29" spans="2:32">
      <c r="B29" s="98"/>
      <c r="C29" s="15" t="s">
        <v>49</v>
      </c>
      <c r="D29" s="16">
        <v>745</v>
      </c>
      <c r="E29" s="17">
        <v>1524</v>
      </c>
      <c r="F29" s="17">
        <v>125</v>
      </c>
      <c r="G29" s="17">
        <v>6203</v>
      </c>
      <c r="H29" s="17">
        <v>474</v>
      </c>
      <c r="I29" s="17">
        <v>3936</v>
      </c>
      <c r="J29" s="17">
        <v>173</v>
      </c>
      <c r="K29" s="17">
        <v>39</v>
      </c>
      <c r="L29" s="17">
        <v>13</v>
      </c>
      <c r="M29" s="17">
        <v>253</v>
      </c>
      <c r="N29" s="17">
        <v>1289</v>
      </c>
      <c r="O29" s="17">
        <v>9</v>
      </c>
      <c r="P29" s="17">
        <v>0</v>
      </c>
      <c r="Q29" s="17">
        <v>0</v>
      </c>
      <c r="R29" s="14">
        <f t="shared" si="2"/>
        <v>14783</v>
      </c>
      <c r="S29" s="10"/>
      <c r="T29" s="10"/>
      <c r="U29" s="98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14</v>
      </c>
      <c r="AC29" s="17">
        <v>567</v>
      </c>
      <c r="AD29" s="17">
        <v>534</v>
      </c>
      <c r="AE29" s="76">
        <f t="shared" si="6"/>
        <v>1115</v>
      </c>
      <c r="AF29" s="18">
        <f t="shared" si="1"/>
        <v>15898</v>
      </c>
    </row>
    <row r="30" spans="2:32">
      <c r="B30" s="98"/>
      <c r="C30" s="15" t="s">
        <v>50</v>
      </c>
      <c r="D30" s="16">
        <v>1632</v>
      </c>
      <c r="E30" s="17">
        <v>226</v>
      </c>
      <c r="F30" s="17">
        <v>6</v>
      </c>
      <c r="G30" s="17">
        <v>2117</v>
      </c>
      <c r="H30" s="17">
        <v>51</v>
      </c>
      <c r="I30" s="17">
        <v>869</v>
      </c>
      <c r="J30" s="17">
        <v>120</v>
      </c>
      <c r="K30" s="17">
        <v>99</v>
      </c>
      <c r="L30" s="17">
        <v>7</v>
      </c>
      <c r="M30" s="17">
        <v>69</v>
      </c>
      <c r="N30" s="17">
        <v>246</v>
      </c>
      <c r="O30" s="17">
        <v>43</v>
      </c>
      <c r="P30" s="17">
        <v>0</v>
      </c>
      <c r="Q30" s="17">
        <v>1</v>
      </c>
      <c r="R30" s="14">
        <f t="shared" si="2"/>
        <v>5486</v>
      </c>
      <c r="S30" s="10"/>
      <c r="T30" s="10"/>
      <c r="U30" s="98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50</v>
      </c>
      <c r="AC30" s="17">
        <v>205</v>
      </c>
      <c r="AD30" s="17">
        <v>182</v>
      </c>
      <c r="AE30" s="76">
        <f t="shared" si="6"/>
        <v>437</v>
      </c>
      <c r="AF30" s="18">
        <f t="shared" si="1"/>
        <v>5923</v>
      </c>
    </row>
    <row r="31" spans="2:32">
      <c r="B31" s="98"/>
      <c r="C31" s="15" t="s">
        <v>51</v>
      </c>
      <c r="D31" s="16">
        <v>9188</v>
      </c>
      <c r="E31" s="17">
        <v>24879</v>
      </c>
      <c r="F31" s="17">
        <v>10</v>
      </c>
      <c r="G31" s="17">
        <v>1849</v>
      </c>
      <c r="H31" s="17">
        <v>4203</v>
      </c>
      <c r="I31" s="17">
        <v>46</v>
      </c>
      <c r="J31" s="17">
        <v>7</v>
      </c>
      <c r="K31" s="17">
        <v>19</v>
      </c>
      <c r="L31" s="17">
        <v>0</v>
      </c>
      <c r="M31" s="17">
        <v>6</v>
      </c>
      <c r="N31" s="17">
        <v>17</v>
      </c>
      <c r="O31" s="17">
        <v>6</v>
      </c>
      <c r="P31" s="17">
        <v>0</v>
      </c>
      <c r="Q31" s="17">
        <v>2</v>
      </c>
      <c r="R31" s="14">
        <f t="shared" si="2"/>
        <v>40232</v>
      </c>
      <c r="S31" s="10"/>
      <c r="T31" s="10"/>
      <c r="U31" s="98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4</v>
      </c>
      <c r="AC31" s="17">
        <v>429</v>
      </c>
      <c r="AD31" s="17">
        <v>436</v>
      </c>
      <c r="AE31" s="76">
        <f t="shared" si="6"/>
        <v>869</v>
      </c>
      <c r="AF31" s="18">
        <f t="shared" si="1"/>
        <v>41101</v>
      </c>
    </row>
    <row r="32" spans="2:32">
      <c r="B32" s="98"/>
      <c r="C32" s="15" t="s">
        <v>52</v>
      </c>
      <c r="D32" s="16">
        <v>6730</v>
      </c>
      <c r="E32" s="17">
        <v>2426</v>
      </c>
      <c r="F32" s="17">
        <v>76</v>
      </c>
      <c r="G32" s="17">
        <v>4918</v>
      </c>
      <c r="H32" s="17">
        <v>259</v>
      </c>
      <c r="I32" s="17">
        <v>354</v>
      </c>
      <c r="J32" s="17">
        <v>55</v>
      </c>
      <c r="K32" s="17">
        <v>137</v>
      </c>
      <c r="L32" s="17">
        <v>2</v>
      </c>
      <c r="M32" s="17">
        <v>28</v>
      </c>
      <c r="N32" s="17">
        <v>35</v>
      </c>
      <c r="O32" s="17">
        <v>133</v>
      </c>
      <c r="P32" s="17">
        <v>0</v>
      </c>
      <c r="Q32" s="17">
        <v>1</v>
      </c>
      <c r="R32" s="14">
        <f>SUM(D32:Q32)</f>
        <v>15154</v>
      </c>
      <c r="S32" s="10"/>
      <c r="T32" s="10"/>
      <c r="U32" s="98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20</v>
      </c>
      <c r="AC32" s="17">
        <v>489</v>
      </c>
      <c r="AD32" s="17">
        <v>326</v>
      </c>
      <c r="AE32" s="76">
        <f t="shared" si="6"/>
        <v>835</v>
      </c>
      <c r="AF32" s="18">
        <f t="shared" si="1"/>
        <v>15989</v>
      </c>
    </row>
    <row r="33" spans="2:32" ht="13.8" thickBot="1">
      <c r="B33" s="99"/>
      <c r="C33" s="4" t="s">
        <v>16</v>
      </c>
      <c r="D33" s="22">
        <f>SUM(D28:D32)</f>
        <v>18650</v>
      </c>
      <c r="E33" s="23">
        <f>SUM(E28:E32)</f>
        <v>29628</v>
      </c>
      <c r="F33" s="23">
        <f t="shared" ref="F33:Q33" si="8">SUM(F28:F32)</f>
        <v>228</v>
      </c>
      <c r="G33" s="23">
        <f t="shared" si="8"/>
        <v>16862</v>
      </c>
      <c r="H33" s="23">
        <f t="shared" si="8"/>
        <v>4994</v>
      </c>
      <c r="I33" s="23">
        <f t="shared" si="8"/>
        <v>5385</v>
      </c>
      <c r="J33" s="23">
        <f t="shared" si="8"/>
        <v>400</v>
      </c>
      <c r="K33" s="23">
        <f t="shared" si="8"/>
        <v>369</v>
      </c>
      <c r="L33" s="23">
        <f t="shared" si="8"/>
        <v>22</v>
      </c>
      <c r="M33" s="23">
        <f t="shared" si="8"/>
        <v>388</v>
      </c>
      <c r="N33" s="23">
        <f t="shared" si="8"/>
        <v>1640</v>
      </c>
      <c r="O33" s="23">
        <f t="shared" si="8"/>
        <v>229</v>
      </c>
      <c r="P33" s="23">
        <f t="shared" si="8"/>
        <v>0</v>
      </c>
      <c r="Q33" s="23">
        <f t="shared" si="8"/>
        <v>4</v>
      </c>
      <c r="R33" s="21">
        <f t="shared" si="2"/>
        <v>78799</v>
      </c>
      <c r="S33" s="10"/>
      <c r="T33" s="10"/>
      <c r="U33" s="99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115</v>
      </c>
      <c r="AC33" s="23">
        <f>SUM(AC28:AC32)</f>
        <v>2088</v>
      </c>
      <c r="AD33" s="23">
        <f>SUM(AD28:AD32)</f>
        <v>1739</v>
      </c>
      <c r="AE33" s="76">
        <f t="shared" si="6"/>
        <v>3942</v>
      </c>
      <c r="AF33" s="24">
        <f t="shared" si="1"/>
        <v>82741</v>
      </c>
    </row>
    <row r="34" spans="2:32" ht="13.8" thickBot="1">
      <c r="B34" s="95" t="s">
        <v>15</v>
      </c>
      <c r="C34" s="96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62</v>
      </c>
      <c r="S34" s="10"/>
      <c r="T34" s="10"/>
      <c r="U34" s="95" t="s">
        <v>15</v>
      </c>
      <c r="V34" s="96"/>
      <c r="W34" s="7">
        <v>100</v>
      </c>
      <c r="X34" s="8">
        <v>76</v>
      </c>
      <c r="Y34" s="8">
        <v>264</v>
      </c>
      <c r="Z34" s="8">
        <v>4</v>
      </c>
      <c r="AA34" s="8">
        <v>3819</v>
      </c>
      <c r="AB34" s="8">
        <v>0</v>
      </c>
      <c r="AC34" s="8">
        <v>52</v>
      </c>
      <c r="AD34" s="8">
        <v>3</v>
      </c>
      <c r="AE34" s="47">
        <f>SUM(W34:AD34)</f>
        <v>4318</v>
      </c>
      <c r="AF34" s="9">
        <f>AE34</f>
        <v>4318</v>
      </c>
    </row>
    <row r="35" spans="2:32" ht="13.8" thickBot="1">
      <c r="B35" s="93" t="s">
        <v>53</v>
      </c>
      <c r="C35" s="94"/>
      <c r="D35" s="49">
        <f>D4+D13+D21+D27+D33</f>
        <v>77213</v>
      </c>
      <c r="E35" s="49">
        <f>E4+E13+E21+E27+E33</f>
        <v>53713</v>
      </c>
      <c r="F35" s="49">
        <f t="shared" ref="F35:Q35" si="9">F4+F13+F21+F27+F33</f>
        <v>9083</v>
      </c>
      <c r="G35" s="49">
        <f t="shared" si="9"/>
        <v>92996</v>
      </c>
      <c r="H35" s="49">
        <f t="shared" si="9"/>
        <v>7151</v>
      </c>
      <c r="I35" s="49">
        <f t="shared" si="9"/>
        <v>17557</v>
      </c>
      <c r="J35" s="49">
        <f t="shared" si="9"/>
        <v>4684</v>
      </c>
      <c r="K35" s="49">
        <f t="shared" si="9"/>
        <v>1988</v>
      </c>
      <c r="L35" s="49">
        <f t="shared" si="9"/>
        <v>305</v>
      </c>
      <c r="M35" s="49">
        <f t="shared" si="9"/>
        <v>4000</v>
      </c>
      <c r="N35" s="49">
        <f t="shared" si="9"/>
        <v>4192</v>
      </c>
      <c r="O35" s="49">
        <f t="shared" si="9"/>
        <v>1262</v>
      </c>
      <c r="P35" s="49">
        <f t="shared" si="9"/>
        <v>3109</v>
      </c>
      <c r="Q35" s="49">
        <f t="shared" si="9"/>
        <v>210</v>
      </c>
      <c r="R35" s="43">
        <f t="shared" si="2"/>
        <v>277463</v>
      </c>
      <c r="S35" s="10"/>
      <c r="T35" s="10"/>
      <c r="U35" s="95" t="s">
        <v>53</v>
      </c>
      <c r="V35" s="96"/>
      <c r="W35" s="7">
        <f>SUM(W34)</f>
        <v>100</v>
      </c>
      <c r="X35" s="8">
        <f>SUM(X34)</f>
        <v>76</v>
      </c>
      <c r="Y35" s="8">
        <f t="shared" ref="Y35:AA35" si="10">SUM(Y34)</f>
        <v>264</v>
      </c>
      <c r="Z35" s="8">
        <f t="shared" si="10"/>
        <v>4</v>
      </c>
      <c r="AA35" s="8">
        <f t="shared" si="10"/>
        <v>3819</v>
      </c>
      <c r="AB35" s="8">
        <f>AB4+AB13+AB21+AB27+AB33+AB34</f>
        <v>764</v>
      </c>
      <c r="AC35" s="8">
        <f>AC4+AC13+AC21+AC27+AC33+AC34</f>
        <v>6197</v>
      </c>
      <c r="AD35" s="8">
        <f>AD4+AD13+AD21+AD27+AD33+AD34</f>
        <v>6051</v>
      </c>
      <c r="AE35" s="47">
        <f>AE4+AE13+AE21+AE27+AE33+AE34</f>
        <v>17275</v>
      </c>
      <c r="AF35" s="43">
        <f>R35+AE35</f>
        <v>294738</v>
      </c>
    </row>
    <row r="36" spans="2:32">
      <c r="B36" s="25" t="s">
        <v>65</v>
      </c>
      <c r="AF36" s="26"/>
    </row>
    <row r="37" spans="2:32">
      <c r="R37" s="26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9"/>
  <sheetViews>
    <sheetView topLeftCell="H7" zoomScaleNormal="100" zoomScaleSheetLayoutView="70" zoomScalePageLayoutView="70" workbookViewId="0">
      <selection activeCell="AG38" sqref="AG38"/>
    </sheetView>
  </sheetViews>
  <sheetFormatPr defaultColWidth="9" defaultRowHeight="13.2"/>
  <cols>
    <col min="1" max="1" width="2.77734375" style="25" customWidth="1"/>
    <col min="2" max="2" width="6.77734375" style="25" bestFit="1" customWidth="1"/>
    <col min="3" max="3" width="14" style="25" customWidth="1"/>
    <col min="4" max="6" width="7.77734375" style="25" customWidth="1"/>
    <col min="7" max="7" width="7.88671875" style="25" bestFit="1" customWidth="1"/>
    <col min="8" max="17" width="7.77734375" style="25" customWidth="1"/>
    <col min="18" max="18" width="7.88671875" style="25" bestFit="1" customWidth="1"/>
    <col min="19" max="20" width="2.77734375" style="25" customWidth="1"/>
    <col min="21" max="21" width="6.77734375" style="25" bestFit="1" customWidth="1"/>
    <col min="22" max="22" width="15.33203125" style="25" customWidth="1"/>
    <col min="23" max="32" width="8.21875" style="25" customWidth="1"/>
    <col min="33" max="16384" width="9" style="25"/>
  </cols>
  <sheetData>
    <row r="1" spans="2:32" ht="13.8" thickBot="1">
      <c r="B1" s="25" t="s">
        <v>69</v>
      </c>
      <c r="AF1" s="84"/>
    </row>
    <row r="2" spans="2:32" ht="13.5" customHeight="1">
      <c r="B2" s="107" t="s">
        <v>0</v>
      </c>
      <c r="C2" s="118"/>
      <c r="D2" s="120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14"/>
      <c r="W2" s="100" t="s">
        <v>2</v>
      </c>
      <c r="X2" s="100"/>
      <c r="Y2" s="100"/>
      <c r="Z2" s="100"/>
      <c r="AA2" s="100"/>
      <c r="AB2" s="100"/>
      <c r="AC2" s="100"/>
      <c r="AD2" s="100"/>
      <c r="AE2" s="100"/>
      <c r="AF2" s="101" t="s">
        <v>3</v>
      </c>
    </row>
    <row r="3" spans="2:32" ht="66.599999999999994" thickBot="1">
      <c r="B3" s="109"/>
      <c r="C3" s="119"/>
      <c r="D3" s="60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15"/>
      <c r="V3" s="116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02"/>
    </row>
    <row r="4" spans="2:32" ht="13.8" thickBot="1">
      <c r="B4" s="105" t="s">
        <v>23</v>
      </c>
      <c r="C4" s="117"/>
      <c r="D4" s="7">
        <v>258</v>
      </c>
      <c r="E4" s="8">
        <v>0</v>
      </c>
      <c r="F4" s="8">
        <v>0</v>
      </c>
      <c r="G4" s="8">
        <v>8426</v>
      </c>
      <c r="H4" s="8">
        <v>0</v>
      </c>
      <c r="I4" s="8">
        <v>414</v>
      </c>
      <c r="J4" s="8">
        <v>57</v>
      </c>
      <c r="K4" s="8">
        <v>11</v>
      </c>
      <c r="L4" s="8">
        <v>13</v>
      </c>
      <c r="M4" s="8">
        <v>105</v>
      </c>
      <c r="N4" s="8">
        <v>19</v>
      </c>
      <c r="O4" s="8">
        <v>2</v>
      </c>
      <c r="P4" s="8">
        <v>0</v>
      </c>
      <c r="Q4" s="8">
        <v>0</v>
      </c>
      <c r="R4" s="9">
        <f>SUM(D4:Q4)</f>
        <v>9305</v>
      </c>
      <c r="S4" s="10"/>
      <c r="T4" s="10"/>
      <c r="U4" s="105" t="s">
        <v>23</v>
      </c>
      <c r="V4" s="106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2</v>
      </c>
      <c r="AC4" s="8">
        <v>491</v>
      </c>
      <c r="AD4" s="8">
        <v>153</v>
      </c>
      <c r="AE4" s="47">
        <f t="shared" ref="AE4:AE20" si="0">SUM(AB4:AD4)</f>
        <v>646</v>
      </c>
      <c r="AF4" s="9">
        <f>R4+AE4</f>
        <v>9951</v>
      </c>
    </row>
    <row r="5" spans="2:32">
      <c r="B5" s="97" t="s">
        <v>24</v>
      </c>
      <c r="C5" s="58" t="s">
        <v>25</v>
      </c>
      <c r="D5" s="12">
        <v>30</v>
      </c>
      <c r="E5" s="13">
        <v>0</v>
      </c>
      <c r="F5" s="13">
        <v>0</v>
      </c>
      <c r="G5" s="13">
        <v>628</v>
      </c>
      <c r="H5" s="13">
        <v>0</v>
      </c>
      <c r="I5" s="13">
        <v>380</v>
      </c>
      <c r="J5" s="13">
        <v>74</v>
      </c>
      <c r="K5" s="13">
        <v>4</v>
      </c>
      <c r="L5" s="13">
        <v>20</v>
      </c>
      <c r="M5" s="13">
        <v>93</v>
      </c>
      <c r="N5" s="13">
        <v>27</v>
      </c>
      <c r="O5" s="13">
        <v>7</v>
      </c>
      <c r="P5" s="13">
        <v>0</v>
      </c>
      <c r="Q5" s="13">
        <v>0</v>
      </c>
      <c r="R5" s="14">
        <f>SUM(D5:Q5)</f>
        <v>1263</v>
      </c>
      <c r="S5" s="10"/>
      <c r="T5" s="10"/>
      <c r="U5" s="97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1</v>
      </c>
      <c r="AC5" s="13">
        <v>19</v>
      </c>
      <c r="AD5" s="13">
        <v>7</v>
      </c>
      <c r="AE5" s="77">
        <f t="shared" si="0"/>
        <v>27</v>
      </c>
      <c r="AF5" s="14">
        <f>R5+AE5</f>
        <v>1290</v>
      </c>
    </row>
    <row r="6" spans="2:32">
      <c r="B6" s="98"/>
      <c r="C6" s="59" t="s">
        <v>26</v>
      </c>
      <c r="D6" s="16">
        <v>321</v>
      </c>
      <c r="E6" s="17">
        <v>0</v>
      </c>
      <c r="F6" s="17">
        <v>0</v>
      </c>
      <c r="G6" s="17">
        <v>12184</v>
      </c>
      <c r="H6" s="17">
        <v>0</v>
      </c>
      <c r="I6" s="17">
        <v>199</v>
      </c>
      <c r="J6" s="17">
        <v>78</v>
      </c>
      <c r="K6" s="17">
        <v>6</v>
      </c>
      <c r="L6" s="17">
        <v>9</v>
      </c>
      <c r="M6" s="17">
        <v>191</v>
      </c>
      <c r="N6" s="17">
        <v>83</v>
      </c>
      <c r="O6" s="17">
        <v>61</v>
      </c>
      <c r="P6" s="13">
        <v>0</v>
      </c>
      <c r="Q6" s="17">
        <v>100</v>
      </c>
      <c r="R6" s="14">
        <f>SUM(D6:Q6)</f>
        <v>13232</v>
      </c>
      <c r="S6" s="10"/>
      <c r="T6" s="10"/>
      <c r="U6" s="98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97</v>
      </c>
      <c r="AC6" s="17">
        <v>464</v>
      </c>
      <c r="AD6" s="17">
        <v>458</v>
      </c>
      <c r="AE6" s="76">
        <f t="shared" si="0"/>
        <v>1019</v>
      </c>
      <c r="AF6" s="18">
        <f t="shared" ref="AF6:AF33" si="1">R6+AE6</f>
        <v>14251</v>
      </c>
    </row>
    <row r="7" spans="2:32">
      <c r="B7" s="98"/>
      <c r="C7" s="59" t="s">
        <v>27</v>
      </c>
      <c r="D7" s="16">
        <v>103</v>
      </c>
      <c r="E7" s="17">
        <v>0</v>
      </c>
      <c r="F7" s="17">
        <v>0</v>
      </c>
      <c r="G7" s="17">
        <v>566</v>
      </c>
      <c r="H7" s="17">
        <v>0</v>
      </c>
      <c r="I7" s="17">
        <v>91</v>
      </c>
      <c r="J7" s="17">
        <v>13</v>
      </c>
      <c r="K7" s="17">
        <v>5</v>
      </c>
      <c r="L7" s="17">
        <v>0</v>
      </c>
      <c r="M7" s="17">
        <v>16</v>
      </c>
      <c r="N7" s="17">
        <v>57</v>
      </c>
      <c r="O7" s="17">
        <v>6</v>
      </c>
      <c r="P7" s="13">
        <v>0</v>
      </c>
      <c r="Q7" s="17">
        <v>0</v>
      </c>
      <c r="R7" s="14">
        <f t="shared" ref="R7:R35" si="2">SUM(D7:Q7)</f>
        <v>857</v>
      </c>
      <c r="S7" s="10"/>
      <c r="T7" s="10"/>
      <c r="U7" s="98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4</v>
      </c>
      <c r="AC7" s="17">
        <v>11</v>
      </c>
      <c r="AD7" s="17">
        <v>15</v>
      </c>
      <c r="AE7" s="76">
        <f t="shared" si="0"/>
        <v>30</v>
      </c>
      <c r="AF7" s="18">
        <f t="shared" si="1"/>
        <v>887</v>
      </c>
    </row>
    <row r="8" spans="2:32">
      <c r="B8" s="98"/>
      <c r="C8" s="59" t="s">
        <v>28</v>
      </c>
      <c r="D8" s="16">
        <v>13</v>
      </c>
      <c r="E8" s="17">
        <v>0</v>
      </c>
      <c r="F8" s="17">
        <v>0</v>
      </c>
      <c r="G8" s="17">
        <v>494</v>
      </c>
      <c r="H8" s="17">
        <v>0</v>
      </c>
      <c r="I8" s="17">
        <v>39</v>
      </c>
      <c r="J8" s="17">
        <v>11</v>
      </c>
      <c r="K8" s="17">
        <v>6</v>
      </c>
      <c r="L8" s="17">
        <v>0</v>
      </c>
      <c r="M8" s="17">
        <v>23</v>
      </c>
      <c r="N8" s="17">
        <v>1</v>
      </c>
      <c r="O8" s="17">
        <v>2</v>
      </c>
      <c r="P8" s="13">
        <v>0</v>
      </c>
      <c r="Q8" s="17">
        <v>0</v>
      </c>
      <c r="R8" s="14">
        <f t="shared" si="2"/>
        <v>589</v>
      </c>
      <c r="S8" s="10"/>
      <c r="T8" s="10"/>
      <c r="U8" s="98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206</v>
      </c>
      <c r="AD8" s="17">
        <v>78</v>
      </c>
      <c r="AE8" s="76">
        <f t="shared" si="0"/>
        <v>289</v>
      </c>
      <c r="AF8" s="18">
        <f t="shared" si="1"/>
        <v>878</v>
      </c>
    </row>
    <row r="9" spans="2:32">
      <c r="B9" s="98"/>
      <c r="C9" s="59" t="s">
        <v>29</v>
      </c>
      <c r="D9" s="16">
        <v>1423</v>
      </c>
      <c r="E9" s="17">
        <v>0</v>
      </c>
      <c r="F9" s="17">
        <v>0</v>
      </c>
      <c r="G9" s="17">
        <v>759</v>
      </c>
      <c r="H9" s="17">
        <v>1</v>
      </c>
      <c r="I9" s="17">
        <v>51</v>
      </c>
      <c r="J9" s="17">
        <v>7</v>
      </c>
      <c r="K9" s="17">
        <v>3</v>
      </c>
      <c r="L9" s="17">
        <v>0</v>
      </c>
      <c r="M9" s="17">
        <v>12</v>
      </c>
      <c r="N9" s="17">
        <v>12</v>
      </c>
      <c r="O9" s="17">
        <v>0</v>
      </c>
      <c r="P9" s="13">
        <v>0</v>
      </c>
      <c r="Q9" s="17">
        <v>0</v>
      </c>
      <c r="R9" s="14">
        <f t="shared" si="2"/>
        <v>2268</v>
      </c>
      <c r="S9" s="10"/>
      <c r="T9" s="10"/>
      <c r="U9" s="98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1</v>
      </c>
      <c r="AC9" s="17">
        <v>8</v>
      </c>
      <c r="AD9" s="17">
        <v>4</v>
      </c>
      <c r="AE9" s="76">
        <f t="shared" si="0"/>
        <v>13</v>
      </c>
      <c r="AF9" s="18">
        <f t="shared" si="1"/>
        <v>2281</v>
      </c>
    </row>
    <row r="10" spans="2:32">
      <c r="B10" s="98"/>
      <c r="C10" s="59" t="s">
        <v>30</v>
      </c>
      <c r="D10" s="16">
        <v>120</v>
      </c>
      <c r="E10" s="17">
        <v>0</v>
      </c>
      <c r="F10" s="17">
        <v>26</v>
      </c>
      <c r="G10" s="17">
        <v>124</v>
      </c>
      <c r="H10" s="17">
        <v>0</v>
      </c>
      <c r="I10" s="17">
        <v>127</v>
      </c>
      <c r="J10" s="17">
        <v>18</v>
      </c>
      <c r="K10" s="17">
        <v>5</v>
      </c>
      <c r="L10" s="17">
        <v>1</v>
      </c>
      <c r="M10" s="17">
        <v>194</v>
      </c>
      <c r="N10" s="17">
        <v>6</v>
      </c>
      <c r="O10" s="17">
        <v>1</v>
      </c>
      <c r="P10" s="13">
        <v>0</v>
      </c>
      <c r="Q10" s="17">
        <v>1</v>
      </c>
      <c r="R10" s="14">
        <f t="shared" si="2"/>
        <v>623</v>
      </c>
      <c r="S10" s="10"/>
      <c r="T10" s="10"/>
      <c r="U10" s="98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4</v>
      </c>
      <c r="AC10" s="17">
        <v>22</v>
      </c>
      <c r="AD10" s="17">
        <v>15</v>
      </c>
      <c r="AE10" s="76">
        <f t="shared" si="0"/>
        <v>41</v>
      </c>
      <c r="AF10" s="18">
        <f t="shared" si="1"/>
        <v>664</v>
      </c>
    </row>
    <row r="11" spans="2:32">
      <c r="B11" s="98"/>
      <c r="C11" s="59" t="s">
        <v>31</v>
      </c>
      <c r="D11" s="16">
        <v>0</v>
      </c>
      <c r="E11" s="17">
        <v>0</v>
      </c>
      <c r="F11" s="17">
        <v>963</v>
      </c>
      <c r="G11" s="17">
        <v>317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871</v>
      </c>
      <c r="Q11" s="17">
        <v>1</v>
      </c>
      <c r="R11" s="14">
        <f t="shared" si="2"/>
        <v>2152</v>
      </c>
      <c r="S11" s="10"/>
      <c r="T11" s="10"/>
      <c r="U11" s="98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45</v>
      </c>
      <c r="AD11" s="17">
        <v>47</v>
      </c>
      <c r="AE11" s="76">
        <f t="shared" si="0"/>
        <v>92</v>
      </c>
      <c r="AF11" s="18">
        <f t="shared" si="1"/>
        <v>2244</v>
      </c>
    </row>
    <row r="12" spans="2:32">
      <c r="B12" s="98"/>
      <c r="C12" s="59" t="s">
        <v>32</v>
      </c>
      <c r="D12" s="50">
        <v>362</v>
      </c>
      <c r="E12" s="17">
        <v>142</v>
      </c>
      <c r="F12" s="17">
        <v>27</v>
      </c>
      <c r="G12" s="17">
        <v>323</v>
      </c>
      <c r="H12" s="17">
        <v>0</v>
      </c>
      <c r="I12" s="17">
        <v>266</v>
      </c>
      <c r="J12" s="17">
        <v>36</v>
      </c>
      <c r="K12" s="17">
        <v>2</v>
      </c>
      <c r="L12" s="17">
        <v>7</v>
      </c>
      <c r="M12" s="17">
        <v>72</v>
      </c>
      <c r="N12" s="17">
        <v>15</v>
      </c>
      <c r="O12" s="17">
        <v>1</v>
      </c>
      <c r="P12" s="17">
        <v>0</v>
      </c>
      <c r="Q12" s="17">
        <v>0</v>
      </c>
      <c r="R12" s="52">
        <f t="shared" si="2"/>
        <v>1253</v>
      </c>
      <c r="S12" s="10"/>
      <c r="T12" s="10"/>
      <c r="U12" s="98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1</v>
      </c>
      <c r="AC12" s="17">
        <v>81</v>
      </c>
      <c r="AD12" s="17">
        <v>51</v>
      </c>
      <c r="AE12" s="76">
        <f t="shared" si="0"/>
        <v>133</v>
      </c>
      <c r="AF12" s="18">
        <f t="shared" si="1"/>
        <v>1386</v>
      </c>
    </row>
    <row r="13" spans="2:32" ht="13.8" thickBot="1">
      <c r="B13" s="99"/>
      <c r="C13" s="3" t="s">
        <v>16</v>
      </c>
      <c r="D13" s="51">
        <f>SUM(D5:D12)</f>
        <v>2372</v>
      </c>
      <c r="E13" s="20">
        <f t="shared" ref="E13:Q13" si="3">SUM(E5:E12)</f>
        <v>142</v>
      </c>
      <c r="F13" s="20">
        <f>SUM(F5:F12)</f>
        <v>1016</v>
      </c>
      <c r="G13" s="20">
        <f t="shared" si="3"/>
        <v>15395</v>
      </c>
      <c r="H13" s="20">
        <f t="shared" si="3"/>
        <v>1</v>
      </c>
      <c r="I13" s="20">
        <f t="shared" si="3"/>
        <v>1153</v>
      </c>
      <c r="J13" s="20">
        <f t="shared" si="3"/>
        <v>237</v>
      </c>
      <c r="K13" s="20">
        <f t="shared" si="3"/>
        <v>31</v>
      </c>
      <c r="L13" s="20">
        <f t="shared" si="3"/>
        <v>37</v>
      </c>
      <c r="M13" s="20">
        <f t="shared" si="3"/>
        <v>601</v>
      </c>
      <c r="N13" s="20">
        <f t="shared" si="3"/>
        <v>201</v>
      </c>
      <c r="O13" s="20">
        <f t="shared" si="3"/>
        <v>78</v>
      </c>
      <c r="P13" s="20">
        <f t="shared" si="3"/>
        <v>871</v>
      </c>
      <c r="Q13" s="20">
        <f t="shared" si="3"/>
        <v>102</v>
      </c>
      <c r="R13" s="53">
        <f t="shared" si="2"/>
        <v>22237</v>
      </c>
      <c r="S13" s="10"/>
      <c r="T13" s="10"/>
      <c r="U13" s="99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113</v>
      </c>
      <c r="AC13" s="20">
        <f t="shared" ref="AC13:AD13" si="4">SUM(AC5:AC12)</f>
        <v>856</v>
      </c>
      <c r="AD13" s="20">
        <f t="shared" si="4"/>
        <v>675</v>
      </c>
      <c r="AE13" s="44">
        <f t="shared" si="0"/>
        <v>1644</v>
      </c>
      <c r="AF13" s="24">
        <f t="shared" si="1"/>
        <v>23881</v>
      </c>
    </row>
    <row r="14" spans="2:32">
      <c r="B14" s="97" t="s">
        <v>33</v>
      </c>
      <c r="C14" s="58" t="s">
        <v>34</v>
      </c>
      <c r="D14" s="12">
        <v>101</v>
      </c>
      <c r="E14" s="13">
        <v>3301</v>
      </c>
      <c r="F14" s="13">
        <v>13</v>
      </c>
      <c r="G14" s="13">
        <v>650</v>
      </c>
      <c r="H14" s="13">
        <v>0</v>
      </c>
      <c r="I14" s="13">
        <v>15</v>
      </c>
      <c r="J14" s="13">
        <v>2</v>
      </c>
      <c r="K14" s="13">
        <v>16</v>
      </c>
      <c r="L14" s="13">
        <v>0</v>
      </c>
      <c r="M14" s="13">
        <v>2</v>
      </c>
      <c r="N14" s="13">
        <v>6</v>
      </c>
      <c r="O14" s="13">
        <v>8</v>
      </c>
      <c r="P14" s="13">
        <v>0</v>
      </c>
      <c r="Q14" s="13">
        <v>0</v>
      </c>
      <c r="R14" s="14">
        <f t="shared" si="2"/>
        <v>4114</v>
      </c>
      <c r="S14" s="10"/>
      <c r="T14" s="10"/>
      <c r="U14" s="97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15</v>
      </c>
      <c r="AC14" s="13">
        <v>264</v>
      </c>
      <c r="AD14" s="13">
        <v>148</v>
      </c>
      <c r="AE14" s="76">
        <f t="shared" si="0"/>
        <v>427</v>
      </c>
      <c r="AF14" s="46">
        <f t="shared" si="1"/>
        <v>4541</v>
      </c>
    </row>
    <row r="15" spans="2:32">
      <c r="B15" s="103"/>
      <c r="C15" s="59" t="s">
        <v>35</v>
      </c>
      <c r="D15" s="16">
        <v>1730</v>
      </c>
      <c r="E15" s="17">
        <v>882</v>
      </c>
      <c r="F15" s="17">
        <v>634</v>
      </c>
      <c r="G15" s="17">
        <v>1384</v>
      </c>
      <c r="H15" s="17">
        <v>10</v>
      </c>
      <c r="I15" s="17">
        <v>15</v>
      </c>
      <c r="J15" s="17">
        <v>6</v>
      </c>
      <c r="K15" s="17">
        <v>5</v>
      </c>
      <c r="L15" s="17">
        <v>0</v>
      </c>
      <c r="M15" s="17">
        <v>0</v>
      </c>
      <c r="N15" s="17">
        <v>3</v>
      </c>
      <c r="O15" s="17">
        <v>2</v>
      </c>
      <c r="P15" s="17">
        <v>0</v>
      </c>
      <c r="Q15" s="17">
        <v>1</v>
      </c>
      <c r="R15" s="14">
        <f t="shared" si="2"/>
        <v>4672</v>
      </c>
      <c r="S15" s="10"/>
      <c r="T15" s="10"/>
      <c r="U15" s="103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1</v>
      </c>
      <c r="AC15" s="17">
        <v>507</v>
      </c>
      <c r="AD15" s="17">
        <v>117</v>
      </c>
      <c r="AE15" s="76">
        <f t="shared" si="0"/>
        <v>625</v>
      </c>
      <c r="AF15" s="18">
        <f t="shared" si="1"/>
        <v>5297</v>
      </c>
    </row>
    <row r="16" spans="2:32">
      <c r="B16" s="103"/>
      <c r="C16" s="59" t="s">
        <v>36</v>
      </c>
      <c r="D16" s="16">
        <v>1117</v>
      </c>
      <c r="E16" s="17">
        <v>94</v>
      </c>
      <c r="F16" s="17">
        <v>7</v>
      </c>
      <c r="G16" s="17">
        <v>1082</v>
      </c>
      <c r="H16" s="17">
        <v>0</v>
      </c>
      <c r="I16" s="17">
        <v>8</v>
      </c>
      <c r="J16" s="17">
        <v>2</v>
      </c>
      <c r="K16" s="17">
        <v>3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4">
        <f t="shared" si="2"/>
        <v>2313</v>
      </c>
      <c r="S16" s="10"/>
      <c r="T16" s="10"/>
      <c r="U16" s="103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1</v>
      </c>
      <c r="AC16" s="17">
        <v>393</v>
      </c>
      <c r="AD16" s="17">
        <v>36</v>
      </c>
      <c r="AE16" s="76">
        <f t="shared" si="0"/>
        <v>430</v>
      </c>
      <c r="AF16" s="18">
        <f t="shared" si="1"/>
        <v>2743</v>
      </c>
    </row>
    <row r="17" spans="2:32">
      <c r="B17" s="103"/>
      <c r="C17" s="59" t="s">
        <v>37</v>
      </c>
      <c r="D17" s="16">
        <v>88</v>
      </c>
      <c r="E17" s="17">
        <v>3</v>
      </c>
      <c r="F17" s="17">
        <v>0</v>
      </c>
      <c r="G17" s="17">
        <v>352</v>
      </c>
      <c r="H17" s="17">
        <v>0</v>
      </c>
      <c r="I17" s="17">
        <v>8</v>
      </c>
      <c r="J17" s="17">
        <v>3</v>
      </c>
      <c r="K17" s="17">
        <v>3</v>
      </c>
      <c r="L17" s="17">
        <v>0</v>
      </c>
      <c r="M17" s="17">
        <v>5</v>
      </c>
      <c r="N17" s="17">
        <v>3</v>
      </c>
      <c r="O17" s="17">
        <v>0</v>
      </c>
      <c r="P17" s="17">
        <v>0</v>
      </c>
      <c r="Q17" s="17">
        <v>0</v>
      </c>
      <c r="R17" s="14">
        <f t="shared" si="2"/>
        <v>465</v>
      </c>
      <c r="S17" s="10"/>
      <c r="T17" s="10"/>
      <c r="U17" s="103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4</v>
      </c>
      <c r="AC17" s="17">
        <v>130</v>
      </c>
      <c r="AD17" s="17">
        <v>20</v>
      </c>
      <c r="AE17" s="76">
        <f t="shared" si="0"/>
        <v>154</v>
      </c>
      <c r="AF17" s="18">
        <f t="shared" si="1"/>
        <v>619</v>
      </c>
    </row>
    <row r="18" spans="2:32">
      <c r="B18" s="103"/>
      <c r="C18" s="59" t="s">
        <v>38</v>
      </c>
      <c r="D18" s="16">
        <v>92</v>
      </c>
      <c r="E18" s="17">
        <v>132</v>
      </c>
      <c r="F18" s="17">
        <v>2</v>
      </c>
      <c r="G18" s="17">
        <v>428</v>
      </c>
      <c r="H18" s="17">
        <v>1</v>
      </c>
      <c r="I18" s="17">
        <v>10</v>
      </c>
      <c r="J18" s="17">
        <v>6</v>
      </c>
      <c r="K18" s="17">
        <v>2</v>
      </c>
      <c r="L18" s="17">
        <v>0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4">
        <f t="shared" si="2"/>
        <v>674</v>
      </c>
      <c r="S18" s="10"/>
      <c r="T18" s="10"/>
      <c r="U18" s="103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2</v>
      </c>
      <c r="AC18" s="17">
        <v>82</v>
      </c>
      <c r="AD18" s="17">
        <v>36</v>
      </c>
      <c r="AE18" s="76">
        <f t="shared" si="0"/>
        <v>120</v>
      </c>
      <c r="AF18" s="18">
        <f t="shared" si="1"/>
        <v>794</v>
      </c>
    </row>
    <row r="19" spans="2:32">
      <c r="B19" s="103"/>
      <c r="C19" s="59" t="s">
        <v>39</v>
      </c>
      <c r="D19" s="16">
        <v>1665</v>
      </c>
      <c r="E19" s="17">
        <v>1828</v>
      </c>
      <c r="F19" s="17">
        <v>5</v>
      </c>
      <c r="G19" s="17">
        <v>1579</v>
      </c>
      <c r="H19" s="17">
        <v>5</v>
      </c>
      <c r="I19" s="17">
        <v>9</v>
      </c>
      <c r="J19" s="17">
        <v>0</v>
      </c>
      <c r="K19" s="17">
        <v>1</v>
      </c>
      <c r="L19" s="17">
        <v>0</v>
      </c>
      <c r="M19" s="17">
        <v>4</v>
      </c>
      <c r="N19" s="17">
        <v>5</v>
      </c>
      <c r="O19" s="17">
        <v>1</v>
      </c>
      <c r="P19" s="17">
        <v>0</v>
      </c>
      <c r="Q19" s="17">
        <v>2</v>
      </c>
      <c r="R19" s="14">
        <f t="shared" si="2"/>
        <v>5104</v>
      </c>
      <c r="S19" s="10"/>
      <c r="T19" s="10"/>
      <c r="U19" s="103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1</v>
      </c>
      <c r="AC19" s="17">
        <v>2965</v>
      </c>
      <c r="AD19" s="17">
        <v>726</v>
      </c>
      <c r="AE19" s="76">
        <f t="shared" si="0"/>
        <v>3692</v>
      </c>
      <c r="AF19" s="18">
        <f t="shared" si="1"/>
        <v>8796</v>
      </c>
    </row>
    <row r="20" spans="2:32">
      <c r="B20" s="103"/>
      <c r="C20" s="59" t="s">
        <v>40</v>
      </c>
      <c r="D20" s="16">
        <v>726</v>
      </c>
      <c r="E20" s="17">
        <v>62</v>
      </c>
      <c r="F20" s="17">
        <v>2</v>
      </c>
      <c r="G20" s="17">
        <v>1151</v>
      </c>
      <c r="H20" s="17">
        <v>0</v>
      </c>
      <c r="I20" s="17">
        <v>8</v>
      </c>
      <c r="J20" s="17">
        <v>0</v>
      </c>
      <c r="K20" s="17">
        <v>2</v>
      </c>
      <c r="L20" s="17">
        <v>0</v>
      </c>
      <c r="M20" s="17">
        <v>4</v>
      </c>
      <c r="N20" s="17">
        <v>0</v>
      </c>
      <c r="O20" s="17">
        <v>1</v>
      </c>
      <c r="P20" s="17">
        <v>0</v>
      </c>
      <c r="Q20" s="17">
        <v>0</v>
      </c>
      <c r="R20" s="14">
        <f t="shared" si="2"/>
        <v>1956</v>
      </c>
      <c r="S20" s="10"/>
      <c r="T20" s="10"/>
      <c r="U20" s="103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59</v>
      </c>
      <c r="AD20" s="17">
        <v>33</v>
      </c>
      <c r="AE20" s="76">
        <f t="shared" si="0"/>
        <v>92</v>
      </c>
      <c r="AF20" s="18">
        <f t="shared" si="1"/>
        <v>2048</v>
      </c>
    </row>
    <row r="21" spans="2:32" ht="13.8" thickBot="1">
      <c r="B21" s="104"/>
      <c r="C21" s="3" t="s">
        <v>16</v>
      </c>
      <c r="D21" s="19">
        <f>SUM(D14:D20)</f>
        <v>5519</v>
      </c>
      <c r="E21" s="20">
        <f>SUM(E14:E20)</f>
        <v>6302</v>
      </c>
      <c r="F21" s="20">
        <f t="shared" ref="F21:Q21" si="5">SUM(F14:F20)</f>
        <v>663</v>
      </c>
      <c r="G21" s="20">
        <f t="shared" si="5"/>
        <v>6626</v>
      </c>
      <c r="H21" s="20">
        <f t="shared" si="5"/>
        <v>16</v>
      </c>
      <c r="I21" s="20">
        <f t="shared" si="5"/>
        <v>73</v>
      </c>
      <c r="J21" s="20">
        <f t="shared" si="5"/>
        <v>19</v>
      </c>
      <c r="K21" s="20">
        <f t="shared" si="5"/>
        <v>32</v>
      </c>
      <c r="L21" s="20">
        <f t="shared" si="5"/>
        <v>0</v>
      </c>
      <c r="M21" s="20">
        <f t="shared" si="5"/>
        <v>16</v>
      </c>
      <c r="N21" s="20">
        <f t="shared" si="5"/>
        <v>17</v>
      </c>
      <c r="O21" s="20">
        <f t="shared" si="5"/>
        <v>12</v>
      </c>
      <c r="P21" s="20">
        <f t="shared" si="5"/>
        <v>0</v>
      </c>
      <c r="Q21" s="20">
        <f t="shared" si="5"/>
        <v>3</v>
      </c>
      <c r="R21" s="45">
        <f t="shared" si="2"/>
        <v>19298</v>
      </c>
      <c r="S21" s="10"/>
      <c r="T21" s="10"/>
      <c r="U21" s="104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24</v>
      </c>
      <c r="AC21" s="20">
        <f t="shared" ref="AC21:AD21" si="6">SUM(AC14:AC20)</f>
        <v>4400</v>
      </c>
      <c r="AD21" s="20">
        <f t="shared" si="6"/>
        <v>1116</v>
      </c>
      <c r="AE21" s="44">
        <f t="shared" ref="AE21" si="7">SUM(AB21:AD21)</f>
        <v>5540</v>
      </c>
      <c r="AF21" s="24">
        <f t="shared" si="1"/>
        <v>24838</v>
      </c>
    </row>
    <row r="22" spans="2:32">
      <c r="B22" s="97" t="s">
        <v>41</v>
      </c>
      <c r="C22" s="58" t="s">
        <v>42</v>
      </c>
      <c r="D22" s="12">
        <v>1298</v>
      </c>
      <c r="E22" s="13">
        <v>72</v>
      </c>
      <c r="F22" s="13">
        <v>7</v>
      </c>
      <c r="G22" s="13">
        <v>331</v>
      </c>
      <c r="H22" s="13">
        <v>3</v>
      </c>
      <c r="I22" s="13">
        <v>16</v>
      </c>
      <c r="J22" s="13">
        <v>11</v>
      </c>
      <c r="K22" s="13">
        <v>20</v>
      </c>
      <c r="L22" s="13">
        <v>0</v>
      </c>
      <c r="M22" s="13">
        <v>3</v>
      </c>
      <c r="N22" s="13">
        <v>14</v>
      </c>
      <c r="O22" s="13">
        <v>10</v>
      </c>
      <c r="P22" s="13">
        <v>0</v>
      </c>
      <c r="Q22" s="13">
        <v>1</v>
      </c>
      <c r="R22" s="46">
        <f t="shared" si="2"/>
        <v>1786</v>
      </c>
      <c r="S22" s="10"/>
      <c r="T22" s="10"/>
      <c r="U22" s="97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12</v>
      </c>
      <c r="AC22" s="13">
        <v>109</v>
      </c>
      <c r="AD22" s="13">
        <v>32</v>
      </c>
      <c r="AE22" s="76">
        <f t="shared" ref="AE22:AE33" si="8">SUM(AB22:AD22)</f>
        <v>153</v>
      </c>
      <c r="AF22" s="46">
        <f t="shared" si="1"/>
        <v>1939</v>
      </c>
    </row>
    <row r="23" spans="2:32">
      <c r="B23" s="98"/>
      <c r="C23" s="59" t="s">
        <v>43</v>
      </c>
      <c r="D23" s="16">
        <v>1192</v>
      </c>
      <c r="E23" s="17">
        <v>1061</v>
      </c>
      <c r="F23" s="17">
        <v>101</v>
      </c>
      <c r="G23" s="17">
        <v>1751</v>
      </c>
      <c r="H23" s="17">
        <v>404</v>
      </c>
      <c r="I23" s="17">
        <v>204</v>
      </c>
      <c r="J23" s="17">
        <v>16</v>
      </c>
      <c r="K23" s="17">
        <v>3</v>
      </c>
      <c r="L23" s="17">
        <v>1</v>
      </c>
      <c r="M23" s="17">
        <v>7</v>
      </c>
      <c r="N23" s="17">
        <v>86</v>
      </c>
      <c r="O23" s="17">
        <v>4</v>
      </c>
      <c r="P23" s="17">
        <v>0</v>
      </c>
      <c r="Q23" s="17">
        <v>0</v>
      </c>
      <c r="R23" s="14">
        <f t="shared" si="2"/>
        <v>4830</v>
      </c>
      <c r="S23" s="10"/>
      <c r="T23" s="10"/>
      <c r="U23" s="98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1</v>
      </c>
      <c r="AC23" s="17">
        <v>431</v>
      </c>
      <c r="AD23" s="17">
        <v>66</v>
      </c>
      <c r="AE23" s="76">
        <f t="shared" si="8"/>
        <v>498</v>
      </c>
      <c r="AF23" s="18">
        <f t="shared" si="1"/>
        <v>5328</v>
      </c>
    </row>
    <row r="24" spans="2:32">
      <c r="B24" s="98"/>
      <c r="C24" s="59" t="s">
        <v>44</v>
      </c>
      <c r="D24" s="16">
        <v>7183</v>
      </c>
      <c r="E24" s="17">
        <v>155</v>
      </c>
      <c r="F24" s="17">
        <v>5</v>
      </c>
      <c r="G24" s="17">
        <v>829</v>
      </c>
      <c r="H24" s="17">
        <v>10</v>
      </c>
      <c r="I24" s="17">
        <v>128</v>
      </c>
      <c r="J24" s="17">
        <v>84</v>
      </c>
      <c r="K24" s="17">
        <v>31</v>
      </c>
      <c r="L24" s="17">
        <v>0</v>
      </c>
      <c r="M24" s="17">
        <v>7</v>
      </c>
      <c r="N24" s="17">
        <v>34</v>
      </c>
      <c r="O24" s="17">
        <v>70</v>
      </c>
      <c r="P24" s="17">
        <v>0</v>
      </c>
      <c r="Q24" s="17">
        <v>0</v>
      </c>
      <c r="R24" s="14">
        <f t="shared" si="2"/>
        <v>8536</v>
      </c>
      <c r="S24" s="10"/>
      <c r="T24" s="10"/>
      <c r="U24" s="98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20</v>
      </c>
      <c r="AC24" s="17">
        <v>58</v>
      </c>
      <c r="AD24" s="17">
        <v>29</v>
      </c>
      <c r="AE24" s="76">
        <f t="shared" si="8"/>
        <v>107</v>
      </c>
      <c r="AF24" s="18">
        <f t="shared" si="1"/>
        <v>8643</v>
      </c>
    </row>
    <row r="25" spans="2:32">
      <c r="B25" s="98"/>
      <c r="C25" s="59" t="s">
        <v>45</v>
      </c>
      <c r="D25" s="16">
        <v>6381</v>
      </c>
      <c r="E25" s="17">
        <v>3734</v>
      </c>
      <c r="F25" s="17">
        <v>50</v>
      </c>
      <c r="G25" s="17">
        <v>1669</v>
      </c>
      <c r="H25" s="17">
        <v>172</v>
      </c>
      <c r="I25" s="17">
        <v>31</v>
      </c>
      <c r="J25" s="17">
        <v>27</v>
      </c>
      <c r="K25" s="17">
        <v>4</v>
      </c>
      <c r="L25" s="17">
        <v>0</v>
      </c>
      <c r="M25" s="17">
        <v>4</v>
      </c>
      <c r="N25" s="17">
        <v>7</v>
      </c>
      <c r="O25" s="17">
        <v>4</v>
      </c>
      <c r="P25" s="17">
        <v>0</v>
      </c>
      <c r="Q25" s="17">
        <v>1</v>
      </c>
      <c r="R25" s="14">
        <f t="shared" si="2"/>
        <v>12084</v>
      </c>
      <c r="S25" s="10"/>
      <c r="T25" s="10"/>
      <c r="U25" s="98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2</v>
      </c>
      <c r="AC25" s="17">
        <v>212</v>
      </c>
      <c r="AD25" s="17">
        <v>102</v>
      </c>
      <c r="AE25" s="76">
        <f t="shared" si="8"/>
        <v>316</v>
      </c>
      <c r="AF25" s="18">
        <f t="shared" si="1"/>
        <v>12400</v>
      </c>
    </row>
    <row r="26" spans="2:32">
      <c r="B26" s="98"/>
      <c r="C26" s="59" t="s">
        <v>46</v>
      </c>
      <c r="D26" s="16">
        <v>36777</v>
      </c>
      <c r="E26" s="17">
        <v>10226</v>
      </c>
      <c r="F26" s="17">
        <v>2673</v>
      </c>
      <c r="G26" s="17">
        <v>8071</v>
      </c>
      <c r="H26" s="17">
        <v>2322</v>
      </c>
      <c r="I26" s="17">
        <v>1041</v>
      </c>
      <c r="J26" s="17">
        <v>779</v>
      </c>
      <c r="K26" s="17">
        <v>409</v>
      </c>
      <c r="L26" s="17">
        <v>1</v>
      </c>
      <c r="M26" s="17">
        <v>77</v>
      </c>
      <c r="N26" s="17">
        <v>92</v>
      </c>
      <c r="O26" s="17">
        <v>439</v>
      </c>
      <c r="P26" s="17">
        <v>0</v>
      </c>
      <c r="Q26" s="17">
        <v>5</v>
      </c>
      <c r="R26" s="14">
        <f t="shared" si="2"/>
        <v>62912</v>
      </c>
      <c r="S26" s="10"/>
      <c r="T26" s="10"/>
      <c r="U26" s="98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33</v>
      </c>
      <c r="AC26" s="17">
        <v>201</v>
      </c>
      <c r="AD26" s="17">
        <v>164</v>
      </c>
      <c r="AE26" s="76">
        <f t="shared" si="8"/>
        <v>398</v>
      </c>
      <c r="AF26" s="18">
        <f t="shared" si="1"/>
        <v>63310</v>
      </c>
    </row>
    <row r="27" spans="2:32" ht="13.8" thickBot="1">
      <c r="B27" s="99"/>
      <c r="C27" s="3" t="s">
        <v>16</v>
      </c>
      <c r="D27" s="19">
        <f>SUM(D22:D26)</f>
        <v>52831</v>
      </c>
      <c r="E27" s="20">
        <f>SUM(E22:E26)</f>
        <v>15248</v>
      </c>
      <c r="F27" s="20">
        <f t="shared" ref="F27:Q27" si="9">SUM(F22:F26)</f>
        <v>2836</v>
      </c>
      <c r="G27" s="20">
        <f t="shared" si="9"/>
        <v>12651</v>
      </c>
      <c r="H27" s="20">
        <f t="shared" si="9"/>
        <v>2911</v>
      </c>
      <c r="I27" s="20">
        <f t="shared" si="9"/>
        <v>1420</v>
      </c>
      <c r="J27" s="20">
        <f t="shared" si="9"/>
        <v>917</v>
      </c>
      <c r="K27" s="20">
        <f t="shared" si="9"/>
        <v>467</v>
      </c>
      <c r="L27" s="20">
        <f t="shared" si="9"/>
        <v>2</v>
      </c>
      <c r="M27" s="20">
        <f t="shared" si="9"/>
        <v>98</v>
      </c>
      <c r="N27" s="20">
        <f t="shared" si="9"/>
        <v>233</v>
      </c>
      <c r="O27" s="20">
        <f t="shared" si="9"/>
        <v>527</v>
      </c>
      <c r="P27" s="20">
        <f t="shared" si="9"/>
        <v>0</v>
      </c>
      <c r="Q27" s="20">
        <f t="shared" si="9"/>
        <v>7</v>
      </c>
      <c r="R27" s="21">
        <f t="shared" si="2"/>
        <v>90148</v>
      </c>
      <c r="S27" s="10"/>
      <c r="T27" s="10"/>
      <c r="U27" s="99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68</v>
      </c>
      <c r="AC27" s="20">
        <f t="shared" ref="AC27:AD27" si="10">SUM(AC22:AC26)</f>
        <v>1011</v>
      </c>
      <c r="AD27" s="20">
        <f t="shared" si="10"/>
        <v>393</v>
      </c>
      <c r="AE27" s="44">
        <f t="shared" si="8"/>
        <v>1472</v>
      </c>
      <c r="AF27" s="24">
        <f t="shared" si="1"/>
        <v>91620</v>
      </c>
    </row>
    <row r="28" spans="2:32">
      <c r="B28" s="97" t="s">
        <v>47</v>
      </c>
      <c r="C28" s="58" t="s">
        <v>54</v>
      </c>
      <c r="D28" s="12">
        <v>1767</v>
      </c>
      <c r="E28" s="13">
        <v>1238</v>
      </c>
      <c r="F28" s="13">
        <v>18</v>
      </c>
      <c r="G28" s="13">
        <v>5537</v>
      </c>
      <c r="H28" s="13">
        <v>27</v>
      </c>
      <c r="I28" s="13">
        <v>72</v>
      </c>
      <c r="J28" s="13">
        <v>20</v>
      </c>
      <c r="K28" s="13">
        <v>23</v>
      </c>
      <c r="L28" s="13">
        <v>0</v>
      </c>
      <c r="M28" s="13">
        <v>11</v>
      </c>
      <c r="N28" s="13">
        <v>18</v>
      </c>
      <c r="O28" s="13">
        <v>8</v>
      </c>
      <c r="P28" s="13">
        <v>0</v>
      </c>
      <c r="Q28" s="13">
        <v>3</v>
      </c>
      <c r="R28" s="14">
        <f t="shared" si="2"/>
        <v>8742</v>
      </c>
      <c r="S28" s="10"/>
      <c r="T28" s="10"/>
      <c r="U28" s="97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8</v>
      </c>
      <c r="AC28" s="13">
        <v>1021</v>
      </c>
      <c r="AD28" s="13">
        <v>307</v>
      </c>
      <c r="AE28" s="76">
        <f t="shared" si="8"/>
        <v>1336</v>
      </c>
      <c r="AF28" s="46">
        <f t="shared" si="1"/>
        <v>10078</v>
      </c>
    </row>
    <row r="29" spans="2:32">
      <c r="B29" s="98"/>
      <c r="C29" s="59" t="s">
        <v>49</v>
      </c>
      <c r="D29" s="16">
        <v>1054</v>
      </c>
      <c r="E29" s="17">
        <v>2831</v>
      </c>
      <c r="F29" s="17">
        <v>541</v>
      </c>
      <c r="G29" s="17">
        <v>6578</v>
      </c>
      <c r="H29" s="17">
        <v>1489</v>
      </c>
      <c r="I29" s="17">
        <v>1320</v>
      </c>
      <c r="J29" s="17">
        <v>63</v>
      </c>
      <c r="K29" s="17">
        <v>7</v>
      </c>
      <c r="L29" s="17">
        <v>6</v>
      </c>
      <c r="M29" s="17">
        <v>80</v>
      </c>
      <c r="N29" s="17">
        <v>441</v>
      </c>
      <c r="O29" s="17">
        <v>4</v>
      </c>
      <c r="P29" s="17">
        <v>0</v>
      </c>
      <c r="Q29" s="17">
        <v>0</v>
      </c>
      <c r="R29" s="14">
        <f t="shared" si="2"/>
        <v>14414</v>
      </c>
      <c r="S29" s="10"/>
      <c r="T29" s="10"/>
      <c r="U29" s="98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8</v>
      </c>
      <c r="AC29" s="17">
        <v>1733</v>
      </c>
      <c r="AD29" s="17">
        <v>487</v>
      </c>
      <c r="AE29" s="76">
        <f t="shared" si="8"/>
        <v>2228</v>
      </c>
      <c r="AF29" s="18">
        <f t="shared" si="1"/>
        <v>16642</v>
      </c>
    </row>
    <row r="30" spans="2:32">
      <c r="B30" s="98"/>
      <c r="C30" s="59" t="s">
        <v>50</v>
      </c>
      <c r="D30" s="16">
        <v>2418</v>
      </c>
      <c r="E30" s="17">
        <v>522</v>
      </c>
      <c r="F30" s="17">
        <v>18</v>
      </c>
      <c r="G30" s="17">
        <v>3620</v>
      </c>
      <c r="H30" s="17">
        <v>152</v>
      </c>
      <c r="I30" s="17">
        <v>538</v>
      </c>
      <c r="J30" s="17">
        <v>52</v>
      </c>
      <c r="K30" s="17">
        <v>76</v>
      </c>
      <c r="L30" s="17">
        <v>3</v>
      </c>
      <c r="M30" s="17">
        <v>40</v>
      </c>
      <c r="N30" s="17">
        <v>152</v>
      </c>
      <c r="O30" s="17">
        <v>28</v>
      </c>
      <c r="P30" s="13">
        <v>0</v>
      </c>
      <c r="Q30" s="17">
        <v>8</v>
      </c>
      <c r="R30" s="14">
        <f t="shared" si="2"/>
        <v>7627</v>
      </c>
      <c r="S30" s="10"/>
      <c r="T30" s="10"/>
      <c r="U30" s="98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47</v>
      </c>
      <c r="AC30" s="17">
        <v>916</v>
      </c>
      <c r="AD30" s="17">
        <v>233</v>
      </c>
      <c r="AE30" s="76">
        <f t="shared" si="8"/>
        <v>1196</v>
      </c>
      <c r="AF30" s="18">
        <f t="shared" si="1"/>
        <v>8823</v>
      </c>
    </row>
    <row r="31" spans="2:32">
      <c r="B31" s="98"/>
      <c r="C31" s="59" t="s">
        <v>51</v>
      </c>
      <c r="D31" s="16">
        <v>6911</v>
      </c>
      <c r="E31" s="17">
        <v>30808</v>
      </c>
      <c r="F31" s="17">
        <v>53</v>
      </c>
      <c r="G31" s="17">
        <v>1724</v>
      </c>
      <c r="H31" s="17">
        <v>8648</v>
      </c>
      <c r="I31" s="17">
        <v>32</v>
      </c>
      <c r="J31" s="17">
        <v>7</v>
      </c>
      <c r="K31" s="17">
        <v>5</v>
      </c>
      <c r="L31" s="17">
        <v>0</v>
      </c>
      <c r="M31" s="17">
        <v>2</v>
      </c>
      <c r="N31" s="17">
        <v>2</v>
      </c>
      <c r="O31" s="17">
        <v>2</v>
      </c>
      <c r="P31" s="17">
        <v>0</v>
      </c>
      <c r="Q31" s="17">
        <v>4</v>
      </c>
      <c r="R31" s="14">
        <f t="shared" si="2"/>
        <v>48198</v>
      </c>
      <c r="S31" s="10"/>
      <c r="T31" s="10"/>
      <c r="U31" s="98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9</v>
      </c>
      <c r="AC31" s="17">
        <v>686</v>
      </c>
      <c r="AD31" s="17">
        <v>380</v>
      </c>
      <c r="AE31" s="76">
        <f t="shared" si="8"/>
        <v>1075</v>
      </c>
      <c r="AF31" s="18">
        <f t="shared" si="1"/>
        <v>49273</v>
      </c>
    </row>
    <row r="32" spans="2:32">
      <c r="B32" s="98"/>
      <c r="C32" s="59" t="s">
        <v>52</v>
      </c>
      <c r="D32" s="16">
        <v>6767</v>
      </c>
      <c r="E32" s="17">
        <v>2071</v>
      </c>
      <c r="F32" s="17">
        <v>130</v>
      </c>
      <c r="G32" s="17">
        <v>3389</v>
      </c>
      <c r="H32" s="17">
        <v>305</v>
      </c>
      <c r="I32" s="17">
        <v>410</v>
      </c>
      <c r="J32" s="17">
        <v>34</v>
      </c>
      <c r="K32" s="17">
        <v>92</v>
      </c>
      <c r="L32" s="17">
        <v>2</v>
      </c>
      <c r="M32" s="17">
        <v>21</v>
      </c>
      <c r="N32" s="17">
        <v>25</v>
      </c>
      <c r="O32" s="17">
        <v>35</v>
      </c>
      <c r="P32" s="13">
        <v>0</v>
      </c>
      <c r="Q32" s="17">
        <v>3</v>
      </c>
      <c r="R32" s="14">
        <f t="shared" si="2"/>
        <v>13284</v>
      </c>
      <c r="S32" s="10"/>
      <c r="T32" s="10"/>
      <c r="U32" s="98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13</v>
      </c>
      <c r="AC32" s="17">
        <v>899</v>
      </c>
      <c r="AD32" s="17">
        <v>274</v>
      </c>
      <c r="AE32" s="76">
        <f t="shared" si="8"/>
        <v>1186</v>
      </c>
      <c r="AF32" s="18">
        <f t="shared" si="1"/>
        <v>14470</v>
      </c>
    </row>
    <row r="33" spans="2:33" ht="13.8" thickBot="1">
      <c r="B33" s="99"/>
      <c r="C33" s="3" t="s">
        <v>16</v>
      </c>
      <c r="D33" s="22">
        <f>SUM(D28:D32)</f>
        <v>18917</v>
      </c>
      <c r="E33" s="23">
        <f>SUM(E28:E32)</f>
        <v>37470</v>
      </c>
      <c r="F33" s="23">
        <f t="shared" ref="F33:Q33" si="11">SUM(F28:F32)</f>
        <v>760</v>
      </c>
      <c r="G33" s="23">
        <f>SUM(G28:G32)</f>
        <v>20848</v>
      </c>
      <c r="H33" s="23">
        <f t="shared" si="11"/>
        <v>10621</v>
      </c>
      <c r="I33" s="23">
        <f t="shared" si="11"/>
        <v>2372</v>
      </c>
      <c r="J33" s="23">
        <f t="shared" si="11"/>
        <v>176</v>
      </c>
      <c r="K33" s="23">
        <f t="shared" si="11"/>
        <v>203</v>
      </c>
      <c r="L33" s="23">
        <f t="shared" si="11"/>
        <v>11</v>
      </c>
      <c r="M33" s="23">
        <f t="shared" si="11"/>
        <v>154</v>
      </c>
      <c r="N33" s="23">
        <f t="shared" si="11"/>
        <v>638</v>
      </c>
      <c r="O33" s="23">
        <f t="shared" si="11"/>
        <v>77</v>
      </c>
      <c r="P33" s="23">
        <f t="shared" si="11"/>
        <v>0</v>
      </c>
      <c r="Q33" s="23">
        <f t="shared" si="11"/>
        <v>18</v>
      </c>
      <c r="R33" s="45">
        <f t="shared" si="2"/>
        <v>92265</v>
      </c>
      <c r="S33" s="10"/>
      <c r="T33" s="10"/>
      <c r="U33" s="99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85</v>
      </c>
      <c r="AC33" s="23">
        <f t="shared" ref="AC33:AD33" si="12">SUM(AC28:AC32)</f>
        <v>5255</v>
      </c>
      <c r="AD33" s="23">
        <f t="shared" si="12"/>
        <v>1681</v>
      </c>
      <c r="AE33" s="78">
        <f t="shared" si="8"/>
        <v>7021</v>
      </c>
      <c r="AF33" s="24">
        <f t="shared" si="1"/>
        <v>99286</v>
      </c>
    </row>
    <row r="34" spans="2:33" ht="13.8" thickBot="1">
      <c r="B34" s="95" t="s">
        <v>15</v>
      </c>
      <c r="C34" s="121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55</v>
      </c>
      <c r="S34" s="10"/>
      <c r="T34" s="10"/>
      <c r="U34" s="95" t="s">
        <v>15</v>
      </c>
      <c r="V34" s="96"/>
      <c r="W34" s="7">
        <v>64</v>
      </c>
      <c r="X34" s="8">
        <v>100</v>
      </c>
      <c r="Y34" s="8">
        <v>996</v>
      </c>
      <c r="Z34" s="8">
        <v>8</v>
      </c>
      <c r="AA34" s="8">
        <v>1059</v>
      </c>
      <c r="AB34" s="8">
        <v>0</v>
      </c>
      <c r="AC34" s="8">
        <v>60</v>
      </c>
      <c r="AD34" s="8">
        <v>2</v>
      </c>
      <c r="AE34" s="47">
        <f>SUM(W34:AD34)</f>
        <v>2289</v>
      </c>
      <c r="AF34" s="9">
        <f>AE34</f>
        <v>2289</v>
      </c>
    </row>
    <row r="35" spans="2:33" ht="13.8" thickBot="1">
      <c r="B35" s="95" t="s">
        <v>53</v>
      </c>
      <c r="C35" s="121"/>
      <c r="D35" s="75">
        <f>D4+D13+D21+D27+D33</f>
        <v>79897</v>
      </c>
      <c r="E35" s="49">
        <f>E4+E13+E21+E27+E33</f>
        <v>59162</v>
      </c>
      <c r="F35" s="49">
        <f t="shared" ref="F35:Q35" si="13">F4+F13+F21+F27+F33</f>
        <v>5275</v>
      </c>
      <c r="G35" s="49">
        <f t="shared" si="13"/>
        <v>63946</v>
      </c>
      <c r="H35" s="49">
        <f t="shared" si="13"/>
        <v>13549</v>
      </c>
      <c r="I35" s="49">
        <f t="shared" si="13"/>
        <v>5432</v>
      </c>
      <c r="J35" s="49">
        <f t="shared" si="13"/>
        <v>1406</v>
      </c>
      <c r="K35" s="49">
        <f t="shared" si="13"/>
        <v>744</v>
      </c>
      <c r="L35" s="49">
        <f t="shared" si="13"/>
        <v>63</v>
      </c>
      <c r="M35" s="49">
        <f t="shared" si="13"/>
        <v>974</v>
      </c>
      <c r="N35" s="49">
        <f t="shared" si="13"/>
        <v>1108</v>
      </c>
      <c r="O35" s="49">
        <f t="shared" si="13"/>
        <v>696</v>
      </c>
      <c r="P35" s="49">
        <f t="shared" si="13"/>
        <v>871</v>
      </c>
      <c r="Q35" s="49">
        <f t="shared" si="13"/>
        <v>130</v>
      </c>
      <c r="R35" s="43">
        <f t="shared" si="2"/>
        <v>233253</v>
      </c>
      <c r="S35" s="10"/>
      <c r="T35" s="10"/>
      <c r="U35" s="95" t="s">
        <v>53</v>
      </c>
      <c r="V35" s="96"/>
      <c r="W35" s="7">
        <f>SUM(W34)</f>
        <v>64</v>
      </c>
      <c r="X35" s="8">
        <f>SUM(X34)</f>
        <v>100</v>
      </c>
      <c r="Y35" s="8">
        <f t="shared" ref="Y35:AA35" si="14">SUM(Y34)</f>
        <v>996</v>
      </c>
      <c r="Z35" s="8">
        <f t="shared" si="14"/>
        <v>8</v>
      </c>
      <c r="AA35" s="8">
        <f t="shared" si="14"/>
        <v>1059</v>
      </c>
      <c r="AB35" s="8">
        <f>AB4+AB13+AB21+AB27+AB33+AB34</f>
        <v>292</v>
      </c>
      <c r="AC35" s="8">
        <f t="shared" ref="AC35:AE35" si="15">AC4+AC13+AC21+AC27+AC33+AC34</f>
        <v>12073</v>
      </c>
      <c r="AD35" s="8">
        <f t="shared" si="15"/>
        <v>4020</v>
      </c>
      <c r="AE35" s="47">
        <f t="shared" si="15"/>
        <v>18612</v>
      </c>
      <c r="AF35" s="43">
        <f>R35+AE35</f>
        <v>251865</v>
      </c>
    </row>
    <row r="36" spans="2:33">
      <c r="B36" s="25" t="s">
        <v>66</v>
      </c>
      <c r="R36" s="27"/>
      <c r="AE36" s="55"/>
      <c r="AF36" s="56"/>
      <c r="AG36" s="57"/>
    </row>
    <row r="38" spans="2:33">
      <c r="Y38" s="57"/>
    </row>
    <row r="39" spans="2:33">
      <c r="Y39" s="57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topLeftCell="G4" zoomScaleNormal="100" zoomScaleSheetLayoutView="75" workbookViewId="0">
      <selection activeCell="AD35" sqref="AD35"/>
    </sheetView>
  </sheetViews>
  <sheetFormatPr defaultColWidth="9" defaultRowHeight="13.2"/>
  <cols>
    <col min="1" max="1" width="3" style="25" customWidth="1"/>
    <col min="2" max="2" width="6.77734375" style="25" bestFit="1" customWidth="1"/>
    <col min="3" max="3" width="14.44140625" style="25" bestFit="1" customWidth="1"/>
    <col min="4" max="6" width="7.77734375" style="25" customWidth="1"/>
    <col min="7" max="7" width="6.88671875" style="25" bestFit="1" customWidth="1"/>
    <col min="8" max="17" width="7.77734375" style="25" customWidth="1"/>
    <col min="18" max="18" width="8.109375" style="25" customWidth="1"/>
    <col min="19" max="20" width="2.77734375" style="25" customWidth="1"/>
    <col min="21" max="21" width="6.77734375" style="25" bestFit="1" customWidth="1"/>
    <col min="22" max="22" width="14.44140625" style="25" bestFit="1" customWidth="1"/>
    <col min="23" max="32" width="8.21875" style="25" customWidth="1"/>
    <col min="33" max="16384" width="9" style="25"/>
  </cols>
  <sheetData>
    <row r="1" spans="2:32" ht="13.8" thickBot="1">
      <c r="B1" s="25" t="s">
        <v>70</v>
      </c>
      <c r="AF1" s="84"/>
    </row>
    <row r="2" spans="2:32" ht="13.5" customHeight="1">
      <c r="B2" s="131" t="s">
        <v>0</v>
      </c>
      <c r="C2" s="132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28"/>
      <c r="T2" s="28"/>
      <c r="U2" s="137" t="s">
        <v>0</v>
      </c>
      <c r="V2" s="114"/>
      <c r="W2" s="126" t="s">
        <v>2</v>
      </c>
      <c r="X2" s="126"/>
      <c r="Y2" s="126"/>
      <c r="Z2" s="126"/>
      <c r="AA2" s="126"/>
      <c r="AB2" s="126"/>
      <c r="AC2" s="126"/>
      <c r="AD2" s="126"/>
      <c r="AE2" s="126"/>
      <c r="AF2" s="127" t="s">
        <v>3</v>
      </c>
    </row>
    <row r="3" spans="2:32" ht="66.599999999999994" thickBot="1">
      <c r="B3" s="133"/>
      <c r="C3" s="134"/>
      <c r="D3" s="2" t="s">
        <v>4</v>
      </c>
      <c r="E3" s="3" t="s">
        <v>5</v>
      </c>
      <c r="F3" s="3" t="s">
        <v>6</v>
      </c>
      <c r="G3" s="3" t="s">
        <v>7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29" t="s">
        <v>16</v>
      </c>
      <c r="S3" s="30"/>
      <c r="T3" s="30"/>
      <c r="U3" s="115"/>
      <c r="V3" s="116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31" t="s">
        <v>67</v>
      </c>
      <c r="AD3" s="32" t="s">
        <v>22</v>
      </c>
      <c r="AE3" s="32" t="s">
        <v>16</v>
      </c>
      <c r="AF3" s="102"/>
    </row>
    <row r="4" spans="2:32" ht="13.8" thickBot="1">
      <c r="B4" s="105" t="s">
        <v>23</v>
      </c>
      <c r="C4" s="106"/>
      <c r="D4" s="33">
        <v>308</v>
      </c>
      <c r="E4" s="34">
        <v>0</v>
      </c>
      <c r="F4" s="34">
        <v>0</v>
      </c>
      <c r="G4" s="34">
        <v>6827</v>
      </c>
      <c r="H4" s="34">
        <v>1</v>
      </c>
      <c r="I4" s="34">
        <v>467</v>
      </c>
      <c r="J4" s="34">
        <v>49</v>
      </c>
      <c r="K4" s="34">
        <v>12</v>
      </c>
      <c r="L4" s="34">
        <v>10</v>
      </c>
      <c r="M4" s="34">
        <v>110</v>
      </c>
      <c r="N4" s="34">
        <v>10</v>
      </c>
      <c r="O4" s="34">
        <v>2</v>
      </c>
      <c r="P4" s="34">
        <v>0</v>
      </c>
      <c r="Q4" s="34">
        <v>0</v>
      </c>
      <c r="R4" s="35">
        <f>SUM(D4:Q4)</f>
        <v>7796</v>
      </c>
      <c r="S4" s="36"/>
      <c r="T4" s="36"/>
      <c r="U4" s="99" t="s">
        <v>23</v>
      </c>
      <c r="V4" s="130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34">
        <v>10</v>
      </c>
      <c r="AC4" s="34">
        <v>674</v>
      </c>
      <c r="AD4" s="34">
        <v>161</v>
      </c>
      <c r="AE4" s="68">
        <f t="shared" ref="AE4:AE20" si="0">SUM(AB4:AD4)</f>
        <v>845</v>
      </c>
      <c r="AF4" s="35">
        <f>R4+AE4</f>
        <v>8641</v>
      </c>
    </row>
    <row r="5" spans="2:32">
      <c r="B5" s="97" t="s">
        <v>24</v>
      </c>
      <c r="C5" s="11" t="s">
        <v>25</v>
      </c>
      <c r="D5" s="73">
        <v>53</v>
      </c>
      <c r="E5" s="71">
        <v>0</v>
      </c>
      <c r="F5" s="71">
        <v>0</v>
      </c>
      <c r="G5" s="71">
        <v>580</v>
      </c>
      <c r="H5" s="71">
        <v>0</v>
      </c>
      <c r="I5" s="71">
        <v>473</v>
      </c>
      <c r="J5" s="71">
        <v>91</v>
      </c>
      <c r="K5" s="71">
        <v>7</v>
      </c>
      <c r="L5" s="71">
        <v>28</v>
      </c>
      <c r="M5" s="71">
        <v>115</v>
      </c>
      <c r="N5" s="71">
        <v>18</v>
      </c>
      <c r="O5" s="71">
        <v>3</v>
      </c>
      <c r="P5" s="71">
        <v>0</v>
      </c>
      <c r="Q5" s="71">
        <v>0</v>
      </c>
      <c r="R5" s="64">
        <f>SUM(D5:Q5)</f>
        <v>1368</v>
      </c>
      <c r="S5" s="36"/>
      <c r="T5" s="36"/>
      <c r="U5" s="97" t="s">
        <v>24</v>
      </c>
      <c r="V5" s="11" t="s">
        <v>25</v>
      </c>
      <c r="W5" s="70" t="s">
        <v>55</v>
      </c>
      <c r="X5" s="48" t="s">
        <v>55</v>
      </c>
      <c r="Y5" s="48" t="s">
        <v>55</v>
      </c>
      <c r="Z5" s="48" t="s">
        <v>55</v>
      </c>
      <c r="AA5" s="48" t="s">
        <v>55</v>
      </c>
      <c r="AB5" s="71">
        <v>7</v>
      </c>
      <c r="AC5" s="71">
        <v>12</v>
      </c>
      <c r="AD5" s="71">
        <v>6</v>
      </c>
      <c r="AE5" s="67">
        <f t="shared" si="0"/>
        <v>25</v>
      </c>
      <c r="AF5" s="66">
        <f>R5+AE5</f>
        <v>1393</v>
      </c>
    </row>
    <row r="6" spans="2:32">
      <c r="B6" s="124"/>
      <c r="C6" s="15" t="s">
        <v>26</v>
      </c>
      <c r="D6" s="37">
        <v>534</v>
      </c>
      <c r="E6" s="38">
        <v>0</v>
      </c>
      <c r="F6" s="38">
        <v>0</v>
      </c>
      <c r="G6" s="38">
        <v>5994</v>
      </c>
      <c r="H6" s="38">
        <v>0</v>
      </c>
      <c r="I6" s="38">
        <v>334</v>
      </c>
      <c r="J6" s="38">
        <v>132</v>
      </c>
      <c r="K6" s="38">
        <v>6</v>
      </c>
      <c r="L6" s="38">
        <v>18</v>
      </c>
      <c r="M6" s="38">
        <v>200</v>
      </c>
      <c r="N6" s="38">
        <v>30</v>
      </c>
      <c r="O6" s="38">
        <v>31</v>
      </c>
      <c r="P6" s="38">
        <v>0</v>
      </c>
      <c r="Q6" s="61">
        <v>25</v>
      </c>
      <c r="R6" s="39">
        <f>SUM(D6:Q6)</f>
        <v>7304</v>
      </c>
      <c r="S6" s="36"/>
      <c r="T6" s="36"/>
      <c r="U6" s="124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38">
        <v>50</v>
      </c>
      <c r="AC6" s="38">
        <v>176</v>
      </c>
      <c r="AD6" s="38">
        <v>168</v>
      </c>
      <c r="AE6" s="63">
        <f t="shared" si="0"/>
        <v>394</v>
      </c>
      <c r="AF6" s="92">
        <f>R6+AE6</f>
        <v>7698</v>
      </c>
    </row>
    <row r="7" spans="2:32">
      <c r="B7" s="124"/>
      <c r="C7" s="15" t="s">
        <v>27</v>
      </c>
      <c r="D7" s="37">
        <v>266</v>
      </c>
      <c r="E7" s="38">
        <v>0</v>
      </c>
      <c r="F7" s="38">
        <v>0</v>
      </c>
      <c r="G7" s="38">
        <v>495</v>
      </c>
      <c r="H7" s="38">
        <v>0</v>
      </c>
      <c r="I7" s="38">
        <v>163</v>
      </c>
      <c r="J7" s="38">
        <v>19</v>
      </c>
      <c r="K7" s="38">
        <v>4</v>
      </c>
      <c r="L7" s="38">
        <v>2</v>
      </c>
      <c r="M7" s="38">
        <v>18</v>
      </c>
      <c r="N7" s="38">
        <v>55</v>
      </c>
      <c r="O7" s="38">
        <v>7</v>
      </c>
      <c r="P7" s="38">
        <v>0</v>
      </c>
      <c r="Q7" s="61">
        <v>2</v>
      </c>
      <c r="R7" s="39">
        <f t="shared" ref="R7:R35" si="1">SUM(D7:Q7)</f>
        <v>1031</v>
      </c>
      <c r="S7" s="36"/>
      <c r="T7" s="36"/>
      <c r="U7" s="124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38">
        <v>11</v>
      </c>
      <c r="AC7" s="38">
        <v>11</v>
      </c>
      <c r="AD7" s="38">
        <v>7</v>
      </c>
      <c r="AE7" s="63">
        <f t="shared" si="0"/>
        <v>29</v>
      </c>
      <c r="AF7" s="39">
        <f t="shared" ref="AF7:AF35" si="2">R7+AE7</f>
        <v>1060</v>
      </c>
    </row>
    <row r="8" spans="2:32">
      <c r="B8" s="124"/>
      <c r="C8" s="15" t="s">
        <v>28</v>
      </c>
      <c r="D8" s="37">
        <v>22</v>
      </c>
      <c r="E8" s="38">
        <v>0</v>
      </c>
      <c r="F8" s="38">
        <v>0</v>
      </c>
      <c r="G8" s="38">
        <v>389</v>
      </c>
      <c r="H8" s="38">
        <v>0</v>
      </c>
      <c r="I8" s="38">
        <v>51</v>
      </c>
      <c r="J8" s="38">
        <v>20</v>
      </c>
      <c r="K8" s="38">
        <v>1</v>
      </c>
      <c r="L8" s="38">
        <v>2</v>
      </c>
      <c r="M8" s="38">
        <v>35</v>
      </c>
      <c r="N8" s="38">
        <v>4</v>
      </c>
      <c r="O8" s="38">
        <v>3</v>
      </c>
      <c r="P8" s="38">
        <v>0</v>
      </c>
      <c r="Q8" s="61">
        <v>0</v>
      </c>
      <c r="R8" s="39">
        <f t="shared" si="1"/>
        <v>527</v>
      </c>
      <c r="S8" s="36"/>
      <c r="T8" s="36"/>
      <c r="U8" s="124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38">
        <v>2</v>
      </c>
      <c r="AC8" s="38">
        <v>118</v>
      </c>
      <c r="AD8" s="38">
        <v>31</v>
      </c>
      <c r="AE8" s="63">
        <f t="shared" si="0"/>
        <v>151</v>
      </c>
      <c r="AF8" s="39">
        <f t="shared" si="2"/>
        <v>678</v>
      </c>
    </row>
    <row r="9" spans="2:32">
      <c r="B9" s="124"/>
      <c r="C9" s="15" t="s">
        <v>29</v>
      </c>
      <c r="D9" s="37">
        <v>2600</v>
      </c>
      <c r="E9" s="38">
        <v>0</v>
      </c>
      <c r="F9" s="38">
        <v>0</v>
      </c>
      <c r="G9" s="38">
        <v>671</v>
      </c>
      <c r="H9" s="38">
        <v>0</v>
      </c>
      <c r="I9" s="38">
        <v>29</v>
      </c>
      <c r="J9" s="38">
        <v>8</v>
      </c>
      <c r="K9" s="38">
        <v>1</v>
      </c>
      <c r="L9" s="38">
        <v>1</v>
      </c>
      <c r="M9" s="38">
        <v>7</v>
      </c>
      <c r="N9" s="38">
        <v>8</v>
      </c>
      <c r="O9" s="38">
        <v>0</v>
      </c>
      <c r="P9" s="38">
        <v>0</v>
      </c>
      <c r="Q9" s="61">
        <v>0</v>
      </c>
      <c r="R9" s="39">
        <f t="shared" si="1"/>
        <v>3325</v>
      </c>
      <c r="S9" s="36"/>
      <c r="T9" s="36"/>
      <c r="U9" s="124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38">
        <v>1</v>
      </c>
      <c r="AC9" s="38">
        <v>12</v>
      </c>
      <c r="AD9" s="38">
        <v>7</v>
      </c>
      <c r="AE9" s="63">
        <f t="shared" si="0"/>
        <v>20</v>
      </c>
      <c r="AF9" s="39">
        <f t="shared" si="2"/>
        <v>3345</v>
      </c>
    </row>
    <row r="10" spans="2:32">
      <c r="B10" s="124"/>
      <c r="C10" s="15" t="s">
        <v>30</v>
      </c>
      <c r="D10" s="37">
        <v>196</v>
      </c>
      <c r="E10" s="38">
        <v>0</v>
      </c>
      <c r="F10" s="38">
        <v>49</v>
      </c>
      <c r="G10" s="38">
        <v>181</v>
      </c>
      <c r="H10" s="38">
        <v>0</v>
      </c>
      <c r="I10" s="38">
        <v>250</v>
      </c>
      <c r="J10" s="38">
        <v>25</v>
      </c>
      <c r="K10" s="38">
        <v>1</v>
      </c>
      <c r="L10" s="38">
        <v>5</v>
      </c>
      <c r="M10" s="38">
        <v>344</v>
      </c>
      <c r="N10" s="38">
        <v>17</v>
      </c>
      <c r="O10" s="38">
        <v>0</v>
      </c>
      <c r="P10" s="38">
        <v>0</v>
      </c>
      <c r="Q10" s="61">
        <v>0</v>
      </c>
      <c r="R10" s="39">
        <f t="shared" si="1"/>
        <v>1068</v>
      </c>
      <c r="S10" s="36"/>
      <c r="T10" s="36"/>
      <c r="U10" s="124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38">
        <v>2</v>
      </c>
      <c r="AC10" s="38">
        <v>15</v>
      </c>
      <c r="AD10" s="38">
        <v>14</v>
      </c>
      <c r="AE10" s="63">
        <f t="shared" si="0"/>
        <v>31</v>
      </c>
      <c r="AF10" s="39">
        <f t="shared" si="2"/>
        <v>1099</v>
      </c>
    </row>
    <row r="11" spans="2:32">
      <c r="B11" s="124"/>
      <c r="C11" s="15" t="s">
        <v>31</v>
      </c>
      <c r="D11" s="37">
        <v>0</v>
      </c>
      <c r="E11" s="38">
        <v>0</v>
      </c>
      <c r="F11" s="38">
        <v>973</v>
      </c>
      <c r="G11" s="38">
        <v>257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991</v>
      </c>
      <c r="Q11" s="61">
        <v>2</v>
      </c>
      <c r="R11" s="39">
        <f t="shared" si="1"/>
        <v>2223</v>
      </c>
      <c r="S11" s="36"/>
      <c r="T11" s="36"/>
      <c r="U11" s="124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38">
        <v>0</v>
      </c>
      <c r="AC11" s="38">
        <v>72</v>
      </c>
      <c r="AD11" s="38">
        <v>41</v>
      </c>
      <c r="AE11" s="63">
        <f t="shared" si="0"/>
        <v>113</v>
      </c>
      <c r="AF11" s="39">
        <f t="shared" si="2"/>
        <v>2336</v>
      </c>
    </row>
    <row r="12" spans="2:32">
      <c r="B12" s="124"/>
      <c r="C12" s="15" t="s">
        <v>32</v>
      </c>
      <c r="D12" s="37">
        <v>557</v>
      </c>
      <c r="E12" s="38">
        <v>91</v>
      </c>
      <c r="F12" s="38">
        <v>42</v>
      </c>
      <c r="G12" s="38">
        <v>387</v>
      </c>
      <c r="H12" s="38">
        <v>0</v>
      </c>
      <c r="I12" s="38">
        <v>383</v>
      </c>
      <c r="J12" s="38">
        <v>57</v>
      </c>
      <c r="K12" s="38">
        <v>1</v>
      </c>
      <c r="L12" s="38">
        <v>7</v>
      </c>
      <c r="M12" s="38">
        <v>97</v>
      </c>
      <c r="N12" s="38">
        <v>13</v>
      </c>
      <c r="O12" s="38">
        <v>0</v>
      </c>
      <c r="P12" s="38">
        <v>0</v>
      </c>
      <c r="Q12" s="61">
        <v>1</v>
      </c>
      <c r="R12" s="39">
        <f t="shared" si="1"/>
        <v>1636</v>
      </c>
      <c r="S12" s="36"/>
      <c r="T12" s="36"/>
      <c r="U12" s="124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38">
        <v>0</v>
      </c>
      <c r="AC12" s="38">
        <v>114</v>
      </c>
      <c r="AD12" s="38">
        <v>45</v>
      </c>
      <c r="AE12" s="63">
        <f t="shared" si="0"/>
        <v>159</v>
      </c>
      <c r="AF12" s="39">
        <f t="shared" si="2"/>
        <v>1795</v>
      </c>
    </row>
    <row r="13" spans="2:32" ht="13.8" thickBot="1">
      <c r="B13" s="125"/>
      <c r="C13" s="4" t="s">
        <v>16</v>
      </c>
      <c r="D13" s="40">
        <f>SUM(D5:D12)</f>
        <v>4228</v>
      </c>
      <c r="E13" s="41">
        <f>SUM(E5:E12)</f>
        <v>91</v>
      </c>
      <c r="F13" s="41">
        <f t="shared" ref="F13:Q13" si="3">SUM(F5:F12)</f>
        <v>1064</v>
      </c>
      <c r="G13" s="41">
        <f t="shared" si="3"/>
        <v>8954</v>
      </c>
      <c r="H13" s="41">
        <f t="shared" si="3"/>
        <v>0</v>
      </c>
      <c r="I13" s="41">
        <f t="shared" si="3"/>
        <v>1683</v>
      </c>
      <c r="J13" s="41">
        <f t="shared" si="3"/>
        <v>352</v>
      </c>
      <c r="K13" s="41">
        <f t="shared" si="3"/>
        <v>21</v>
      </c>
      <c r="L13" s="41">
        <f t="shared" si="3"/>
        <v>63</v>
      </c>
      <c r="M13" s="41">
        <f t="shared" si="3"/>
        <v>816</v>
      </c>
      <c r="N13" s="41">
        <f t="shared" si="3"/>
        <v>145</v>
      </c>
      <c r="O13" s="41">
        <f t="shared" si="3"/>
        <v>44</v>
      </c>
      <c r="P13" s="41">
        <f t="shared" si="3"/>
        <v>991</v>
      </c>
      <c r="Q13" s="41">
        <f t="shared" si="3"/>
        <v>30</v>
      </c>
      <c r="R13" s="42">
        <f t="shared" si="1"/>
        <v>18482</v>
      </c>
      <c r="S13" s="36"/>
      <c r="T13" s="36"/>
      <c r="U13" s="125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41">
        <f>SUM(AB5:AB12)</f>
        <v>73</v>
      </c>
      <c r="AC13" s="41">
        <f>SUM(AC5:AC12)</f>
        <v>530</v>
      </c>
      <c r="AD13" s="41">
        <f>SUM(AD5:AD12)</f>
        <v>319</v>
      </c>
      <c r="AE13" s="62">
        <f t="shared" si="0"/>
        <v>922</v>
      </c>
      <c r="AF13" s="42">
        <f t="shared" si="2"/>
        <v>19404</v>
      </c>
    </row>
    <row r="14" spans="2:32">
      <c r="B14" s="97" t="s">
        <v>33</v>
      </c>
      <c r="C14" s="11" t="s">
        <v>34</v>
      </c>
      <c r="D14" s="73">
        <v>84</v>
      </c>
      <c r="E14" s="71">
        <v>1853</v>
      </c>
      <c r="F14" s="71">
        <v>7</v>
      </c>
      <c r="G14" s="71">
        <v>385</v>
      </c>
      <c r="H14" s="71">
        <v>4</v>
      </c>
      <c r="I14" s="71">
        <v>14</v>
      </c>
      <c r="J14" s="71">
        <v>0</v>
      </c>
      <c r="K14" s="71">
        <v>27</v>
      </c>
      <c r="L14" s="71">
        <v>0</v>
      </c>
      <c r="M14" s="71">
        <v>1</v>
      </c>
      <c r="N14" s="71">
        <v>1</v>
      </c>
      <c r="O14" s="71">
        <v>4</v>
      </c>
      <c r="P14" s="71">
        <v>0</v>
      </c>
      <c r="Q14" s="67">
        <v>1</v>
      </c>
      <c r="R14" s="66">
        <f t="shared" si="1"/>
        <v>2381</v>
      </c>
      <c r="S14" s="36"/>
      <c r="T14" s="36"/>
      <c r="U14" s="97" t="s">
        <v>33</v>
      </c>
      <c r="V14" s="11" t="s">
        <v>34</v>
      </c>
      <c r="W14" s="70" t="s">
        <v>55</v>
      </c>
      <c r="X14" s="48" t="s">
        <v>55</v>
      </c>
      <c r="Y14" s="48" t="s">
        <v>55</v>
      </c>
      <c r="Z14" s="48" t="s">
        <v>55</v>
      </c>
      <c r="AA14" s="48" t="s">
        <v>55</v>
      </c>
      <c r="AB14" s="71">
        <v>17</v>
      </c>
      <c r="AC14" s="71">
        <v>223</v>
      </c>
      <c r="AD14" s="71">
        <v>77</v>
      </c>
      <c r="AE14" s="67">
        <f t="shared" si="0"/>
        <v>317</v>
      </c>
      <c r="AF14" s="66">
        <f t="shared" si="2"/>
        <v>2698</v>
      </c>
    </row>
    <row r="15" spans="2:32">
      <c r="B15" s="128"/>
      <c r="C15" s="15" t="s">
        <v>35</v>
      </c>
      <c r="D15" s="37">
        <v>1427</v>
      </c>
      <c r="E15" s="38">
        <v>1342</v>
      </c>
      <c r="F15" s="38">
        <v>2335</v>
      </c>
      <c r="G15" s="38">
        <v>1683</v>
      </c>
      <c r="H15" s="38">
        <v>25</v>
      </c>
      <c r="I15" s="38">
        <v>18</v>
      </c>
      <c r="J15" s="38">
        <v>6</v>
      </c>
      <c r="K15" s="38">
        <v>3</v>
      </c>
      <c r="L15" s="38">
        <v>0</v>
      </c>
      <c r="M15" s="38">
        <v>1</v>
      </c>
      <c r="N15" s="38">
        <v>7</v>
      </c>
      <c r="O15" s="38">
        <v>1</v>
      </c>
      <c r="P15" s="38">
        <v>0</v>
      </c>
      <c r="Q15" s="61">
        <v>0</v>
      </c>
      <c r="R15" s="39">
        <f t="shared" si="1"/>
        <v>6848</v>
      </c>
      <c r="S15" s="36"/>
      <c r="T15" s="36"/>
      <c r="U15" s="128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38">
        <v>2</v>
      </c>
      <c r="AC15" s="38">
        <v>748</v>
      </c>
      <c r="AD15" s="38">
        <v>163</v>
      </c>
      <c r="AE15" s="63">
        <f t="shared" si="0"/>
        <v>913</v>
      </c>
      <c r="AF15" s="39">
        <f t="shared" si="2"/>
        <v>7761</v>
      </c>
    </row>
    <row r="16" spans="2:32">
      <c r="B16" s="128"/>
      <c r="C16" s="15" t="s">
        <v>36</v>
      </c>
      <c r="D16" s="37">
        <v>969</v>
      </c>
      <c r="E16" s="38">
        <v>64</v>
      </c>
      <c r="F16" s="38">
        <v>4</v>
      </c>
      <c r="G16" s="38">
        <v>832</v>
      </c>
      <c r="H16" s="38">
        <v>0</v>
      </c>
      <c r="I16" s="38">
        <v>8</v>
      </c>
      <c r="J16" s="38">
        <v>1</v>
      </c>
      <c r="K16" s="38">
        <v>1</v>
      </c>
      <c r="L16" s="38">
        <v>0</v>
      </c>
      <c r="M16" s="38">
        <v>0</v>
      </c>
      <c r="N16" s="38">
        <v>0</v>
      </c>
      <c r="O16" s="38">
        <v>3</v>
      </c>
      <c r="P16" s="38">
        <v>0</v>
      </c>
      <c r="Q16" s="61">
        <v>0</v>
      </c>
      <c r="R16" s="39">
        <f t="shared" si="1"/>
        <v>1882</v>
      </c>
      <c r="S16" s="36"/>
      <c r="T16" s="36"/>
      <c r="U16" s="128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38">
        <v>1</v>
      </c>
      <c r="AC16" s="38">
        <v>567</v>
      </c>
      <c r="AD16" s="38">
        <v>35</v>
      </c>
      <c r="AE16" s="63">
        <f t="shared" si="0"/>
        <v>603</v>
      </c>
      <c r="AF16" s="39">
        <f t="shared" si="2"/>
        <v>2485</v>
      </c>
    </row>
    <row r="17" spans="2:32">
      <c r="B17" s="128"/>
      <c r="C17" s="15" t="s">
        <v>37</v>
      </c>
      <c r="D17" s="37">
        <v>91</v>
      </c>
      <c r="E17" s="38">
        <v>6</v>
      </c>
      <c r="F17" s="38">
        <v>0</v>
      </c>
      <c r="G17" s="38">
        <v>374</v>
      </c>
      <c r="H17" s="38">
        <v>0</v>
      </c>
      <c r="I17" s="38">
        <v>10</v>
      </c>
      <c r="J17" s="38">
        <v>0</v>
      </c>
      <c r="K17" s="38">
        <v>3</v>
      </c>
      <c r="L17" s="38">
        <v>0</v>
      </c>
      <c r="M17" s="38">
        <v>3</v>
      </c>
      <c r="N17" s="38">
        <v>5</v>
      </c>
      <c r="O17" s="38">
        <v>0</v>
      </c>
      <c r="P17" s="38">
        <v>0</v>
      </c>
      <c r="Q17" s="61">
        <v>2</v>
      </c>
      <c r="R17" s="39">
        <f t="shared" si="1"/>
        <v>494</v>
      </c>
      <c r="S17" s="36"/>
      <c r="T17" s="36"/>
      <c r="U17" s="128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38">
        <v>6</v>
      </c>
      <c r="AC17" s="38">
        <v>165</v>
      </c>
      <c r="AD17" s="38">
        <v>21</v>
      </c>
      <c r="AE17" s="63">
        <f t="shared" si="0"/>
        <v>192</v>
      </c>
      <c r="AF17" s="39">
        <f t="shared" si="2"/>
        <v>686</v>
      </c>
    </row>
    <row r="18" spans="2:32">
      <c r="B18" s="128"/>
      <c r="C18" s="15" t="s">
        <v>38</v>
      </c>
      <c r="D18" s="37">
        <v>63</v>
      </c>
      <c r="E18" s="38">
        <v>123</v>
      </c>
      <c r="F18" s="38">
        <v>0</v>
      </c>
      <c r="G18" s="38">
        <v>337</v>
      </c>
      <c r="H18" s="38">
        <v>0</v>
      </c>
      <c r="I18" s="38">
        <v>7</v>
      </c>
      <c r="J18" s="38">
        <v>1</v>
      </c>
      <c r="K18" s="38">
        <v>7</v>
      </c>
      <c r="L18" s="38">
        <v>1</v>
      </c>
      <c r="M18" s="38">
        <v>0</v>
      </c>
      <c r="N18" s="38">
        <v>5</v>
      </c>
      <c r="O18" s="38">
        <v>0</v>
      </c>
      <c r="P18" s="38">
        <v>0</v>
      </c>
      <c r="Q18" s="61">
        <v>0</v>
      </c>
      <c r="R18" s="39">
        <f t="shared" si="1"/>
        <v>544</v>
      </c>
      <c r="S18" s="36"/>
      <c r="T18" s="36"/>
      <c r="U18" s="128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38">
        <v>6</v>
      </c>
      <c r="AC18" s="38">
        <v>71</v>
      </c>
      <c r="AD18" s="38">
        <v>25</v>
      </c>
      <c r="AE18" s="63">
        <f t="shared" si="0"/>
        <v>102</v>
      </c>
      <c r="AF18" s="39">
        <f t="shared" si="2"/>
        <v>646</v>
      </c>
    </row>
    <row r="19" spans="2:32">
      <c r="B19" s="128"/>
      <c r="C19" s="15" t="s">
        <v>39</v>
      </c>
      <c r="D19" s="37">
        <v>1225</v>
      </c>
      <c r="E19" s="38">
        <v>2236</v>
      </c>
      <c r="F19" s="38">
        <v>2</v>
      </c>
      <c r="G19" s="38">
        <v>1041</v>
      </c>
      <c r="H19" s="38">
        <v>14</v>
      </c>
      <c r="I19" s="38">
        <v>11</v>
      </c>
      <c r="J19" s="38">
        <v>0</v>
      </c>
      <c r="K19" s="38">
        <v>2</v>
      </c>
      <c r="L19" s="38">
        <v>0</v>
      </c>
      <c r="M19" s="38">
        <v>0</v>
      </c>
      <c r="N19" s="38">
        <v>5</v>
      </c>
      <c r="O19" s="38">
        <v>0</v>
      </c>
      <c r="P19" s="38">
        <v>0</v>
      </c>
      <c r="Q19" s="61">
        <v>7</v>
      </c>
      <c r="R19" s="39">
        <f t="shared" si="1"/>
        <v>4543</v>
      </c>
      <c r="S19" s="36"/>
      <c r="T19" s="36"/>
      <c r="U19" s="128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38">
        <v>0</v>
      </c>
      <c r="AC19" s="38">
        <v>3896</v>
      </c>
      <c r="AD19" s="38">
        <v>698</v>
      </c>
      <c r="AE19" s="63">
        <f t="shared" si="0"/>
        <v>4594</v>
      </c>
      <c r="AF19" s="39">
        <f t="shared" si="2"/>
        <v>9137</v>
      </c>
    </row>
    <row r="20" spans="2:32">
      <c r="B20" s="128"/>
      <c r="C20" s="15" t="s">
        <v>40</v>
      </c>
      <c r="D20" s="37">
        <v>278</v>
      </c>
      <c r="E20" s="38">
        <v>42</v>
      </c>
      <c r="F20" s="38">
        <v>1</v>
      </c>
      <c r="G20" s="38">
        <v>512</v>
      </c>
      <c r="H20" s="38">
        <v>1</v>
      </c>
      <c r="I20" s="38">
        <v>5</v>
      </c>
      <c r="J20" s="38">
        <v>3</v>
      </c>
      <c r="K20" s="38">
        <v>2</v>
      </c>
      <c r="L20" s="38">
        <v>1</v>
      </c>
      <c r="M20" s="38">
        <v>2</v>
      </c>
      <c r="N20" s="38">
        <v>2</v>
      </c>
      <c r="O20" s="38">
        <v>2</v>
      </c>
      <c r="P20" s="38">
        <v>0</v>
      </c>
      <c r="Q20" s="61">
        <v>0</v>
      </c>
      <c r="R20" s="39">
        <f t="shared" si="1"/>
        <v>851</v>
      </c>
      <c r="S20" s="36"/>
      <c r="T20" s="36"/>
      <c r="U20" s="128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38">
        <v>1</v>
      </c>
      <c r="AC20" s="38">
        <v>49</v>
      </c>
      <c r="AD20" s="38">
        <v>27</v>
      </c>
      <c r="AE20" s="63">
        <f t="shared" si="0"/>
        <v>77</v>
      </c>
      <c r="AF20" s="39">
        <f t="shared" si="2"/>
        <v>928</v>
      </c>
    </row>
    <row r="21" spans="2:32" ht="13.8" thickBot="1">
      <c r="B21" s="129"/>
      <c r="C21" s="4" t="s">
        <v>16</v>
      </c>
      <c r="D21" s="40">
        <f>SUM(D14:D20)</f>
        <v>4137</v>
      </c>
      <c r="E21" s="41">
        <f>SUM(E14:E20)</f>
        <v>5666</v>
      </c>
      <c r="F21" s="41">
        <f t="shared" ref="F21:Q21" si="4">SUM(F14:F20)</f>
        <v>2349</v>
      </c>
      <c r="G21" s="41">
        <f t="shared" si="4"/>
        <v>5164</v>
      </c>
      <c r="H21" s="41">
        <f t="shared" si="4"/>
        <v>44</v>
      </c>
      <c r="I21" s="41">
        <f t="shared" si="4"/>
        <v>73</v>
      </c>
      <c r="J21" s="41">
        <f t="shared" si="4"/>
        <v>11</v>
      </c>
      <c r="K21" s="41">
        <f t="shared" si="4"/>
        <v>45</v>
      </c>
      <c r="L21" s="41">
        <f t="shared" si="4"/>
        <v>2</v>
      </c>
      <c r="M21" s="41">
        <f t="shared" si="4"/>
        <v>7</v>
      </c>
      <c r="N21" s="41">
        <f t="shared" si="4"/>
        <v>25</v>
      </c>
      <c r="O21" s="41">
        <f t="shared" si="4"/>
        <v>10</v>
      </c>
      <c r="P21" s="41">
        <f t="shared" si="4"/>
        <v>0</v>
      </c>
      <c r="Q21" s="41">
        <f t="shared" si="4"/>
        <v>10</v>
      </c>
      <c r="R21" s="42">
        <f t="shared" si="1"/>
        <v>17543</v>
      </c>
      <c r="S21" s="36"/>
      <c r="T21" s="36"/>
      <c r="U21" s="129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41">
        <f>SUM(AB14:AB20)</f>
        <v>33</v>
      </c>
      <c r="AC21" s="41">
        <f>SUM(AC14:AC20)</f>
        <v>5719</v>
      </c>
      <c r="AD21" s="41">
        <f>SUM(AD14:AD20)</f>
        <v>1046</v>
      </c>
      <c r="AE21" s="62">
        <f t="shared" ref="AE21" si="5">SUM(AB21:AD21)</f>
        <v>6798</v>
      </c>
      <c r="AF21" s="42">
        <f>R21+AE21</f>
        <v>24341</v>
      </c>
    </row>
    <row r="22" spans="2:32">
      <c r="B22" s="97" t="s">
        <v>41</v>
      </c>
      <c r="C22" s="11" t="s">
        <v>42</v>
      </c>
      <c r="D22" s="73">
        <v>550</v>
      </c>
      <c r="E22" s="71">
        <v>78</v>
      </c>
      <c r="F22" s="71">
        <v>21</v>
      </c>
      <c r="G22" s="71">
        <v>375</v>
      </c>
      <c r="H22" s="71">
        <v>9</v>
      </c>
      <c r="I22" s="71">
        <v>18</v>
      </c>
      <c r="J22" s="71">
        <v>10</v>
      </c>
      <c r="K22" s="71">
        <v>18</v>
      </c>
      <c r="L22" s="71">
        <v>0</v>
      </c>
      <c r="M22" s="71">
        <v>0</v>
      </c>
      <c r="N22" s="71">
        <v>11</v>
      </c>
      <c r="O22" s="71">
        <v>9</v>
      </c>
      <c r="P22" s="71">
        <v>0</v>
      </c>
      <c r="Q22" s="67">
        <v>0</v>
      </c>
      <c r="R22" s="66">
        <f t="shared" si="1"/>
        <v>1099</v>
      </c>
      <c r="S22" s="36"/>
      <c r="T22" s="36"/>
      <c r="U22" s="97" t="s">
        <v>41</v>
      </c>
      <c r="V22" s="11" t="s">
        <v>42</v>
      </c>
      <c r="W22" s="70" t="s">
        <v>55</v>
      </c>
      <c r="X22" s="48" t="s">
        <v>55</v>
      </c>
      <c r="Y22" s="48" t="s">
        <v>55</v>
      </c>
      <c r="Z22" s="48" t="s">
        <v>55</v>
      </c>
      <c r="AA22" s="48" t="s">
        <v>55</v>
      </c>
      <c r="AB22" s="71">
        <v>13</v>
      </c>
      <c r="AC22" s="71">
        <v>108</v>
      </c>
      <c r="AD22" s="71">
        <v>28</v>
      </c>
      <c r="AE22" s="67">
        <f t="shared" ref="AE22:AE33" si="6">SUM(AB22:AD22)</f>
        <v>149</v>
      </c>
      <c r="AF22" s="66">
        <f t="shared" si="2"/>
        <v>1248</v>
      </c>
    </row>
    <row r="23" spans="2:32">
      <c r="B23" s="124"/>
      <c r="C23" s="15" t="s">
        <v>43</v>
      </c>
      <c r="D23" s="37">
        <v>775</v>
      </c>
      <c r="E23" s="38">
        <v>833</v>
      </c>
      <c r="F23" s="38">
        <v>267</v>
      </c>
      <c r="G23" s="38">
        <v>1210</v>
      </c>
      <c r="H23" s="38">
        <v>656</v>
      </c>
      <c r="I23" s="38">
        <v>129</v>
      </c>
      <c r="J23" s="38">
        <v>12</v>
      </c>
      <c r="K23" s="38">
        <v>4</v>
      </c>
      <c r="L23" s="38">
        <v>1</v>
      </c>
      <c r="M23" s="38">
        <v>11</v>
      </c>
      <c r="N23" s="38">
        <v>53</v>
      </c>
      <c r="O23" s="38">
        <v>1</v>
      </c>
      <c r="P23" s="38">
        <v>0</v>
      </c>
      <c r="Q23" s="61">
        <v>1</v>
      </c>
      <c r="R23" s="39">
        <f t="shared" si="1"/>
        <v>3953</v>
      </c>
      <c r="S23" s="36"/>
      <c r="T23" s="36"/>
      <c r="U23" s="124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38">
        <v>2</v>
      </c>
      <c r="AC23" s="38">
        <v>457</v>
      </c>
      <c r="AD23" s="38">
        <v>110</v>
      </c>
      <c r="AE23" s="63">
        <f t="shared" si="6"/>
        <v>569</v>
      </c>
      <c r="AF23" s="39">
        <f t="shared" si="2"/>
        <v>4522</v>
      </c>
    </row>
    <row r="24" spans="2:32">
      <c r="B24" s="124"/>
      <c r="C24" s="15" t="s">
        <v>44</v>
      </c>
      <c r="D24" s="37">
        <v>2728</v>
      </c>
      <c r="E24" s="38">
        <v>78</v>
      </c>
      <c r="F24" s="38">
        <v>2</v>
      </c>
      <c r="G24" s="38">
        <v>504</v>
      </c>
      <c r="H24" s="38">
        <v>6</v>
      </c>
      <c r="I24" s="38">
        <v>80</v>
      </c>
      <c r="J24" s="38">
        <v>35</v>
      </c>
      <c r="K24" s="38">
        <v>19</v>
      </c>
      <c r="L24" s="38">
        <v>0</v>
      </c>
      <c r="M24" s="38">
        <v>12</v>
      </c>
      <c r="N24" s="38">
        <v>31</v>
      </c>
      <c r="O24" s="38">
        <v>51</v>
      </c>
      <c r="P24" s="38">
        <v>0</v>
      </c>
      <c r="Q24" s="61">
        <v>2</v>
      </c>
      <c r="R24" s="39">
        <f t="shared" si="1"/>
        <v>3548</v>
      </c>
      <c r="S24" s="36"/>
      <c r="T24" s="36"/>
      <c r="U24" s="124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38">
        <v>15</v>
      </c>
      <c r="AC24" s="38">
        <v>43</v>
      </c>
      <c r="AD24" s="38">
        <v>16</v>
      </c>
      <c r="AE24" s="63">
        <f t="shared" si="6"/>
        <v>74</v>
      </c>
      <c r="AF24" s="39">
        <f t="shared" si="2"/>
        <v>3622</v>
      </c>
    </row>
    <row r="25" spans="2:32">
      <c r="B25" s="124"/>
      <c r="C25" s="15" t="s">
        <v>45</v>
      </c>
      <c r="D25" s="37">
        <v>4252</v>
      </c>
      <c r="E25" s="38">
        <v>2409</v>
      </c>
      <c r="F25" s="38">
        <v>69</v>
      </c>
      <c r="G25" s="38">
        <v>1374</v>
      </c>
      <c r="H25" s="38">
        <v>159</v>
      </c>
      <c r="I25" s="38">
        <v>34</v>
      </c>
      <c r="J25" s="38">
        <v>24</v>
      </c>
      <c r="K25" s="38">
        <v>0</v>
      </c>
      <c r="L25" s="38">
        <v>0</v>
      </c>
      <c r="M25" s="38">
        <v>0</v>
      </c>
      <c r="N25" s="38">
        <v>3</v>
      </c>
      <c r="O25" s="38">
        <v>3</v>
      </c>
      <c r="P25" s="38">
        <v>0</v>
      </c>
      <c r="Q25" s="61">
        <v>0</v>
      </c>
      <c r="R25" s="39">
        <f t="shared" si="1"/>
        <v>8327</v>
      </c>
      <c r="S25" s="36"/>
      <c r="T25" s="36"/>
      <c r="U25" s="124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38">
        <v>1</v>
      </c>
      <c r="AC25" s="38">
        <v>266</v>
      </c>
      <c r="AD25" s="38">
        <v>81</v>
      </c>
      <c r="AE25" s="63">
        <f t="shared" si="6"/>
        <v>348</v>
      </c>
      <c r="AF25" s="39">
        <f t="shared" si="2"/>
        <v>8675</v>
      </c>
    </row>
    <row r="26" spans="2:32">
      <c r="B26" s="124"/>
      <c r="C26" s="15" t="s">
        <v>46</v>
      </c>
      <c r="D26" s="37">
        <v>23973</v>
      </c>
      <c r="E26" s="38">
        <v>5660</v>
      </c>
      <c r="F26" s="38">
        <v>2372</v>
      </c>
      <c r="G26" s="38">
        <v>5100</v>
      </c>
      <c r="H26" s="38">
        <v>1732</v>
      </c>
      <c r="I26" s="38">
        <v>952</v>
      </c>
      <c r="J26" s="38">
        <v>626</v>
      </c>
      <c r="K26" s="38">
        <v>229</v>
      </c>
      <c r="L26" s="38">
        <v>4</v>
      </c>
      <c r="M26" s="38">
        <v>82</v>
      </c>
      <c r="N26" s="38">
        <v>102</v>
      </c>
      <c r="O26" s="38">
        <v>175</v>
      </c>
      <c r="P26" s="38">
        <v>0</v>
      </c>
      <c r="Q26" s="61">
        <v>17</v>
      </c>
      <c r="R26" s="39">
        <f t="shared" si="1"/>
        <v>41024</v>
      </c>
      <c r="S26" s="36"/>
      <c r="T26" s="36"/>
      <c r="U26" s="124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38">
        <v>31</v>
      </c>
      <c r="AC26" s="38">
        <v>219</v>
      </c>
      <c r="AD26" s="38">
        <v>134</v>
      </c>
      <c r="AE26" s="63">
        <f t="shared" si="6"/>
        <v>384</v>
      </c>
      <c r="AF26" s="39">
        <f t="shared" si="2"/>
        <v>41408</v>
      </c>
    </row>
    <row r="27" spans="2:32" ht="13.8" thickBot="1">
      <c r="B27" s="125"/>
      <c r="C27" s="4" t="s">
        <v>16</v>
      </c>
      <c r="D27" s="40">
        <f>SUM(D22:D26)</f>
        <v>32278</v>
      </c>
      <c r="E27" s="41">
        <f>SUM(E22:E26)</f>
        <v>9058</v>
      </c>
      <c r="F27" s="41">
        <f t="shared" ref="F27:Q27" si="7">SUM(F22:F26)</f>
        <v>2731</v>
      </c>
      <c r="G27" s="41">
        <f t="shared" si="7"/>
        <v>8563</v>
      </c>
      <c r="H27" s="41">
        <f t="shared" si="7"/>
        <v>2562</v>
      </c>
      <c r="I27" s="41">
        <f t="shared" si="7"/>
        <v>1213</v>
      </c>
      <c r="J27" s="41">
        <f t="shared" si="7"/>
        <v>707</v>
      </c>
      <c r="K27" s="41">
        <f t="shared" si="7"/>
        <v>270</v>
      </c>
      <c r="L27" s="41">
        <f t="shared" si="7"/>
        <v>5</v>
      </c>
      <c r="M27" s="41">
        <f t="shared" si="7"/>
        <v>105</v>
      </c>
      <c r="N27" s="41">
        <f t="shared" si="7"/>
        <v>200</v>
      </c>
      <c r="O27" s="41">
        <f t="shared" si="7"/>
        <v>239</v>
      </c>
      <c r="P27" s="41">
        <f t="shared" si="7"/>
        <v>0</v>
      </c>
      <c r="Q27" s="41">
        <f t="shared" si="7"/>
        <v>20</v>
      </c>
      <c r="R27" s="42">
        <f t="shared" si="1"/>
        <v>57951</v>
      </c>
      <c r="S27" s="36"/>
      <c r="T27" s="36"/>
      <c r="U27" s="125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41">
        <f>SUM(AB22:AB26)</f>
        <v>62</v>
      </c>
      <c r="AC27" s="41">
        <f>SUM(AC22:AC26)</f>
        <v>1093</v>
      </c>
      <c r="AD27" s="41">
        <f>SUM(AD22:AD26)</f>
        <v>369</v>
      </c>
      <c r="AE27" s="72">
        <f t="shared" si="6"/>
        <v>1524</v>
      </c>
      <c r="AF27" s="42">
        <f t="shared" si="2"/>
        <v>59475</v>
      </c>
    </row>
    <row r="28" spans="2:32">
      <c r="B28" s="97" t="s">
        <v>47</v>
      </c>
      <c r="C28" s="11" t="s">
        <v>54</v>
      </c>
      <c r="D28" s="73">
        <v>679</v>
      </c>
      <c r="E28" s="71">
        <v>1275</v>
      </c>
      <c r="F28" s="71">
        <v>24</v>
      </c>
      <c r="G28" s="71">
        <v>5855</v>
      </c>
      <c r="H28" s="71">
        <v>24</v>
      </c>
      <c r="I28" s="71">
        <v>70</v>
      </c>
      <c r="J28" s="71">
        <v>21</v>
      </c>
      <c r="K28" s="71">
        <v>26</v>
      </c>
      <c r="L28" s="71">
        <v>1</v>
      </c>
      <c r="M28" s="71">
        <v>12</v>
      </c>
      <c r="N28" s="71">
        <v>11</v>
      </c>
      <c r="O28" s="71">
        <v>24</v>
      </c>
      <c r="P28" s="71">
        <v>0</v>
      </c>
      <c r="Q28" s="67">
        <v>5</v>
      </c>
      <c r="R28" s="66">
        <f t="shared" si="1"/>
        <v>8027</v>
      </c>
      <c r="S28" s="36"/>
      <c r="T28" s="36"/>
      <c r="U28" s="97" t="s">
        <v>47</v>
      </c>
      <c r="V28" s="11" t="s">
        <v>54</v>
      </c>
      <c r="W28" s="70" t="s">
        <v>55</v>
      </c>
      <c r="X28" s="48" t="s">
        <v>55</v>
      </c>
      <c r="Y28" s="48" t="s">
        <v>55</v>
      </c>
      <c r="Z28" s="48" t="s">
        <v>55</v>
      </c>
      <c r="AA28" s="48" t="s">
        <v>55</v>
      </c>
      <c r="AB28" s="71">
        <v>13</v>
      </c>
      <c r="AC28" s="71">
        <v>889</v>
      </c>
      <c r="AD28" s="71">
        <v>222</v>
      </c>
      <c r="AE28" s="67">
        <f t="shared" si="6"/>
        <v>1124</v>
      </c>
      <c r="AF28" s="66">
        <f t="shared" si="2"/>
        <v>9151</v>
      </c>
    </row>
    <row r="29" spans="2:32">
      <c r="B29" s="124"/>
      <c r="C29" s="15" t="s">
        <v>49</v>
      </c>
      <c r="D29" s="37">
        <v>998</v>
      </c>
      <c r="E29" s="38">
        <v>3408</v>
      </c>
      <c r="F29" s="38">
        <v>691</v>
      </c>
      <c r="G29" s="38">
        <v>8010</v>
      </c>
      <c r="H29" s="38">
        <v>3856</v>
      </c>
      <c r="I29" s="38">
        <v>937</v>
      </c>
      <c r="J29" s="38">
        <v>43</v>
      </c>
      <c r="K29" s="38">
        <v>5</v>
      </c>
      <c r="L29" s="38">
        <v>5</v>
      </c>
      <c r="M29" s="38">
        <v>43</v>
      </c>
      <c r="N29" s="38">
        <v>240</v>
      </c>
      <c r="O29" s="38">
        <v>8</v>
      </c>
      <c r="P29" s="38">
        <v>0</v>
      </c>
      <c r="Q29" s="61">
        <v>1</v>
      </c>
      <c r="R29" s="39">
        <f t="shared" si="1"/>
        <v>18245</v>
      </c>
      <c r="S29" s="36"/>
      <c r="T29" s="36"/>
      <c r="U29" s="124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38">
        <v>5</v>
      </c>
      <c r="AC29" s="38">
        <v>1522</v>
      </c>
      <c r="AD29" s="38">
        <v>506</v>
      </c>
      <c r="AE29" s="63">
        <f t="shared" si="6"/>
        <v>2033</v>
      </c>
      <c r="AF29" s="39">
        <f t="shared" si="2"/>
        <v>20278</v>
      </c>
    </row>
    <row r="30" spans="2:32">
      <c r="B30" s="124"/>
      <c r="C30" s="15" t="s">
        <v>50</v>
      </c>
      <c r="D30" s="37">
        <v>1977</v>
      </c>
      <c r="E30" s="38">
        <v>557</v>
      </c>
      <c r="F30" s="38">
        <v>22</v>
      </c>
      <c r="G30" s="38">
        <v>4114</v>
      </c>
      <c r="H30" s="38">
        <v>167</v>
      </c>
      <c r="I30" s="38">
        <v>458</v>
      </c>
      <c r="J30" s="38">
        <v>35</v>
      </c>
      <c r="K30" s="38">
        <v>71</v>
      </c>
      <c r="L30" s="38">
        <v>2</v>
      </c>
      <c r="M30" s="38">
        <v>41</v>
      </c>
      <c r="N30" s="38">
        <v>166</v>
      </c>
      <c r="O30" s="38">
        <v>48</v>
      </c>
      <c r="P30" s="38">
        <v>0</v>
      </c>
      <c r="Q30" s="61">
        <v>1</v>
      </c>
      <c r="R30" s="39">
        <f t="shared" si="1"/>
        <v>7659</v>
      </c>
      <c r="S30" s="36"/>
      <c r="T30" s="36"/>
      <c r="U30" s="124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38">
        <v>66</v>
      </c>
      <c r="AC30" s="38">
        <v>1207</v>
      </c>
      <c r="AD30" s="38">
        <v>260</v>
      </c>
      <c r="AE30" s="63">
        <f t="shared" si="6"/>
        <v>1533</v>
      </c>
      <c r="AF30" s="39">
        <f t="shared" si="2"/>
        <v>9192</v>
      </c>
    </row>
    <row r="31" spans="2:32">
      <c r="B31" s="124"/>
      <c r="C31" s="15" t="s">
        <v>51</v>
      </c>
      <c r="D31" s="37">
        <v>5353</v>
      </c>
      <c r="E31" s="38">
        <v>27271</v>
      </c>
      <c r="F31" s="38">
        <v>88</v>
      </c>
      <c r="G31" s="38">
        <v>1787</v>
      </c>
      <c r="H31" s="38">
        <v>10860</v>
      </c>
      <c r="I31" s="38">
        <v>41</v>
      </c>
      <c r="J31" s="38">
        <v>5</v>
      </c>
      <c r="K31" s="38">
        <v>13</v>
      </c>
      <c r="L31" s="38">
        <v>0</v>
      </c>
      <c r="M31" s="38">
        <v>8</v>
      </c>
      <c r="N31" s="38">
        <v>4</v>
      </c>
      <c r="O31" s="38">
        <v>1</v>
      </c>
      <c r="P31" s="38">
        <v>0</v>
      </c>
      <c r="Q31" s="61">
        <v>1</v>
      </c>
      <c r="R31" s="39">
        <f t="shared" si="1"/>
        <v>45432</v>
      </c>
      <c r="S31" s="36"/>
      <c r="T31" s="36"/>
      <c r="U31" s="124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38">
        <v>10</v>
      </c>
      <c r="AC31" s="38">
        <v>734</v>
      </c>
      <c r="AD31" s="38">
        <v>309</v>
      </c>
      <c r="AE31" s="63">
        <f t="shared" si="6"/>
        <v>1053</v>
      </c>
      <c r="AF31" s="39">
        <f t="shared" si="2"/>
        <v>46485</v>
      </c>
    </row>
    <row r="32" spans="2:32">
      <c r="B32" s="124"/>
      <c r="C32" s="15" t="s">
        <v>52</v>
      </c>
      <c r="D32" s="37">
        <v>5238</v>
      </c>
      <c r="E32" s="38">
        <v>1581</v>
      </c>
      <c r="F32" s="38">
        <v>192</v>
      </c>
      <c r="G32" s="38">
        <v>2521</v>
      </c>
      <c r="H32" s="38">
        <v>379</v>
      </c>
      <c r="I32" s="38">
        <v>366</v>
      </c>
      <c r="J32" s="38">
        <v>32</v>
      </c>
      <c r="K32" s="38">
        <v>87</v>
      </c>
      <c r="L32" s="38">
        <v>0</v>
      </c>
      <c r="M32" s="38">
        <v>33</v>
      </c>
      <c r="N32" s="38">
        <v>25</v>
      </c>
      <c r="O32" s="38">
        <v>14</v>
      </c>
      <c r="P32" s="38">
        <v>0</v>
      </c>
      <c r="Q32" s="61">
        <v>3</v>
      </c>
      <c r="R32" s="39">
        <f t="shared" si="1"/>
        <v>10471</v>
      </c>
      <c r="S32" s="36"/>
      <c r="T32" s="36"/>
      <c r="U32" s="124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38">
        <v>28</v>
      </c>
      <c r="AC32" s="38">
        <v>818</v>
      </c>
      <c r="AD32" s="38">
        <v>245</v>
      </c>
      <c r="AE32" s="63">
        <f t="shared" si="6"/>
        <v>1091</v>
      </c>
      <c r="AF32" s="39">
        <f t="shared" si="2"/>
        <v>11562</v>
      </c>
    </row>
    <row r="33" spans="2:32" ht="13.8" thickBot="1">
      <c r="B33" s="125"/>
      <c r="C33" s="4" t="s">
        <v>16</v>
      </c>
      <c r="D33" s="41">
        <f>SUM(D28:D32)</f>
        <v>14245</v>
      </c>
      <c r="E33" s="41">
        <f>SUM(E28:E32)</f>
        <v>34092</v>
      </c>
      <c r="F33" s="41">
        <f t="shared" ref="F33:Q33" si="8">SUM(F28:F32)</f>
        <v>1017</v>
      </c>
      <c r="G33" s="41">
        <f t="shared" si="8"/>
        <v>22287</v>
      </c>
      <c r="H33" s="41">
        <f t="shared" si="8"/>
        <v>15286</v>
      </c>
      <c r="I33" s="41">
        <f t="shared" si="8"/>
        <v>1872</v>
      </c>
      <c r="J33" s="41">
        <f>SUM(J28:J32)</f>
        <v>136</v>
      </c>
      <c r="K33" s="41">
        <f t="shared" si="8"/>
        <v>202</v>
      </c>
      <c r="L33" s="41">
        <f t="shared" si="8"/>
        <v>8</v>
      </c>
      <c r="M33" s="41">
        <f t="shared" si="8"/>
        <v>137</v>
      </c>
      <c r="N33" s="41">
        <f t="shared" si="8"/>
        <v>446</v>
      </c>
      <c r="O33" s="41">
        <f t="shared" si="8"/>
        <v>95</v>
      </c>
      <c r="P33" s="41">
        <f t="shared" si="8"/>
        <v>0</v>
      </c>
      <c r="Q33" s="41">
        <f t="shared" si="8"/>
        <v>11</v>
      </c>
      <c r="R33" s="65">
        <f t="shared" si="1"/>
        <v>89834</v>
      </c>
      <c r="S33" s="36"/>
      <c r="T33" s="36"/>
      <c r="U33" s="125"/>
      <c r="V33" s="4" t="s">
        <v>16</v>
      </c>
      <c r="W33" s="19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41">
        <f>SUM(AB28:AB32)</f>
        <v>122</v>
      </c>
      <c r="AC33" s="41">
        <f>SUM(AC28:AC32)</f>
        <v>5170</v>
      </c>
      <c r="AD33" s="41">
        <f>SUM(AD28:AD32)</f>
        <v>1542</v>
      </c>
      <c r="AE33" s="62">
        <f t="shared" si="6"/>
        <v>6834</v>
      </c>
      <c r="AF33" s="42">
        <f t="shared" si="2"/>
        <v>96668</v>
      </c>
    </row>
    <row r="34" spans="2:32" ht="13.8" thickBot="1">
      <c r="B34" s="122" t="s">
        <v>15</v>
      </c>
      <c r="C34" s="123"/>
      <c r="D34" s="33" t="s">
        <v>55</v>
      </c>
      <c r="E34" s="34" t="s">
        <v>55</v>
      </c>
      <c r="F34" s="34" t="s">
        <v>55</v>
      </c>
      <c r="G34" s="34" t="s">
        <v>55</v>
      </c>
      <c r="H34" s="34" t="s">
        <v>55</v>
      </c>
      <c r="I34" s="34" t="s">
        <v>55</v>
      </c>
      <c r="J34" s="34" t="s">
        <v>55</v>
      </c>
      <c r="K34" s="34" t="s">
        <v>55</v>
      </c>
      <c r="L34" s="34" t="s">
        <v>55</v>
      </c>
      <c r="M34" s="34" t="s">
        <v>55</v>
      </c>
      <c r="N34" s="34" t="s">
        <v>55</v>
      </c>
      <c r="O34" s="34" t="s">
        <v>55</v>
      </c>
      <c r="P34" s="34" t="s">
        <v>55</v>
      </c>
      <c r="Q34" s="34" t="s">
        <v>55</v>
      </c>
      <c r="R34" s="35" t="s">
        <v>63</v>
      </c>
      <c r="S34" s="36"/>
      <c r="T34" s="36"/>
      <c r="U34" s="122" t="s">
        <v>15</v>
      </c>
      <c r="V34" s="123"/>
      <c r="W34" s="33">
        <v>175</v>
      </c>
      <c r="X34" s="34">
        <v>39</v>
      </c>
      <c r="Y34" s="34">
        <v>1289</v>
      </c>
      <c r="Z34" s="34">
        <v>7</v>
      </c>
      <c r="AA34" s="34">
        <v>412</v>
      </c>
      <c r="AB34" s="34">
        <v>0</v>
      </c>
      <c r="AC34" s="34">
        <v>94</v>
      </c>
      <c r="AD34" s="34">
        <v>2</v>
      </c>
      <c r="AE34" s="68">
        <f>SUM(W34:AD34)</f>
        <v>2018</v>
      </c>
      <c r="AF34" s="35">
        <f>AE34</f>
        <v>2018</v>
      </c>
    </row>
    <row r="35" spans="2:32" ht="13.8" thickBot="1">
      <c r="B35" s="122" t="s">
        <v>53</v>
      </c>
      <c r="C35" s="123"/>
      <c r="D35" s="33">
        <f>D4+D13+D21+D27+D33</f>
        <v>55196</v>
      </c>
      <c r="E35" s="34">
        <f>E4+E13+E21+E27+E33</f>
        <v>48907</v>
      </c>
      <c r="F35" s="34">
        <f t="shared" ref="F35:Q35" si="9">F4+F13+F21+F27+F33</f>
        <v>7161</v>
      </c>
      <c r="G35" s="34">
        <f t="shared" si="9"/>
        <v>51795</v>
      </c>
      <c r="H35" s="34">
        <f t="shared" si="9"/>
        <v>17893</v>
      </c>
      <c r="I35" s="34">
        <f t="shared" si="9"/>
        <v>5308</v>
      </c>
      <c r="J35" s="34">
        <f t="shared" si="9"/>
        <v>1255</v>
      </c>
      <c r="K35" s="34">
        <f t="shared" si="9"/>
        <v>550</v>
      </c>
      <c r="L35" s="34">
        <f t="shared" si="9"/>
        <v>88</v>
      </c>
      <c r="M35" s="34">
        <f t="shared" si="9"/>
        <v>1175</v>
      </c>
      <c r="N35" s="34">
        <f t="shared" si="9"/>
        <v>826</v>
      </c>
      <c r="O35" s="34">
        <f t="shared" si="9"/>
        <v>390</v>
      </c>
      <c r="P35" s="34">
        <f t="shared" si="9"/>
        <v>991</v>
      </c>
      <c r="Q35" s="34">
        <f t="shared" si="9"/>
        <v>71</v>
      </c>
      <c r="R35" s="35">
        <f t="shared" si="1"/>
        <v>191606</v>
      </c>
      <c r="S35" s="36"/>
      <c r="T35" s="36"/>
      <c r="U35" s="122" t="s">
        <v>53</v>
      </c>
      <c r="V35" s="123"/>
      <c r="W35" s="33">
        <f>SUM(W34)</f>
        <v>175</v>
      </c>
      <c r="X35" s="34">
        <f>SUM(X34)</f>
        <v>39</v>
      </c>
      <c r="Y35" s="34">
        <f>SUM(Y34)</f>
        <v>1289</v>
      </c>
      <c r="Z35" s="34">
        <f>SUM(Z34)</f>
        <v>7</v>
      </c>
      <c r="AA35" s="34">
        <f>SUM(AA34)</f>
        <v>412</v>
      </c>
      <c r="AB35" s="34">
        <f>SUM(AB4+AB13+AB21+AB27+AB33+AB34)</f>
        <v>300</v>
      </c>
      <c r="AC35" s="34">
        <f>SUM(AC4+AC13+AC21+AC27+AC33+AC34)</f>
        <v>13280</v>
      </c>
      <c r="AD35" s="34">
        <f t="shared" ref="AD35:AE35" si="10">SUM(AD4+AD13+AD21+AD27+AD33+AD34)</f>
        <v>3439</v>
      </c>
      <c r="AE35" s="68">
        <f t="shared" si="10"/>
        <v>18941</v>
      </c>
      <c r="AF35" s="35">
        <f t="shared" si="2"/>
        <v>210547</v>
      </c>
    </row>
    <row r="36" spans="2:32">
      <c r="B36" s="25" t="s">
        <v>66</v>
      </c>
      <c r="D36" s="26"/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topLeftCell="G7" zoomScaleNormal="100" zoomScaleSheetLayoutView="75" workbookViewId="0">
      <selection activeCell="AE38" sqref="AE38"/>
    </sheetView>
  </sheetViews>
  <sheetFormatPr defaultColWidth="9" defaultRowHeight="13.2"/>
  <cols>
    <col min="1" max="1" width="3" style="25" customWidth="1"/>
    <col min="2" max="2" width="6.77734375" style="25" bestFit="1" customWidth="1"/>
    <col min="3" max="3" width="14.44140625" style="25" bestFit="1" customWidth="1"/>
    <col min="4" max="4" width="9.44140625" style="25" bestFit="1" customWidth="1"/>
    <col min="5" max="6" width="7.77734375" style="25" customWidth="1"/>
    <col min="7" max="7" width="7.6640625" style="25" bestFit="1" customWidth="1"/>
    <col min="8" max="17" width="7.77734375" style="25" customWidth="1"/>
    <col min="18" max="18" width="10.6640625" style="25" customWidth="1"/>
    <col min="19" max="20" width="2.77734375" style="25" customWidth="1"/>
    <col min="21" max="21" width="6.77734375" style="25" bestFit="1" customWidth="1"/>
    <col min="22" max="22" width="14.44140625" style="25" bestFit="1" customWidth="1"/>
    <col min="23" max="32" width="8.21875" style="25" customWidth="1"/>
    <col min="33" max="16384" width="9" style="25"/>
  </cols>
  <sheetData>
    <row r="1" spans="2:32" ht="13.8" thickBot="1">
      <c r="B1" s="25" t="s">
        <v>71</v>
      </c>
      <c r="AF1" s="84"/>
    </row>
    <row r="2" spans="2:32" ht="13.5" customHeight="1">
      <c r="B2" s="107" t="s">
        <v>0</v>
      </c>
      <c r="C2" s="108"/>
      <c r="D2" s="111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14"/>
      <c r="W2" s="100" t="s">
        <v>2</v>
      </c>
      <c r="X2" s="100"/>
      <c r="Y2" s="100"/>
      <c r="Z2" s="100"/>
      <c r="AA2" s="100"/>
      <c r="AB2" s="100"/>
      <c r="AC2" s="100"/>
      <c r="AD2" s="100"/>
      <c r="AE2" s="100"/>
      <c r="AF2" s="101" t="s">
        <v>3</v>
      </c>
    </row>
    <row r="3" spans="2:32" ht="66.599999999999994" thickBot="1">
      <c r="B3" s="109"/>
      <c r="C3" s="110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15"/>
      <c r="V3" s="116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02"/>
    </row>
    <row r="4" spans="2:32" ht="13.8" thickBot="1">
      <c r="B4" s="105" t="s">
        <v>23</v>
      </c>
      <c r="C4" s="106"/>
      <c r="D4" s="7">
        <v>3</v>
      </c>
      <c r="E4" s="8">
        <v>0</v>
      </c>
      <c r="F4" s="8">
        <v>0</v>
      </c>
      <c r="G4" s="8">
        <v>66</v>
      </c>
      <c r="H4" s="8">
        <v>0</v>
      </c>
      <c r="I4" s="8">
        <v>4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9">
        <f>SUM(D4:Q4)</f>
        <v>74</v>
      </c>
      <c r="S4" s="10"/>
      <c r="T4" s="10"/>
      <c r="U4" s="105" t="s">
        <v>23</v>
      </c>
      <c r="V4" s="106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1</v>
      </c>
      <c r="AC4" s="8">
        <v>6</v>
      </c>
      <c r="AD4" s="8">
        <v>0</v>
      </c>
      <c r="AE4" s="47">
        <f t="shared" ref="AE4:AE20" si="0">SUM(AB4:AD4)</f>
        <v>7</v>
      </c>
      <c r="AF4" s="9">
        <f>R4+AE4</f>
        <v>81</v>
      </c>
    </row>
    <row r="5" spans="2:32">
      <c r="B5" s="97" t="s">
        <v>24</v>
      </c>
      <c r="C5" s="11" t="s">
        <v>25</v>
      </c>
      <c r="D5" s="12">
        <v>0</v>
      </c>
      <c r="E5" s="13">
        <v>0</v>
      </c>
      <c r="F5" s="13">
        <v>0</v>
      </c>
      <c r="G5" s="13">
        <v>6</v>
      </c>
      <c r="H5" s="13">
        <v>0</v>
      </c>
      <c r="I5" s="13">
        <v>3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>SUM(D5:Q5)</f>
        <v>9</v>
      </c>
      <c r="S5" s="10"/>
      <c r="T5" s="10"/>
      <c r="U5" s="97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0</v>
      </c>
      <c r="AC5" s="13">
        <v>0</v>
      </c>
      <c r="AD5" s="13">
        <v>0</v>
      </c>
      <c r="AE5" s="77">
        <f t="shared" si="0"/>
        <v>0</v>
      </c>
      <c r="AF5" s="46">
        <f t="shared" ref="AF5:AF35" si="1">R5+AE5</f>
        <v>9</v>
      </c>
    </row>
    <row r="6" spans="2:32">
      <c r="B6" s="98"/>
      <c r="C6" s="15" t="s">
        <v>26</v>
      </c>
      <c r="D6" s="16">
        <v>4</v>
      </c>
      <c r="E6" s="17">
        <v>0</v>
      </c>
      <c r="F6" s="17">
        <v>0</v>
      </c>
      <c r="G6" s="17">
        <v>49</v>
      </c>
      <c r="H6" s="17">
        <v>0</v>
      </c>
      <c r="I6" s="17">
        <v>3</v>
      </c>
      <c r="J6" s="17">
        <v>0</v>
      </c>
      <c r="K6" s="17">
        <v>0</v>
      </c>
      <c r="L6" s="17">
        <v>0</v>
      </c>
      <c r="M6" s="17">
        <v>3</v>
      </c>
      <c r="N6" s="17">
        <v>1</v>
      </c>
      <c r="O6" s="17">
        <v>1</v>
      </c>
      <c r="P6" s="17">
        <v>0</v>
      </c>
      <c r="Q6" s="17">
        <v>1</v>
      </c>
      <c r="R6" s="18">
        <f>SUM(D6:Q6)</f>
        <v>62</v>
      </c>
      <c r="S6" s="10"/>
      <c r="T6" s="10"/>
      <c r="U6" s="98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1</v>
      </c>
      <c r="AC6" s="17">
        <v>4</v>
      </c>
      <c r="AD6" s="17">
        <v>2</v>
      </c>
      <c r="AE6" s="76">
        <f t="shared" si="0"/>
        <v>7</v>
      </c>
      <c r="AF6" s="14">
        <f t="shared" si="1"/>
        <v>69</v>
      </c>
    </row>
    <row r="7" spans="2:32">
      <c r="B7" s="98"/>
      <c r="C7" s="15" t="s">
        <v>27</v>
      </c>
      <c r="D7" s="16">
        <v>5</v>
      </c>
      <c r="E7" s="17">
        <v>0</v>
      </c>
      <c r="F7" s="17">
        <v>0</v>
      </c>
      <c r="G7" s="17">
        <v>8</v>
      </c>
      <c r="H7" s="17">
        <v>0</v>
      </c>
      <c r="I7" s="17">
        <v>3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0</v>
      </c>
      <c r="R7" s="18">
        <f t="shared" ref="R7:R12" si="2">SUM(D7:Q7)</f>
        <v>17</v>
      </c>
      <c r="S7" s="10"/>
      <c r="T7" s="10"/>
      <c r="U7" s="98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0</v>
      </c>
      <c r="AC7" s="17">
        <v>0</v>
      </c>
      <c r="AD7" s="17">
        <v>0</v>
      </c>
      <c r="AE7" s="76">
        <f t="shared" si="0"/>
        <v>0</v>
      </c>
      <c r="AF7" s="14">
        <f t="shared" si="1"/>
        <v>17</v>
      </c>
    </row>
    <row r="8" spans="2:32">
      <c r="B8" s="98"/>
      <c r="C8" s="15" t="s">
        <v>28</v>
      </c>
      <c r="D8" s="16">
        <v>0</v>
      </c>
      <c r="E8" s="17">
        <v>0</v>
      </c>
      <c r="F8" s="17">
        <v>0</v>
      </c>
      <c r="G8" s="17">
        <v>1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f t="shared" si="2"/>
        <v>2</v>
      </c>
      <c r="S8" s="10"/>
      <c r="T8" s="10"/>
      <c r="U8" s="98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0</v>
      </c>
      <c r="AC8" s="17">
        <v>1</v>
      </c>
      <c r="AD8" s="17">
        <v>0</v>
      </c>
      <c r="AE8" s="76">
        <f t="shared" si="0"/>
        <v>1</v>
      </c>
      <c r="AF8" s="14">
        <f t="shared" si="1"/>
        <v>3</v>
      </c>
    </row>
    <row r="9" spans="2:32">
      <c r="B9" s="98"/>
      <c r="C9" s="15" t="s">
        <v>29</v>
      </c>
      <c r="D9" s="16">
        <v>23</v>
      </c>
      <c r="E9" s="17">
        <v>0</v>
      </c>
      <c r="F9" s="17">
        <v>0</v>
      </c>
      <c r="G9" s="17">
        <v>5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f t="shared" si="2"/>
        <v>29</v>
      </c>
      <c r="S9" s="10"/>
      <c r="T9" s="10"/>
      <c r="U9" s="98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0</v>
      </c>
      <c r="AD9" s="17">
        <v>0</v>
      </c>
      <c r="AE9" s="76">
        <f t="shared" si="0"/>
        <v>0</v>
      </c>
      <c r="AF9" s="14">
        <f t="shared" si="1"/>
        <v>29</v>
      </c>
    </row>
    <row r="10" spans="2:32">
      <c r="B10" s="98"/>
      <c r="C10" s="15" t="s">
        <v>30</v>
      </c>
      <c r="D10" s="16">
        <v>3</v>
      </c>
      <c r="E10" s="17">
        <v>0</v>
      </c>
      <c r="F10" s="17">
        <v>0</v>
      </c>
      <c r="G10" s="17">
        <v>3</v>
      </c>
      <c r="H10" s="17">
        <v>0</v>
      </c>
      <c r="I10" s="17">
        <v>5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8">
        <f t="shared" si="2"/>
        <v>12</v>
      </c>
      <c r="S10" s="10"/>
      <c r="T10" s="10"/>
      <c r="U10" s="98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0</v>
      </c>
      <c r="AC10" s="17">
        <v>0</v>
      </c>
      <c r="AD10" s="17">
        <v>0</v>
      </c>
      <c r="AE10" s="76">
        <f t="shared" si="0"/>
        <v>0</v>
      </c>
      <c r="AF10" s="14">
        <f t="shared" si="1"/>
        <v>12</v>
      </c>
    </row>
    <row r="11" spans="2:32">
      <c r="B11" s="98"/>
      <c r="C11" s="15" t="s">
        <v>31</v>
      </c>
      <c r="D11" s="16">
        <v>0</v>
      </c>
      <c r="E11" s="17">
        <v>0</v>
      </c>
      <c r="F11" s="17">
        <v>11</v>
      </c>
      <c r="G11" s="17">
        <v>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8</v>
      </c>
      <c r="Q11" s="17">
        <v>0</v>
      </c>
      <c r="R11" s="18">
        <f t="shared" si="2"/>
        <v>23</v>
      </c>
      <c r="S11" s="10"/>
      <c r="T11" s="10"/>
      <c r="U11" s="98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0</v>
      </c>
      <c r="AD11" s="17">
        <v>0</v>
      </c>
      <c r="AE11" s="76">
        <f t="shared" si="0"/>
        <v>0</v>
      </c>
      <c r="AF11" s="45">
        <f t="shared" si="1"/>
        <v>23</v>
      </c>
    </row>
    <row r="12" spans="2:32">
      <c r="B12" s="98"/>
      <c r="C12" s="15" t="s">
        <v>32</v>
      </c>
      <c r="D12" s="16">
        <v>8</v>
      </c>
      <c r="E12" s="17">
        <v>1</v>
      </c>
      <c r="F12" s="17">
        <v>1</v>
      </c>
      <c r="G12" s="17">
        <v>5</v>
      </c>
      <c r="H12" s="17">
        <v>0</v>
      </c>
      <c r="I12" s="17">
        <v>5</v>
      </c>
      <c r="J12" s="17">
        <v>0</v>
      </c>
      <c r="K12" s="17">
        <v>0</v>
      </c>
      <c r="L12" s="17">
        <v>0</v>
      </c>
      <c r="M12" s="17">
        <v>2</v>
      </c>
      <c r="N12" s="17">
        <v>0</v>
      </c>
      <c r="O12" s="17">
        <v>0</v>
      </c>
      <c r="P12" s="17">
        <v>0</v>
      </c>
      <c r="Q12" s="17">
        <v>0</v>
      </c>
      <c r="R12" s="18">
        <f t="shared" si="2"/>
        <v>22</v>
      </c>
      <c r="S12" s="10"/>
      <c r="T12" s="10"/>
      <c r="U12" s="98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0</v>
      </c>
      <c r="AC12" s="17">
        <v>2</v>
      </c>
      <c r="AD12" s="17">
        <v>0</v>
      </c>
      <c r="AE12" s="76">
        <f t="shared" si="0"/>
        <v>2</v>
      </c>
      <c r="AF12" s="18">
        <f t="shared" si="1"/>
        <v>24</v>
      </c>
    </row>
    <row r="13" spans="2:32" ht="13.8" thickBot="1">
      <c r="B13" s="99"/>
      <c r="C13" s="4" t="s">
        <v>16</v>
      </c>
      <c r="D13" s="19">
        <f>SUM(D5:D12)</f>
        <v>43</v>
      </c>
      <c r="E13" s="20">
        <f>SUM(E5:E12)</f>
        <v>1</v>
      </c>
      <c r="F13" s="20">
        <f t="shared" ref="F13:Q13" si="3">SUM(F5:F12)</f>
        <v>12</v>
      </c>
      <c r="G13" s="20">
        <f t="shared" si="3"/>
        <v>81</v>
      </c>
      <c r="H13" s="20">
        <f t="shared" si="3"/>
        <v>0</v>
      </c>
      <c r="I13" s="20">
        <f t="shared" si="3"/>
        <v>21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6</v>
      </c>
      <c r="N13" s="20">
        <f t="shared" si="3"/>
        <v>1</v>
      </c>
      <c r="O13" s="20">
        <f t="shared" si="3"/>
        <v>2</v>
      </c>
      <c r="P13" s="20">
        <f t="shared" si="3"/>
        <v>8</v>
      </c>
      <c r="Q13" s="20">
        <f t="shared" si="3"/>
        <v>1</v>
      </c>
      <c r="R13" s="21">
        <f>SUM(R5:R12)</f>
        <v>176</v>
      </c>
      <c r="S13" s="10"/>
      <c r="T13" s="10"/>
      <c r="U13" s="99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1</v>
      </c>
      <c r="AC13" s="20">
        <f t="shared" ref="AC13" si="4">SUM(AC5:AC12)</f>
        <v>7</v>
      </c>
      <c r="AD13" s="44">
        <f>SUM(AD5:AD12)</f>
        <v>2</v>
      </c>
      <c r="AE13" s="44">
        <f t="shared" si="0"/>
        <v>10</v>
      </c>
      <c r="AF13" s="43">
        <f t="shared" si="1"/>
        <v>186</v>
      </c>
    </row>
    <row r="14" spans="2:32">
      <c r="B14" s="97" t="s">
        <v>33</v>
      </c>
      <c r="C14" s="11" t="s">
        <v>34</v>
      </c>
      <c r="D14" s="12">
        <v>1</v>
      </c>
      <c r="E14" s="13">
        <v>14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>
        <f>SUM(D14:Q14)</f>
        <v>16</v>
      </c>
      <c r="S14" s="10"/>
      <c r="T14" s="10"/>
      <c r="U14" s="97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0</v>
      </c>
      <c r="AC14" s="13">
        <v>2</v>
      </c>
      <c r="AD14" s="13">
        <v>1</v>
      </c>
      <c r="AE14" s="77">
        <f t="shared" si="0"/>
        <v>3</v>
      </c>
      <c r="AF14" s="14">
        <f t="shared" si="1"/>
        <v>19</v>
      </c>
    </row>
    <row r="15" spans="2:32">
      <c r="B15" s="103"/>
      <c r="C15" s="15" t="s">
        <v>35</v>
      </c>
      <c r="D15" s="16">
        <v>10</v>
      </c>
      <c r="E15" s="17">
        <v>10</v>
      </c>
      <c r="F15" s="17">
        <v>20</v>
      </c>
      <c r="G15" s="17">
        <v>15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8">
        <f>SUM(D15:Q15)</f>
        <v>57</v>
      </c>
      <c r="S15" s="10"/>
      <c r="T15" s="10"/>
      <c r="U15" s="103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0</v>
      </c>
      <c r="AC15" s="17">
        <v>1</v>
      </c>
      <c r="AD15" s="17">
        <v>1</v>
      </c>
      <c r="AE15" s="76">
        <f t="shared" si="0"/>
        <v>2</v>
      </c>
      <c r="AF15" s="14">
        <f t="shared" si="1"/>
        <v>59</v>
      </c>
    </row>
    <row r="16" spans="2:32">
      <c r="B16" s="103"/>
      <c r="C16" s="15" t="s">
        <v>36</v>
      </c>
      <c r="D16" s="16">
        <v>6</v>
      </c>
      <c r="E16" s="17">
        <v>0</v>
      </c>
      <c r="F16" s="17">
        <v>0</v>
      </c>
      <c r="G16" s="17">
        <v>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 t="shared" ref="R16:R20" si="5">SUM(D16:Q16)</f>
        <v>11</v>
      </c>
      <c r="S16" s="10"/>
      <c r="T16" s="10"/>
      <c r="U16" s="103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0</v>
      </c>
      <c r="AC16" s="17">
        <v>5</v>
      </c>
      <c r="AD16" s="17">
        <v>0</v>
      </c>
      <c r="AE16" s="76">
        <f t="shared" si="0"/>
        <v>5</v>
      </c>
      <c r="AF16" s="14">
        <f t="shared" si="1"/>
        <v>16</v>
      </c>
    </row>
    <row r="17" spans="2:32">
      <c r="B17" s="103"/>
      <c r="C17" s="15" t="s">
        <v>37</v>
      </c>
      <c r="D17" s="16">
        <v>0</v>
      </c>
      <c r="E17" s="17">
        <v>0</v>
      </c>
      <c r="F17" s="17">
        <v>0</v>
      </c>
      <c r="G17" s="17">
        <v>5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f t="shared" si="5"/>
        <v>6</v>
      </c>
      <c r="S17" s="10"/>
      <c r="T17" s="10"/>
      <c r="U17" s="103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0</v>
      </c>
      <c r="AC17" s="17">
        <v>1</v>
      </c>
      <c r="AD17" s="17">
        <v>0</v>
      </c>
      <c r="AE17" s="76">
        <f t="shared" si="0"/>
        <v>1</v>
      </c>
      <c r="AF17" s="14">
        <f t="shared" si="1"/>
        <v>7</v>
      </c>
    </row>
    <row r="18" spans="2:32">
      <c r="B18" s="103"/>
      <c r="C18" s="15" t="s">
        <v>38</v>
      </c>
      <c r="D18" s="16">
        <v>0</v>
      </c>
      <c r="E18" s="17">
        <v>0</v>
      </c>
      <c r="F18" s="17">
        <v>0</v>
      </c>
      <c r="G18" s="17">
        <v>3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f t="shared" si="5"/>
        <v>3</v>
      </c>
      <c r="S18" s="10"/>
      <c r="T18" s="10"/>
      <c r="U18" s="103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0</v>
      </c>
      <c r="AC18" s="17">
        <v>0</v>
      </c>
      <c r="AD18" s="17">
        <v>0</v>
      </c>
      <c r="AE18" s="76">
        <f t="shared" si="0"/>
        <v>0</v>
      </c>
      <c r="AF18" s="14">
        <f t="shared" si="1"/>
        <v>3</v>
      </c>
    </row>
    <row r="19" spans="2:32">
      <c r="B19" s="103"/>
      <c r="C19" s="15" t="s">
        <v>39</v>
      </c>
      <c r="D19" s="16">
        <v>3</v>
      </c>
      <c r="E19" s="17">
        <v>11</v>
      </c>
      <c r="F19" s="17">
        <v>0</v>
      </c>
      <c r="G19" s="17">
        <v>8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f t="shared" si="5"/>
        <v>22</v>
      </c>
      <c r="S19" s="10"/>
      <c r="T19" s="10"/>
      <c r="U19" s="103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0</v>
      </c>
      <c r="AC19" s="17">
        <v>19</v>
      </c>
      <c r="AD19" s="17">
        <v>4</v>
      </c>
      <c r="AE19" s="76">
        <f t="shared" si="0"/>
        <v>23</v>
      </c>
      <c r="AF19" s="14">
        <f t="shared" si="1"/>
        <v>45</v>
      </c>
    </row>
    <row r="20" spans="2:32">
      <c r="B20" s="103"/>
      <c r="C20" s="15" t="s">
        <v>40</v>
      </c>
      <c r="D20" s="16">
        <v>3</v>
      </c>
      <c r="E20" s="17">
        <v>0</v>
      </c>
      <c r="F20" s="17">
        <v>0</v>
      </c>
      <c r="G20" s="17">
        <v>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f t="shared" si="5"/>
        <v>8</v>
      </c>
      <c r="S20" s="10"/>
      <c r="T20" s="10"/>
      <c r="U20" s="103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0</v>
      </c>
      <c r="AD20" s="17">
        <v>0</v>
      </c>
      <c r="AE20" s="76">
        <f t="shared" si="0"/>
        <v>0</v>
      </c>
      <c r="AF20" s="18">
        <f t="shared" si="1"/>
        <v>8</v>
      </c>
    </row>
    <row r="21" spans="2:32" ht="13.8" thickBot="1">
      <c r="B21" s="104"/>
      <c r="C21" s="4" t="s">
        <v>16</v>
      </c>
      <c r="D21" s="19">
        <f>SUM(D14:D20)</f>
        <v>23</v>
      </c>
      <c r="E21" s="20">
        <f>SUM(E14:E20)</f>
        <v>35</v>
      </c>
      <c r="F21" s="20">
        <f t="shared" ref="F21:Q21" si="6">SUM(F14:F20)</f>
        <v>20</v>
      </c>
      <c r="G21" s="20">
        <f t="shared" si="6"/>
        <v>42</v>
      </c>
      <c r="H21" s="20">
        <f t="shared" si="6"/>
        <v>0</v>
      </c>
      <c r="I21" s="20">
        <f t="shared" si="6"/>
        <v>2</v>
      </c>
      <c r="J21" s="20">
        <f t="shared" si="6"/>
        <v>0</v>
      </c>
      <c r="K21" s="20">
        <f t="shared" si="6"/>
        <v>0</v>
      </c>
      <c r="L21" s="20">
        <f t="shared" si="6"/>
        <v>0</v>
      </c>
      <c r="M21" s="20">
        <f t="shared" si="6"/>
        <v>0</v>
      </c>
      <c r="N21" s="20">
        <f t="shared" si="6"/>
        <v>1</v>
      </c>
      <c r="O21" s="20">
        <f t="shared" si="6"/>
        <v>0</v>
      </c>
      <c r="P21" s="20">
        <f t="shared" si="6"/>
        <v>0</v>
      </c>
      <c r="Q21" s="20">
        <f t="shared" si="6"/>
        <v>0</v>
      </c>
      <c r="R21" s="21">
        <f>SUM(R14:R20)</f>
        <v>123</v>
      </c>
      <c r="S21" s="10"/>
      <c r="T21" s="10"/>
      <c r="U21" s="104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0</v>
      </c>
      <c r="AC21" s="20">
        <f>SUM(AC14:AC20)</f>
        <v>28</v>
      </c>
      <c r="AD21" s="20">
        <f>SUM(AD14:AD20)</f>
        <v>6</v>
      </c>
      <c r="AE21" s="44">
        <f t="shared" ref="AE21" si="7">SUM(AB21:AD21)</f>
        <v>34</v>
      </c>
      <c r="AF21" s="14">
        <f t="shared" si="1"/>
        <v>157</v>
      </c>
    </row>
    <row r="22" spans="2:32">
      <c r="B22" s="97" t="s">
        <v>41</v>
      </c>
      <c r="C22" s="11" t="s">
        <v>42</v>
      </c>
      <c r="D22" s="12">
        <v>4</v>
      </c>
      <c r="E22" s="13">
        <v>1</v>
      </c>
      <c r="F22" s="13">
        <v>0</v>
      </c>
      <c r="G22" s="13">
        <v>2</v>
      </c>
      <c r="H22" s="13">
        <v>2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f>SUM(D22:Q22)</f>
        <v>10</v>
      </c>
      <c r="S22" s="10"/>
      <c r="T22" s="10"/>
      <c r="U22" s="97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0</v>
      </c>
      <c r="AC22" s="13">
        <v>2</v>
      </c>
      <c r="AD22" s="13">
        <v>0</v>
      </c>
      <c r="AE22" s="77">
        <f t="shared" ref="AE22:AE33" si="8">SUM(AB22:AD22)</f>
        <v>2</v>
      </c>
      <c r="AF22" s="54">
        <f t="shared" si="1"/>
        <v>12</v>
      </c>
    </row>
    <row r="23" spans="2:32">
      <c r="B23" s="98"/>
      <c r="C23" s="15" t="s">
        <v>43</v>
      </c>
      <c r="D23" s="16">
        <v>12</v>
      </c>
      <c r="E23" s="17">
        <v>3</v>
      </c>
      <c r="F23" s="17">
        <v>0</v>
      </c>
      <c r="G23" s="17">
        <v>12</v>
      </c>
      <c r="H23" s="17">
        <v>3</v>
      </c>
      <c r="I23" s="17">
        <v>4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8">
        <f>SUM(D23:Q23)</f>
        <v>35</v>
      </c>
      <c r="S23" s="10"/>
      <c r="T23" s="10"/>
      <c r="U23" s="98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0</v>
      </c>
      <c r="AC23" s="17">
        <v>2</v>
      </c>
      <c r="AD23" s="17">
        <v>1</v>
      </c>
      <c r="AE23" s="76">
        <f t="shared" si="8"/>
        <v>3</v>
      </c>
      <c r="AF23" s="18">
        <f t="shared" si="1"/>
        <v>38</v>
      </c>
    </row>
    <row r="24" spans="2:32">
      <c r="B24" s="98"/>
      <c r="C24" s="15" t="s">
        <v>44</v>
      </c>
      <c r="D24" s="16">
        <v>26</v>
      </c>
      <c r="E24" s="17">
        <v>0</v>
      </c>
      <c r="F24" s="17">
        <v>0</v>
      </c>
      <c r="G24" s="17">
        <v>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1</v>
      </c>
      <c r="P24" s="17">
        <v>0</v>
      </c>
      <c r="Q24" s="17">
        <v>0</v>
      </c>
      <c r="R24" s="18">
        <f t="shared" ref="R24:R26" si="9">SUM(D24:Q24)</f>
        <v>33</v>
      </c>
      <c r="S24" s="10"/>
      <c r="T24" s="10"/>
      <c r="U24" s="98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0</v>
      </c>
      <c r="AC24" s="17">
        <v>0</v>
      </c>
      <c r="AD24" s="17">
        <v>0</v>
      </c>
      <c r="AE24" s="76">
        <f t="shared" si="8"/>
        <v>0</v>
      </c>
      <c r="AF24" s="18">
        <f t="shared" si="1"/>
        <v>33</v>
      </c>
    </row>
    <row r="25" spans="2:32">
      <c r="B25" s="98"/>
      <c r="C25" s="15" t="s">
        <v>45</v>
      </c>
      <c r="D25" s="16">
        <v>45</v>
      </c>
      <c r="E25" s="17">
        <v>33</v>
      </c>
      <c r="F25" s="17">
        <v>0</v>
      </c>
      <c r="G25" s="17">
        <v>12</v>
      </c>
      <c r="H25" s="17">
        <v>3</v>
      </c>
      <c r="I25" s="17">
        <v>2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9"/>
        <v>95</v>
      </c>
      <c r="S25" s="10"/>
      <c r="T25" s="10"/>
      <c r="U25" s="98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1</v>
      </c>
      <c r="AD25" s="17">
        <v>2</v>
      </c>
      <c r="AE25" s="76">
        <f t="shared" si="8"/>
        <v>3</v>
      </c>
      <c r="AF25" s="18">
        <f t="shared" si="1"/>
        <v>98</v>
      </c>
    </row>
    <row r="26" spans="2:32">
      <c r="B26" s="98"/>
      <c r="C26" s="15" t="s">
        <v>46</v>
      </c>
      <c r="D26" s="16">
        <v>192</v>
      </c>
      <c r="E26" s="17">
        <v>40</v>
      </c>
      <c r="F26" s="17">
        <v>34</v>
      </c>
      <c r="G26" s="17">
        <v>51</v>
      </c>
      <c r="H26" s="17">
        <v>13</v>
      </c>
      <c r="I26" s="17">
        <v>13</v>
      </c>
      <c r="J26" s="17">
        <v>6</v>
      </c>
      <c r="K26" s="17">
        <v>3</v>
      </c>
      <c r="L26" s="17">
        <v>0</v>
      </c>
      <c r="M26" s="17">
        <v>0</v>
      </c>
      <c r="N26" s="17">
        <v>2</v>
      </c>
      <c r="O26" s="17">
        <v>6</v>
      </c>
      <c r="P26" s="17">
        <v>0</v>
      </c>
      <c r="Q26" s="17">
        <v>1</v>
      </c>
      <c r="R26" s="18">
        <f t="shared" si="9"/>
        <v>361</v>
      </c>
      <c r="S26" s="10"/>
      <c r="T26" s="10"/>
      <c r="U26" s="98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1</v>
      </c>
      <c r="AC26" s="17">
        <v>0</v>
      </c>
      <c r="AD26" s="17">
        <v>1</v>
      </c>
      <c r="AE26" s="76">
        <f t="shared" si="8"/>
        <v>2</v>
      </c>
      <c r="AF26" s="24">
        <f t="shared" si="1"/>
        <v>363</v>
      </c>
    </row>
    <row r="27" spans="2:32" ht="13.8" thickBot="1">
      <c r="B27" s="99"/>
      <c r="C27" s="4" t="s">
        <v>16</v>
      </c>
      <c r="D27" s="19">
        <f>SUM(D22:D26)</f>
        <v>279</v>
      </c>
      <c r="E27" s="20">
        <f>SUM(E22:E26)</f>
        <v>77</v>
      </c>
      <c r="F27" s="20">
        <f t="shared" ref="F27:Q27" si="10">SUM(F22:F26)</f>
        <v>34</v>
      </c>
      <c r="G27" s="20">
        <f t="shared" si="10"/>
        <v>82</v>
      </c>
      <c r="H27" s="20">
        <f t="shared" si="10"/>
        <v>21</v>
      </c>
      <c r="I27" s="20">
        <f t="shared" si="10"/>
        <v>19</v>
      </c>
      <c r="J27" s="20">
        <f t="shared" si="10"/>
        <v>6</v>
      </c>
      <c r="K27" s="20">
        <f t="shared" si="10"/>
        <v>4</v>
      </c>
      <c r="L27" s="20">
        <f t="shared" si="10"/>
        <v>0</v>
      </c>
      <c r="M27" s="20">
        <f t="shared" si="10"/>
        <v>1</v>
      </c>
      <c r="N27" s="20">
        <f t="shared" si="10"/>
        <v>3</v>
      </c>
      <c r="O27" s="20">
        <f t="shared" si="10"/>
        <v>7</v>
      </c>
      <c r="P27" s="20">
        <f t="shared" si="10"/>
        <v>0</v>
      </c>
      <c r="Q27" s="20">
        <f t="shared" si="10"/>
        <v>1</v>
      </c>
      <c r="R27" s="21">
        <f>SUM(R22:R26)</f>
        <v>534</v>
      </c>
      <c r="S27" s="10"/>
      <c r="T27" s="10"/>
      <c r="U27" s="99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</v>
      </c>
      <c r="AC27" s="20">
        <f>SUM(AC22:AC26)</f>
        <v>5</v>
      </c>
      <c r="AD27" s="20">
        <f>SUM(AD22:AD26)</f>
        <v>4</v>
      </c>
      <c r="AE27" s="44">
        <f t="shared" si="8"/>
        <v>10</v>
      </c>
      <c r="AF27" s="21">
        <f t="shared" si="1"/>
        <v>544</v>
      </c>
    </row>
    <row r="28" spans="2:32">
      <c r="B28" s="97" t="s">
        <v>47</v>
      </c>
      <c r="C28" s="11" t="s">
        <v>54</v>
      </c>
      <c r="D28" s="12">
        <v>4</v>
      </c>
      <c r="E28" s="13">
        <v>6</v>
      </c>
      <c r="F28" s="13">
        <v>0</v>
      </c>
      <c r="G28" s="13">
        <v>42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f>SUM(D28:Q28)</f>
        <v>54</v>
      </c>
      <c r="S28" s="10"/>
      <c r="T28" s="10"/>
      <c r="U28" s="97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0</v>
      </c>
      <c r="AC28" s="13">
        <v>7</v>
      </c>
      <c r="AD28" s="13">
        <v>0</v>
      </c>
      <c r="AE28" s="77">
        <f t="shared" si="8"/>
        <v>7</v>
      </c>
      <c r="AF28" s="54">
        <f t="shared" si="1"/>
        <v>61</v>
      </c>
    </row>
    <row r="29" spans="2:32">
      <c r="B29" s="98"/>
      <c r="C29" s="15" t="s">
        <v>49</v>
      </c>
      <c r="D29" s="16">
        <v>6</v>
      </c>
      <c r="E29" s="17">
        <v>25</v>
      </c>
      <c r="F29" s="17">
        <v>3</v>
      </c>
      <c r="G29" s="17">
        <v>54</v>
      </c>
      <c r="H29" s="17">
        <v>28</v>
      </c>
      <c r="I29" s="17">
        <v>4</v>
      </c>
      <c r="J29" s="17">
        <v>0</v>
      </c>
      <c r="K29" s="17">
        <v>1</v>
      </c>
      <c r="L29" s="17">
        <v>0</v>
      </c>
      <c r="M29" s="17">
        <v>0</v>
      </c>
      <c r="N29" s="17">
        <v>0</v>
      </c>
      <c r="O29" s="17">
        <v>2</v>
      </c>
      <c r="P29" s="17">
        <v>0</v>
      </c>
      <c r="Q29" s="17">
        <v>0</v>
      </c>
      <c r="R29" s="18">
        <f>SUM(D29:Q29)</f>
        <v>123</v>
      </c>
      <c r="S29" s="10"/>
      <c r="T29" s="10"/>
      <c r="U29" s="98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0</v>
      </c>
      <c r="AC29" s="17">
        <v>7</v>
      </c>
      <c r="AD29" s="17">
        <v>3</v>
      </c>
      <c r="AE29" s="76">
        <f t="shared" si="8"/>
        <v>10</v>
      </c>
      <c r="AF29" s="18">
        <f t="shared" si="1"/>
        <v>133</v>
      </c>
    </row>
    <row r="30" spans="2:32">
      <c r="B30" s="98"/>
      <c r="C30" s="15" t="s">
        <v>50</v>
      </c>
      <c r="D30" s="16">
        <v>9</v>
      </c>
      <c r="E30" s="17">
        <v>1</v>
      </c>
      <c r="F30" s="17">
        <v>0</v>
      </c>
      <c r="G30" s="17">
        <v>31</v>
      </c>
      <c r="H30" s="17">
        <v>0</v>
      </c>
      <c r="I30" s="17">
        <v>2</v>
      </c>
      <c r="J30" s="17">
        <v>0</v>
      </c>
      <c r="K30" s="17">
        <v>2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8">
        <f t="shared" ref="R30:R32" si="11">SUM(D30:Q30)</f>
        <v>46</v>
      </c>
      <c r="S30" s="10"/>
      <c r="T30" s="10"/>
      <c r="U30" s="98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2</v>
      </c>
      <c r="AC30" s="17">
        <v>4</v>
      </c>
      <c r="AD30" s="17">
        <v>1</v>
      </c>
      <c r="AE30" s="76">
        <f t="shared" si="8"/>
        <v>7</v>
      </c>
      <c r="AF30" s="45">
        <f t="shared" si="1"/>
        <v>53</v>
      </c>
    </row>
    <row r="31" spans="2:32">
      <c r="B31" s="98"/>
      <c r="C31" s="15" t="s">
        <v>51</v>
      </c>
      <c r="D31" s="16">
        <v>56</v>
      </c>
      <c r="E31" s="17">
        <v>222</v>
      </c>
      <c r="F31" s="17">
        <v>0</v>
      </c>
      <c r="G31" s="17">
        <v>18</v>
      </c>
      <c r="H31" s="17">
        <v>115</v>
      </c>
      <c r="I31" s="17">
        <v>2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f>SUM(D31:Q31)</f>
        <v>413</v>
      </c>
      <c r="S31" s="10"/>
      <c r="T31" s="10"/>
      <c r="U31" s="98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5</v>
      </c>
      <c r="AD31" s="17">
        <v>1</v>
      </c>
      <c r="AE31" s="76">
        <f t="shared" si="8"/>
        <v>6</v>
      </c>
      <c r="AF31" s="18">
        <f t="shared" si="1"/>
        <v>419</v>
      </c>
    </row>
    <row r="32" spans="2:32">
      <c r="B32" s="98"/>
      <c r="C32" s="15" t="s">
        <v>52</v>
      </c>
      <c r="D32" s="16">
        <v>38</v>
      </c>
      <c r="E32" s="17">
        <v>18</v>
      </c>
      <c r="F32" s="17">
        <v>4</v>
      </c>
      <c r="G32" s="17">
        <v>23</v>
      </c>
      <c r="H32" s="17">
        <v>2</v>
      </c>
      <c r="I32" s="17">
        <v>7</v>
      </c>
      <c r="J32" s="17">
        <v>2</v>
      </c>
      <c r="K32" s="17">
        <v>2</v>
      </c>
      <c r="L32" s="17">
        <v>0</v>
      </c>
      <c r="M32" s="17">
        <v>1</v>
      </c>
      <c r="N32" s="17">
        <v>1</v>
      </c>
      <c r="O32" s="17">
        <v>0</v>
      </c>
      <c r="P32" s="17">
        <v>0</v>
      </c>
      <c r="Q32" s="17">
        <v>0</v>
      </c>
      <c r="R32" s="18">
        <f t="shared" si="11"/>
        <v>98</v>
      </c>
      <c r="S32" s="10"/>
      <c r="T32" s="10"/>
      <c r="U32" s="98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1</v>
      </c>
      <c r="AC32" s="17">
        <v>4</v>
      </c>
      <c r="AD32" s="17">
        <v>2</v>
      </c>
      <c r="AE32" s="76">
        <f t="shared" si="8"/>
        <v>7</v>
      </c>
      <c r="AF32" s="45">
        <f t="shared" si="1"/>
        <v>105</v>
      </c>
    </row>
    <row r="33" spans="2:32" ht="13.8" thickBot="1">
      <c r="B33" s="99"/>
      <c r="C33" s="4" t="s">
        <v>16</v>
      </c>
      <c r="D33" s="22">
        <f>SUM(D28:D32)</f>
        <v>113</v>
      </c>
      <c r="E33" s="23">
        <f>SUM(E28:E32)</f>
        <v>272</v>
      </c>
      <c r="F33" s="23">
        <f t="shared" ref="F33:Q33" si="12">SUM(F28:F32)</f>
        <v>7</v>
      </c>
      <c r="G33" s="23">
        <f t="shared" si="12"/>
        <v>168</v>
      </c>
      <c r="H33" s="23">
        <f t="shared" si="12"/>
        <v>145</v>
      </c>
      <c r="I33" s="23">
        <f t="shared" si="12"/>
        <v>16</v>
      </c>
      <c r="J33" s="23">
        <f t="shared" si="12"/>
        <v>2</v>
      </c>
      <c r="K33" s="23">
        <f t="shared" si="12"/>
        <v>6</v>
      </c>
      <c r="L33" s="23">
        <f t="shared" si="12"/>
        <v>0</v>
      </c>
      <c r="M33" s="23">
        <f t="shared" si="12"/>
        <v>2</v>
      </c>
      <c r="N33" s="23">
        <f t="shared" si="12"/>
        <v>1</v>
      </c>
      <c r="O33" s="23">
        <f t="shared" si="12"/>
        <v>2</v>
      </c>
      <c r="P33" s="23">
        <f t="shared" si="12"/>
        <v>0</v>
      </c>
      <c r="Q33" s="23">
        <f t="shared" si="12"/>
        <v>0</v>
      </c>
      <c r="R33" s="21">
        <f>SUM(R28:R32)</f>
        <v>734</v>
      </c>
      <c r="S33" s="10"/>
      <c r="T33" s="10"/>
      <c r="U33" s="99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3</v>
      </c>
      <c r="AC33" s="23">
        <f>SUM(AC28:AC32)</f>
        <v>27</v>
      </c>
      <c r="AD33" s="23">
        <f>SUM(AD28:AD32)</f>
        <v>7</v>
      </c>
      <c r="AE33" s="78">
        <f t="shared" si="8"/>
        <v>37</v>
      </c>
      <c r="AF33" s="21">
        <f t="shared" si="1"/>
        <v>771</v>
      </c>
    </row>
    <row r="34" spans="2:32" ht="13.8" thickBot="1">
      <c r="B34" s="95" t="s">
        <v>15</v>
      </c>
      <c r="C34" s="9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>SUM(D34:Q34)</f>
        <v>0</v>
      </c>
      <c r="S34" s="10"/>
      <c r="T34" s="10"/>
      <c r="U34" s="95" t="s">
        <v>15</v>
      </c>
      <c r="V34" s="96"/>
      <c r="W34" s="7">
        <v>0</v>
      </c>
      <c r="X34" s="8">
        <v>1</v>
      </c>
      <c r="Y34" s="8">
        <v>10</v>
      </c>
      <c r="Z34" s="8">
        <v>1</v>
      </c>
      <c r="AA34" s="8">
        <v>9</v>
      </c>
      <c r="AB34" s="8">
        <v>0</v>
      </c>
      <c r="AC34" s="8">
        <v>0</v>
      </c>
      <c r="AD34" s="8">
        <v>0</v>
      </c>
      <c r="AE34" s="47">
        <f>SUM(W34:AD34)</f>
        <v>21</v>
      </c>
      <c r="AF34" s="46">
        <f t="shared" si="1"/>
        <v>21</v>
      </c>
    </row>
    <row r="35" spans="2:32" ht="13.8" thickBot="1">
      <c r="B35" s="95" t="s">
        <v>53</v>
      </c>
      <c r="C35" s="96"/>
      <c r="D35" s="7">
        <f>SUM(D13+D21+D27+D33+D34+D4)</f>
        <v>461</v>
      </c>
      <c r="E35" s="8">
        <f>E4+E13+E21+E27+E33+E34</f>
        <v>385</v>
      </c>
      <c r="F35" s="8">
        <f t="shared" ref="F35:Q35" si="13">F4+F13+F21+F27+F33+F34</f>
        <v>73</v>
      </c>
      <c r="G35" s="8">
        <f t="shared" si="13"/>
        <v>439</v>
      </c>
      <c r="H35" s="8">
        <f t="shared" si="13"/>
        <v>166</v>
      </c>
      <c r="I35" s="8">
        <f t="shared" si="13"/>
        <v>62</v>
      </c>
      <c r="J35" s="8">
        <f t="shared" si="13"/>
        <v>8</v>
      </c>
      <c r="K35" s="8">
        <f t="shared" si="13"/>
        <v>10</v>
      </c>
      <c r="L35" s="8">
        <f t="shared" si="13"/>
        <v>0</v>
      </c>
      <c r="M35" s="8">
        <f t="shared" si="13"/>
        <v>10</v>
      </c>
      <c r="N35" s="8">
        <f t="shared" si="13"/>
        <v>6</v>
      </c>
      <c r="O35" s="8">
        <f t="shared" si="13"/>
        <v>11</v>
      </c>
      <c r="P35" s="8">
        <f t="shared" si="13"/>
        <v>8</v>
      </c>
      <c r="Q35" s="8">
        <f t="shared" si="13"/>
        <v>2</v>
      </c>
      <c r="R35" s="9">
        <f>R4+R13+R21+R27+R33+R34</f>
        <v>1641</v>
      </c>
      <c r="S35" s="10"/>
      <c r="T35" s="10"/>
      <c r="U35" s="95" t="s">
        <v>53</v>
      </c>
      <c r="V35" s="96"/>
      <c r="W35" s="7">
        <f>SUM(W34)</f>
        <v>0</v>
      </c>
      <c r="X35" s="8">
        <f>SUM(X34)</f>
        <v>1</v>
      </c>
      <c r="Y35" s="8">
        <f t="shared" ref="Y35:AA35" si="14">SUM(Y34)</f>
        <v>10</v>
      </c>
      <c r="Z35" s="8">
        <f t="shared" si="14"/>
        <v>1</v>
      </c>
      <c r="AA35" s="8">
        <f t="shared" si="14"/>
        <v>9</v>
      </c>
      <c r="AB35" s="8">
        <f>AB4+AB13+AB21+AB27+AB33+AB34</f>
        <v>6</v>
      </c>
      <c r="AC35" s="8">
        <f>AC4+AC13+AC21+AC27+AC33+AC34</f>
        <v>73</v>
      </c>
      <c r="AD35" s="8">
        <f>AD4+AD13+AD21+AD27+AD33+AD34</f>
        <v>19</v>
      </c>
      <c r="AE35" s="47">
        <f>SUM(AE4,AE13,AE21,AE27,AE33,AE34)</f>
        <v>119</v>
      </c>
      <c r="AF35" s="54">
        <f t="shared" si="1"/>
        <v>1760</v>
      </c>
    </row>
    <row r="36" spans="2:32">
      <c r="B36" s="25" t="s">
        <v>66</v>
      </c>
      <c r="AF36" s="56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Normal="100" zoomScaleSheetLayoutView="70" workbookViewId="0">
      <selection activeCell="AG37" sqref="AG37"/>
    </sheetView>
  </sheetViews>
  <sheetFormatPr defaultColWidth="9" defaultRowHeight="13.2"/>
  <cols>
    <col min="1" max="1" width="3" style="25" customWidth="1"/>
    <col min="2" max="2" width="6.77734375" style="25" bestFit="1" customWidth="1"/>
    <col min="3" max="3" width="14.44140625" style="25" bestFit="1" customWidth="1"/>
    <col min="4" max="6" width="7.77734375" style="25" customWidth="1"/>
    <col min="7" max="7" width="7.6640625" style="25" bestFit="1" customWidth="1"/>
    <col min="8" max="17" width="7.77734375" style="25" customWidth="1"/>
    <col min="18" max="18" width="6.33203125" style="25" bestFit="1" customWidth="1"/>
    <col min="19" max="20" width="2.77734375" style="25" customWidth="1"/>
    <col min="21" max="21" width="6.77734375" style="25" bestFit="1" customWidth="1"/>
    <col min="22" max="22" width="14.44140625" style="25" bestFit="1" customWidth="1"/>
    <col min="23" max="32" width="8.21875" style="25" customWidth="1"/>
    <col min="33" max="16384" width="9" style="25"/>
  </cols>
  <sheetData>
    <row r="1" spans="2:32" ht="13.8" thickBot="1">
      <c r="B1" s="25" t="s">
        <v>72</v>
      </c>
      <c r="AF1" s="84"/>
    </row>
    <row r="2" spans="2:32" ht="13.5" customHeight="1">
      <c r="B2" s="107" t="s">
        <v>0</v>
      </c>
      <c r="C2" s="108"/>
      <c r="D2" s="111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14"/>
      <c r="W2" s="100" t="s">
        <v>2</v>
      </c>
      <c r="X2" s="100"/>
      <c r="Y2" s="100"/>
      <c r="Z2" s="100"/>
      <c r="AA2" s="100"/>
      <c r="AB2" s="100"/>
      <c r="AC2" s="100"/>
      <c r="AD2" s="100"/>
      <c r="AE2" s="100"/>
      <c r="AF2" s="101" t="s">
        <v>3</v>
      </c>
    </row>
    <row r="3" spans="2:32" ht="66.599999999999994" thickBot="1">
      <c r="B3" s="109"/>
      <c r="C3" s="110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15"/>
      <c r="V3" s="116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02"/>
    </row>
    <row r="4" spans="2:32" ht="13.8" thickBot="1">
      <c r="B4" s="105" t="s">
        <v>23</v>
      </c>
      <c r="C4" s="106"/>
      <c r="D4" s="7">
        <v>29</v>
      </c>
      <c r="E4" s="8">
        <v>0</v>
      </c>
      <c r="F4" s="8">
        <v>0</v>
      </c>
      <c r="G4" s="8">
        <v>1059</v>
      </c>
      <c r="H4" s="8">
        <v>0</v>
      </c>
      <c r="I4" s="8">
        <v>310</v>
      </c>
      <c r="J4" s="8">
        <v>41</v>
      </c>
      <c r="K4" s="8">
        <v>3</v>
      </c>
      <c r="L4" s="8">
        <v>8</v>
      </c>
      <c r="M4" s="8">
        <v>62</v>
      </c>
      <c r="N4" s="8">
        <v>14</v>
      </c>
      <c r="O4" s="8">
        <v>0</v>
      </c>
      <c r="P4" s="8">
        <v>0</v>
      </c>
      <c r="Q4" s="8">
        <v>0</v>
      </c>
      <c r="R4" s="9">
        <f>SUM(D4:Q4)</f>
        <v>1526</v>
      </c>
      <c r="S4" s="10"/>
      <c r="T4" s="10"/>
      <c r="U4" s="105" t="s">
        <v>23</v>
      </c>
      <c r="V4" s="106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0</v>
      </c>
      <c r="AC4" s="8">
        <v>31</v>
      </c>
      <c r="AD4" s="8">
        <v>21</v>
      </c>
      <c r="AE4" s="47">
        <f t="shared" ref="AE4:AE33" si="0">SUM(AB4:AD4)</f>
        <v>52</v>
      </c>
      <c r="AF4" s="35">
        <f>R4+AE4</f>
        <v>1578</v>
      </c>
    </row>
    <row r="5" spans="2:32">
      <c r="B5" s="97" t="s">
        <v>24</v>
      </c>
      <c r="C5" s="11" t="s">
        <v>25</v>
      </c>
      <c r="D5" s="12">
        <v>11</v>
      </c>
      <c r="E5" s="13">
        <v>0</v>
      </c>
      <c r="F5" s="13">
        <v>0</v>
      </c>
      <c r="G5" s="13">
        <v>363</v>
      </c>
      <c r="H5" s="13">
        <v>0</v>
      </c>
      <c r="I5" s="13">
        <v>477</v>
      </c>
      <c r="J5" s="13">
        <v>74</v>
      </c>
      <c r="K5" s="13">
        <v>3</v>
      </c>
      <c r="L5" s="13">
        <v>27</v>
      </c>
      <c r="M5" s="13">
        <v>127</v>
      </c>
      <c r="N5" s="13">
        <v>35</v>
      </c>
      <c r="O5" s="13">
        <v>1</v>
      </c>
      <c r="P5" s="13">
        <v>0</v>
      </c>
      <c r="Q5" s="13">
        <v>0</v>
      </c>
      <c r="R5" s="14">
        <f>SUM(D5:Q5)</f>
        <v>1118</v>
      </c>
      <c r="S5" s="10"/>
      <c r="T5" s="10"/>
      <c r="U5" s="97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5</v>
      </c>
      <c r="AC5" s="13">
        <v>1</v>
      </c>
      <c r="AD5" s="13">
        <v>6</v>
      </c>
      <c r="AE5" s="77">
        <f t="shared" si="0"/>
        <v>12</v>
      </c>
      <c r="AF5" s="66">
        <f>R5+AE5</f>
        <v>1130</v>
      </c>
    </row>
    <row r="6" spans="2:32">
      <c r="B6" s="98"/>
      <c r="C6" s="15" t="s">
        <v>26</v>
      </c>
      <c r="D6" s="16">
        <v>10</v>
      </c>
      <c r="E6" s="17">
        <v>0</v>
      </c>
      <c r="F6" s="17">
        <v>0</v>
      </c>
      <c r="G6" s="17">
        <v>1274</v>
      </c>
      <c r="H6" s="17">
        <v>0</v>
      </c>
      <c r="I6" s="17">
        <v>206</v>
      </c>
      <c r="J6" s="17">
        <v>79</v>
      </c>
      <c r="K6" s="17">
        <v>1</v>
      </c>
      <c r="L6" s="17">
        <v>4</v>
      </c>
      <c r="M6" s="17">
        <v>99</v>
      </c>
      <c r="N6" s="17">
        <v>71</v>
      </c>
      <c r="O6" s="17">
        <v>4</v>
      </c>
      <c r="P6" s="17">
        <v>0</v>
      </c>
      <c r="Q6" s="17">
        <v>4</v>
      </c>
      <c r="R6" s="18">
        <f>SUM(D6:Q6)</f>
        <v>1752</v>
      </c>
      <c r="S6" s="10"/>
      <c r="T6" s="10"/>
      <c r="U6" s="98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33</v>
      </c>
      <c r="AC6" s="17">
        <v>152</v>
      </c>
      <c r="AD6" s="17">
        <v>169</v>
      </c>
      <c r="AE6" s="76">
        <f t="shared" si="0"/>
        <v>354</v>
      </c>
      <c r="AF6" s="39">
        <f>R6+AE6</f>
        <v>2106</v>
      </c>
    </row>
    <row r="7" spans="2:32">
      <c r="B7" s="98"/>
      <c r="C7" s="15" t="s">
        <v>27</v>
      </c>
      <c r="D7" s="16">
        <v>3</v>
      </c>
      <c r="E7" s="17">
        <v>0</v>
      </c>
      <c r="F7" s="17">
        <v>0</v>
      </c>
      <c r="G7" s="17">
        <v>140</v>
      </c>
      <c r="H7" s="17">
        <v>0</v>
      </c>
      <c r="I7" s="17">
        <v>121</v>
      </c>
      <c r="J7" s="17">
        <v>8</v>
      </c>
      <c r="K7" s="17">
        <v>3</v>
      </c>
      <c r="L7" s="17">
        <v>1</v>
      </c>
      <c r="M7" s="17">
        <v>12</v>
      </c>
      <c r="N7" s="17">
        <v>90</v>
      </c>
      <c r="O7" s="17">
        <v>2</v>
      </c>
      <c r="P7" s="17">
        <v>0</v>
      </c>
      <c r="Q7" s="17">
        <v>0</v>
      </c>
      <c r="R7" s="18">
        <f t="shared" ref="R7:R12" si="1">SUM(D7:Q7)</f>
        <v>380</v>
      </c>
      <c r="S7" s="10"/>
      <c r="T7" s="10"/>
      <c r="U7" s="98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5</v>
      </c>
      <c r="AC7" s="17">
        <v>6</v>
      </c>
      <c r="AD7" s="17">
        <v>12</v>
      </c>
      <c r="AE7" s="76">
        <f t="shared" si="0"/>
        <v>23</v>
      </c>
      <c r="AF7" s="39">
        <f t="shared" ref="AF7:AF12" si="2">R7+AE7</f>
        <v>403</v>
      </c>
    </row>
    <row r="8" spans="2:32">
      <c r="B8" s="98"/>
      <c r="C8" s="15" t="s">
        <v>28</v>
      </c>
      <c r="D8" s="16">
        <v>0</v>
      </c>
      <c r="E8" s="17">
        <v>0</v>
      </c>
      <c r="F8" s="17">
        <v>0</v>
      </c>
      <c r="G8" s="17">
        <v>52</v>
      </c>
      <c r="H8" s="17">
        <v>0</v>
      </c>
      <c r="I8" s="17">
        <v>56</v>
      </c>
      <c r="J8" s="17">
        <v>12</v>
      </c>
      <c r="K8" s="17">
        <v>2</v>
      </c>
      <c r="L8" s="17">
        <v>0</v>
      </c>
      <c r="M8" s="17">
        <v>23</v>
      </c>
      <c r="N8" s="17">
        <v>6</v>
      </c>
      <c r="O8" s="17">
        <v>0</v>
      </c>
      <c r="P8" s="17">
        <v>0</v>
      </c>
      <c r="Q8" s="17">
        <v>1</v>
      </c>
      <c r="R8" s="18">
        <f t="shared" si="1"/>
        <v>152</v>
      </c>
      <c r="S8" s="10"/>
      <c r="T8" s="10"/>
      <c r="U8" s="98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10</v>
      </c>
      <c r="AC8" s="17">
        <v>8</v>
      </c>
      <c r="AD8" s="17">
        <v>3</v>
      </c>
      <c r="AE8" s="76">
        <f t="shared" si="0"/>
        <v>21</v>
      </c>
      <c r="AF8" s="39">
        <f t="shared" si="2"/>
        <v>173</v>
      </c>
    </row>
    <row r="9" spans="2:32">
      <c r="B9" s="98"/>
      <c r="C9" s="15" t="s">
        <v>29</v>
      </c>
      <c r="D9" s="16">
        <v>91</v>
      </c>
      <c r="E9" s="17">
        <v>0</v>
      </c>
      <c r="F9" s="17">
        <v>0</v>
      </c>
      <c r="G9" s="17">
        <v>148</v>
      </c>
      <c r="H9" s="17">
        <v>0</v>
      </c>
      <c r="I9" s="17">
        <v>33</v>
      </c>
      <c r="J9" s="17">
        <v>5</v>
      </c>
      <c r="K9" s="17">
        <v>0</v>
      </c>
      <c r="L9" s="17">
        <v>0</v>
      </c>
      <c r="M9" s="17">
        <v>10</v>
      </c>
      <c r="N9" s="17">
        <v>20</v>
      </c>
      <c r="O9" s="17">
        <v>0</v>
      </c>
      <c r="P9" s="17">
        <v>0</v>
      </c>
      <c r="Q9" s="17">
        <v>0</v>
      </c>
      <c r="R9" s="18">
        <f t="shared" si="1"/>
        <v>307</v>
      </c>
      <c r="S9" s="10"/>
      <c r="T9" s="10"/>
      <c r="U9" s="98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0</v>
      </c>
      <c r="AC9" s="17">
        <v>3</v>
      </c>
      <c r="AD9" s="17">
        <v>8</v>
      </c>
      <c r="AE9" s="76">
        <f t="shared" si="0"/>
        <v>11</v>
      </c>
      <c r="AF9" s="39">
        <f t="shared" si="2"/>
        <v>318</v>
      </c>
    </row>
    <row r="10" spans="2:32">
      <c r="B10" s="98"/>
      <c r="C10" s="15" t="s">
        <v>30</v>
      </c>
      <c r="D10" s="16">
        <v>65</v>
      </c>
      <c r="E10" s="17">
        <v>0</v>
      </c>
      <c r="F10" s="17">
        <v>63</v>
      </c>
      <c r="G10" s="17">
        <v>128</v>
      </c>
      <c r="H10" s="17">
        <v>0</v>
      </c>
      <c r="I10" s="17">
        <v>153</v>
      </c>
      <c r="J10" s="17">
        <v>34</v>
      </c>
      <c r="K10" s="17">
        <v>1</v>
      </c>
      <c r="L10" s="17">
        <v>3</v>
      </c>
      <c r="M10" s="17">
        <v>319</v>
      </c>
      <c r="N10" s="17">
        <v>8</v>
      </c>
      <c r="O10" s="17">
        <v>0</v>
      </c>
      <c r="P10" s="17">
        <v>0</v>
      </c>
      <c r="Q10" s="17">
        <v>1</v>
      </c>
      <c r="R10" s="18">
        <f t="shared" si="1"/>
        <v>775</v>
      </c>
      <c r="S10" s="10"/>
      <c r="T10" s="10"/>
      <c r="U10" s="98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1</v>
      </c>
      <c r="AC10" s="17">
        <v>7</v>
      </c>
      <c r="AD10" s="17">
        <v>11</v>
      </c>
      <c r="AE10" s="76">
        <f t="shared" si="0"/>
        <v>19</v>
      </c>
      <c r="AF10" s="39">
        <f>R10+AE10</f>
        <v>794</v>
      </c>
    </row>
    <row r="11" spans="2:32">
      <c r="B11" s="98"/>
      <c r="C11" s="15" t="s">
        <v>31</v>
      </c>
      <c r="D11" s="16">
        <v>0</v>
      </c>
      <c r="E11" s="17">
        <v>0</v>
      </c>
      <c r="F11" s="17">
        <v>1179</v>
      </c>
      <c r="G11" s="17">
        <v>480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164</v>
      </c>
      <c r="Q11" s="17">
        <v>3</v>
      </c>
      <c r="R11" s="18">
        <f t="shared" si="1"/>
        <v>1826</v>
      </c>
      <c r="S11" s="10"/>
      <c r="T11" s="10"/>
      <c r="U11" s="98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53</v>
      </c>
      <c r="AD11" s="17">
        <v>46</v>
      </c>
      <c r="AE11" s="76">
        <f t="shared" si="0"/>
        <v>99</v>
      </c>
      <c r="AF11" s="39">
        <f t="shared" si="2"/>
        <v>1925</v>
      </c>
    </row>
    <row r="12" spans="2:32">
      <c r="B12" s="98"/>
      <c r="C12" s="15" t="s">
        <v>32</v>
      </c>
      <c r="D12" s="16">
        <v>66</v>
      </c>
      <c r="E12" s="17">
        <v>8</v>
      </c>
      <c r="F12" s="17">
        <v>6</v>
      </c>
      <c r="G12" s="17">
        <v>116</v>
      </c>
      <c r="H12" s="17">
        <v>0</v>
      </c>
      <c r="I12" s="17">
        <v>316</v>
      </c>
      <c r="J12" s="17">
        <v>63</v>
      </c>
      <c r="K12" s="17">
        <v>2</v>
      </c>
      <c r="L12" s="17">
        <v>19</v>
      </c>
      <c r="M12" s="17">
        <v>99</v>
      </c>
      <c r="N12" s="17">
        <v>9</v>
      </c>
      <c r="O12" s="17">
        <v>0</v>
      </c>
      <c r="P12" s="17">
        <v>0</v>
      </c>
      <c r="Q12" s="17">
        <v>0</v>
      </c>
      <c r="R12" s="18">
        <f t="shared" si="1"/>
        <v>704</v>
      </c>
      <c r="S12" s="10"/>
      <c r="T12" s="10"/>
      <c r="U12" s="98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0</v>
      </c>
      <c r="AC12" s="17">
        <v>7</v>
      </c>
      <c r="AD12" s="17">
        <v>5</v>
      </c>
      <c r="AE12" s="76">
        <f t="shared" si="0"/>
        <v>12</v>
      </c>
      <c r="AF12" s="39">
        <f t="shared" si="2"/>
        <v>716</v>
      </c>
    </row>
    <row r="13" spans="2:32" ht="13.8" thickBot="1">
      <c r="B13" s="99"/>
      <c r="C13" s="4" t="s">
        <v>16</v>
      </c>
      <c r="D13" s="19">
        <f>SUM(D5:D12)</f>
        <v>246</v>
      </c>
      <c r="E13" s="20">
        <f>SUM(E5:E12)</f>
        <v>8</v>
      </c>
      <c r="F13" s="20">
        <f t="shared" ref="F13:P13" si="3">SUM(F5:F12)</f>
        <v>1248</v>
      </c>
      <c r="G13" s="20">
        <f t="shared" si="3"/>
        <v>2701</v>
      </c>
      <c r="H13" s="20">
        <f t="shared" si="3"/>
        <v>0</v>
      </c>
      <c r="I13" s="20">
        <f t="shared" si="3"/>
        <v>1362</v>
      </c>
      <c r="J13" s="20">
        <f t="shared" si="3"/>
        <v>275</v>
      </c>
      <c r="K13" s="20">
        <f t="shared" si="3"/>
        <v>12</v>
      </c>
      <c r="L13" s="20">
        <f t="shared" si="3"/>
        <v>54</v>
      </c>
      <c r="M13" s="20">
        <f t="shared" si="3"/>
        <v>689</v>
      </c>
      <c r="N13" s="20">
        <f t="shared" si="3"/>
        <v>239</v>
      </c>
      <c r="O13" s="20">
        <f t="shared" si="3"/>
        <v>7</v>
      </c>
      <c r="P13" s="20">
        <f t="shared" si="3"/>
        <v>164</v>
      </c>
      <c r="Q13" s="20">
        <f>SUM(Q5:Q12)</f>
        <v>9</v>
      </c>
      <c r="R13" s="21">
        <f>SUM(R5:R12)</f>
        <v>7014</v>
      </c>
      <c r="S13" s="10"/>
      <c r="T13" s="10"/>
      <c r="U13" s="99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54</v>
      </c>
      <c r="AC13" s="20">
        <f t="shared" ref="AC13:AD13" si="4">SUM(AC5:AC12)</f>
        <v>237</v>
      </c>
      <c r="AD13" s="20">
        <f t="shared" si="4"/>
        <v>260</v>
      </c>
      <c r="AE13" s="20">
        <f t="shared" si="0"/>
        <v>551</v>
      </c>
      <c r="AF13" s="42">
        <f>SUM(AF5:AF12)</f>
        <v>7565</v>
      </c>
    </row>
    <row r="14" spans="2:32">
      <c r="B14" s="97" t="s">
        <v>33</v>
      </c>
      <c r="C14" s="11" t="s">
        <v>34</v>
      </c>
      <c r="D14" s="12">
        <v>1</v>
      </c>
      <c r="E14" s="13">
        <v>75</v>
      </c>
      <c r="F14" s="13">
        <v>3</v>
      </c>
      <c r="G14" s="13">
        <v>36</v>
      </c>
      <c r="H14" s="13">
        <v>0</v>
      </c>
      <c r="I14" s="13">
        <v>6</v>
      </c>
      <c r="J14" s="13">
        <v>0</v>
      </c>
      <c r="K14" s="13">
        <v>6</v>
      </c>
      <c r="L14" s="13">
        <v>0</v>
      </c>
      <c r="M14" s="13">
        <v>2</v>
      </c>
      <c r="N14" s="13">
        <v>10</v>
      </c>
      <c r="O14" s="13">
        <v>0</v>
      </c>
      <c r="P14" s="13">
        <v>0</v>
      </c>
      <c r="Q14" s="13">
        <v>0</v>
      </c>
      <c r="R14" s="14">
        <f>SUM(D14:Q14)</f>
        <v>139</v>
      </c>
      <c r="S14" s="10"/>
      <c r="T14" s="10"/>
      <c r="U14" s="97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2</v>
      </c>
      <c r="AC14" s="13">
        <v>16</v>
      </c>
      <c r="AD14" s="13">
        <v>18</v>
      </c>
      <c r="AE14" s="77">
        <f t="shared" si="0"/>
        <v>36</v>
      </c>
      <c r="AF14" s="66">
        <f>R14+AE14</f>
        <v>175</v>
      </c>
    </row>
    <row r="15" spans="2:32">
      <c r="B15" s="103"/>
      <c r="C15" s="15" t="s">
        <v>35</v>
      </c>
      <c r="D15" s="16">
        <v>148</v>
      </c>
      <c r="E15" s="17">
        <v>11</v>
      </c>
      <c r="F15" s="17">
        <v>2</v>
      </c>
      <c r="G15" s="17">
        <v>12</v>
      </c>
      <c r="H15" s="17">
        <v>0</v>
      </c>
      <c r="I15" s="17">
        <v>3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>SUM(D15:Q15)</f>
        <v>178</v>
      </c>
      <c r="S15" s="10"/>
      <c r="T15" s="10"/>
      <c r="U15" s="103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1</v>
      </c>
      <c r="AC15" s="17">
        <v>3</v>
      </c>
      <c r="AD15" s="17">
        <v>0</v>
      </c>
      <c r="AE15" s="77">
        <f t="shared" si="0"/>
        <v>4</v>
      </c>
      <c r="AF15" s="82">
        <f t="shared" ref="AF15:AF19" si="5">R15+AE15</f>
        <v>182</v>
      </c>
    </row>
    <row r="16" spans="2:32">
      <c r="B16" s="103"/>
      <c r="C16" s="15" t="s">
        <v>36</v>
      </c>
      <c r="D16" s="16">
        <v>15</v>
      </c>
      <c r="E16" s="17">
        <v>2</v>
      </c>
      <c r="F16" s="17">
        <v>0</v>
      </c>
      <c r="G16" s="17">
        <v>34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2</v>
      </c>
      <c r="P16" s="17">
        <v>0</v>
      </c>
      <c r="Q16" s="17">
        <v>0</v>
      </c>
      <c r="R16" s="18">
        <f t="shared" ref="R16:R20" si="6">SUM(D16:Q16)</f>
        <v>55</v>
      </c>
      <c r="S16" s="10"/>
      <c r="T16" s="10"/>
      <c r="U16" s="103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1</v>
      </c>
      <c r="AC16" s="17">
        <v>2</v>
      </c>
      <c r="AD16" s="17">
        <v>1</v>
      </c>
      <c r="AE16" s="77">
        <f t="shared" si="0"/>
        <v>4</v>
      </c>
      <c r="AF16" s="83">
        <f t="shared" si="5"/>
        <v>59</v>
      </c>
    </row>
    <row r="17" spans="2:32">
      <c r="B17" s="103"/>
      <c r="C17" s="15" t="s">
        <v>37</v>
      </c>
      <c r="D17" s="16">
        <v>3</v>
      </c>
      <c r="E17" s="17">
        <v>1</v>
      </c>
      <c r="F17" s="17">
        <v>0</v>
      </c>
      <c r="G17" s="17">
        <v>32</v>
      </c>
      <c r="H17" s="17">
        <v>0</v>
      </c>
      <c r="I17" s="17">
        <v>9</v>
      </c>
      <c r="J17" s="17">
        <v>1</v>
      </c>
      <c r="K17" s="17">
        <v>1</v>
      </c>
      <c r="L17" s="17">
        <v>0</v>
      </c>
      <c r="M17" s="17">
        <v>10</v>
      </c>
      <c r="N17" s="17">
        <v>3</v>
      </c>
      <c r="O17" s="17">
        <v>1</v>
      </c>
      <c r="P17" s="17">
        <v>0</v>
      </c>
      <c r="Q17" s="17">
        <v>0</v>
      </c>
      <c r="R17" s="18">
        <f t="shared" si="6"/>
        <v>61</v>
      </c>
      <c r="S17" s="10"/>
      <c r="T17" s="10"/>
      <c r="U17" s="103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23">
        <v>2</v>
      </c>
      <c r="AC17" s="17">
        <v>5</v>
      </c>
      <c r="AD17" s="17">
        <v>4</v>
      </c>
      <c r="AE17" s="77">
        <f t="shared" si="0"/>
        <v>11</v>
      </c>
      <c r="AF17" s="39">
        <f t="shared" si="5"/>
        <v>72</v>
      </c>
    </row>
    <row r="18" spans="2:32">
      <c r="B18" s="103"/>
      <c r="C18" s="15" t="s">
        <v>38</v>
      </c>
      <c r="D18" s="16">
        <v>0</v>
      </c>
      <c r="E18" s="17">
        <v>1</v>
      </c>
      <c r="F18" s="17">
        <v>0</v>
      </c>
      <c r="G18" s="17">
        <v>14</v>
      </c>
      <c r="H18" s="17">
        <v>0</v>
      </c>
      <c r="I18" s="17">
        <v>2</v>
      </c>
      <c r="J18" s="17">
        <v>0</v>
      </c>
      <c r="K18" s="17">
        <v>1</v>
      </c>
      <c r="L18" s="17">
        <v>0</v>
      </c>
      <c r="M18" s="17">
        <v>0</v>
      </c>
      <c r="N18" s="17">
        <v>2</v>
      </c>
      <c r="O18" s="17">
        <v>1</v>
      </c>
      <c r="P18" s="17">
        <v>0</v>
      </c>
      <c r="Q18" s="17">
        <v>0</v>
      </c>
      <c r="R18" s="18">
        <f t="shared" si="6"/>
        <v>21</v>
      </c>
      <c r="S18" s="10"/>
      <c r="T18" s="10"/>
      <c r="U18" s="103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76" t="s">
        <v>55</v>
      </c>
      <c r="AB18" s="17">
        <v>1</v>
      </c>
      <c r="AC18" s="81">
        <v>1</v>
      </c>
      <c r="AD18" s="17">
        <v>0</v>
      </c>
      <c r="AE18" s="77">
        <f t="shared" si="0"/>
        <v>2</v>
      </c>
      <c r="AF18" s="39">
        <f t="shared" si="5"/>
        <v>23</v>
      </c>
    </row>
    <row r="19" spans="2:32">
      <c r="B19" s="103"/>
      <c r="C19" s="15" t="s">
        <v>39</v>
      </c>
      <c r="D19" s="16">
        <v>3</v>
      </c>
      <c r="E19" s="17">
        <v>8</v>
      </c>
      <c r="F19" s="17">
        <v>0</v>
      </c>
      <c r="G19" s="17">
        <v>18</v>
      </c>
      <c r="H19" s="17">
        <v>0</v>
      </c>
      <c r="I19" s="17">
        <v>1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f t="shared" si="6"/>
        <v>31</v>
      </c>
      <c r="S19" s="10"/>
      <c r="T19" s="10"/>
      <c r="U19" s="103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3">
        <v>0</v>
      </c>
      <c r="AC19" s="17">
        <v>1</v>
      </c>
      <c r="AD19" s="17">
        <v>1</v>
      </c>
      <c r="AE19" s="77">
        <f t="shared" si="0"/>
        <v>2</v>
      </c>
      <c r="AF19" s="39">
        <f t="shared" si="5"/>
        <v>33</v>
      </c>
    </row>
    <row r="20" spans="2:32">
      <c r="B20" s="103"/>
      <c r="C20" s="15" t="s">
        <v>40</v>
      </c>
      <c r="D20" s="16">
        <v>2</v>
      </c>
      <c r="E20" s="17">
        <v>1</v>
      </c>
      <c r="F20" s="17">
        <v>0</v>
      </c>
      <c r="G20" s="17">
        <v>23</v>
      </c>
      <c r="H20" s="17">
        <v>0</v>
      </c>
      <c r="I20" s="17">
        <v>2</v>
      </c>
      <c r="J20" s="17">
        <v>1</v>
      </c>
      <c r="K20" s="17">
        <v>4</v>
      </c>
      <c r="L20" s="17">
        <v>0</v>
      </c>
      <c r="M20" s="17">
        <v>5</v>
      </c>
      <c r="N20" s="17">
        <v>0</v>
      </c>
      <c r="O20" s="17">
        <v>1</v>
      </c>
      <c r="P20" s="17">
        <v>0</v>
      </c>
      <c r="Q20" s="17">
        <v>0</v>
      </c>
      <c r="R20" s="18">
        <f t="shared" si="6"/>
        <v>39</v>
      </c>
      <c r="S20" s="10"/>
      <c r="T20" s="10"/>
      <c r="U20" s="103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1</v>
      </c>
      <c r="AD20" s="17">
        <v>0</v>
      </c>
      <c r="AE20" s="77">
        <f t="shared" si="0"/>
        <v>1</v>
      </c>
      <c r="AF20" s="39">
        <f>R20+AE20</f>
        <v>40</v>
      </c>
    </row>
    <row r="21" spans="2:32" ht="13.8" thickBot="1">
      <c r="B21" s="104"/>
      <c r="C21" s="4" t="s">
        <v>16</v>
      </c>
      <c r="D21" s="19">
        <f>SUM(D14:D20)</f>
        <v>172</v>
      </c>
      <c r="E21" s="20">
        <f>SUM(E14:E20)</f>
        <v>99</v>
      </c>
      <c r="F21" s="20">
        <f t="shared" ref="F21:Q21" si="7">SUM(F14:F20)</f>
        <v>5</v>
      </c>
      <c r="G21" s="20">
        <f t="shared" si="7"/>
        <v>169</v>
      </c>
      <c r="H21" s="20">
        <f t="shared" si="7"/>
        <v>0</v>
      </c>
      <c r="I21" s="20">
        <f t="shared" si="7"/>
        <v>24</v>
      </c>
      <c r="J21" s="20">
        <f t="shared" si="7"/>
        <v>2</v>
      </c>
      <c r="K21" s="20">
        <f t="shared" si="7"/>
        <v>15</v>
      </c>
      <c r="L21" s="20">
        <f t="shared" si="7"/>
        <v>0</v>
      </c>
      <c r="M21" s="20">
        <f t="shared" si="7"/>
        <v>17</v>
      </c>
      <c r="N21" s="20">
        <f t="shared" si="7"/>
        <v>16</v>
      </c>
      <c r="O21" s="20">
        <f t="shared" si="7"/>
        <v>5</v>
      </c>
      <c r="P21" s="20">
        <f t="shared" si="7"/>
        <v>0</v>
      </c>
      <c r="Q21" s="20">
        <f t="shared" si="7"/>
        <v>0</v>
      </c>
      <c r="R21" s="21">
        <f>SUM(R14:R20)</f>
        <v>524</v>
      </c>
      <c r="S21" s="10"/>
      <c r="T21" s="10"/>
      <c r="U21" s="104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7</v>
      </c>
      <c r="AC21" s="20">
        <f t="shared" ref="AC21:AD21" si="8">SUM(AC14:AC20)</f>
        <v>29</v>
      </c>
      <c r="AD21" s="20">
        <f t="shared" si="8"/>
        <v>24</v>
      </c>
      <c r="AE21" s="20">
        <f t="shared" si="0"/>
        <v>60</v>
      </c>
      <c r="AF21" s="42">
        <f>SUM(AF14:AF20)</f>
        <v>584</v>
      </c>
    </row>
    <row r="22" spans="2:32">
      <c r="B22" s="97" t="s">
        <v>41</v>
      </c>
      <c r="C22" s="11" t="s">
        <v>42</v>
      </c>
      <c r="D22" s="12">
        <v>480</v>
      </c>
      <c r="E22" s="13">
        <v>3</v>
      </c>
      <c r="F22" s="13">
        <v>8</v>
      </c>
      <c r="G22" s="13">
        <v>11</v>
      </c>
      <c r="H22" s="13">
        <v>0</v>
      </c>
      <c r="I22" s="13">
        <v>5</v>
      </c>
      <c r="J22" s="13">
        <v>0</v>
      </c>
      <c r="K22" s="13">
        <v>4</v>
      </c>
      <c r="L22" s="13">
        <v>0</v>
      </c>
      <c r="M22" s="13">
        <v>0</v>
      </c>
      <c r="N22" s="13">
        <v>4</v>
      </c>
      <c r="O22" s="13">
        <v>0</v>
      </c>
      <c r="P22" s="13">
        <v>0</v>
      </c>
      <c r="Q22" s="13">
        <v>0</v>
      </c>
      <c r="R22" s="14">
        <f>SUM(D22:Q22)</f>
        <v>515</v>
      </c>
      <c r="S22" s="10"/>
      <c r="T22" s="10"/>
      <c r="U22" s="97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2</v>
      </c>
      <c r="AC22" s="13">
        <v>1</v>
      </c>
      <c r="AD22" s="13">
        <v>2</v>
      </c>
      <c r="AE22" s="77">
        <f t="shared" si="0"/>
        <v>5</v>
      </c>
      <c r="AF22" s="66">
        <f t="shared" ref="AF22:AF32" si="9">R22+AE22</f>
        <v>520</v>
      </c>
    </row>
    <row r="23" spans="2:32">
      <c r="B23" s="98"/>
      <c r="C23" s="15" t="s">
        <v>43</v>
      </c>
      <c r="D23" s="16">
        <v>242</v>
      </c>
      <c r="E23" s="17">
        <v>95</v>
      </c>
      <c r="F23" s="17">
        <v>725</v>
      </c>
      <c r="G23" s="17">
        <v>163</v>
      </c>
      <c r="H23" s="17">
        <v>9</v>
      </c>
      <c r="I23" s="17">
        <v>13</v>
      </c>
      <c r="J23" s="17">
        <v>0</v>
      </c>
      <c r="K23" s="17">
        <v>2</v>
      </c>
      <c r="L23" s="17">
        <v>0</v>
      </c>
      <c r="M23" s="17">
        <v>1</v>
      </c>
      <c r="N23" s="17">
        <v>6</v>
      </c>
      <c r="O23" s="17">
        <v>0</v>
      </c>
      <c r="P23" s="17">
        <v>0</v>
      </c>
      <c r="Q23" s="17">
        <v>0</v>
      </c>
      <c r="R23" s="18">
        <f>SUM(D23:Q23)</f>
        <v>1256</v>
      </c>
      <c r="S23" s="10"/>
      <c r="T23" s="10"/>
      <c r="U23" s="98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0</v>
      </c>
      <c r="AC23" s="17">
        <v>9</v>
      </c>
      <c r="AD23" s="17">
        <v>7</v>
      </c>
      <c r="AE23" s="76">
        <f t="shared" si="0"/>
        <v>16</v>
      </c>
      <c r="AF23" s="82">
        <f t="shared" si="9"/>
        <v>1272</v>
      </c>
    </row>
    <row r="24" spans="2:32">
      <c r="B24" s="98"/>
      <c r="C24" s="15" t="s">
        <v>44</v>
      </c>
      <c r="D24" s="16">
        <v>241</v>
      </c>
      <c r="E24" s="17">
        <v>4</v>
      </c>
      <c r="F24" s="17">
        <v>1</v>
      </c>
      <c r="G24" s="17">
        <v>42</v>
      </c>
      <c r="H24" s="17">
        <v>0</v>
      </c>
      <c r="I24" s="17">
        <v>9</v>
      </c>
      <c r="J24" s="17">
        <v>2</v>
      </c>
      <c r="K24" s="17">
        <v>10</v>
      </c>
      <c r="L24" s="17">
        <v>0</v>
      </c>
      <c r="M24" s="17">
        <v>2</v>
      </c>
      <c r="N24" s="17">
        <v>5</v>
      </c>
      <c r="O24" s="17">
        <v>5</v>
      </c>
      <c r="P24" s="17">
        <v>0</v>
      </c>
      <c r="Q24" s="17">
        <v>0</v>
      </c>
      <c r="R24" s="18">
        <f t="shared" ref="R24:R26" si="10">SUM(D24:Q24)</f>
        <v>321</v>
      </c>
      <c r="S24" s="10"/>
      <c r="T24" s="10"/>
      <c r="U24" s="98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4</v>
      </c>
      <c r="AC24" s="17">
        <v>1</v>
      </c>
      <c r="AD24" s="17">
        <v>3</v>
      </c>
      <c r="AE24" s="76">
        <f t="shared" si="0"/>
        <v>8</v>
      </c>
      <c r="AF24" s="83">
        <f t="shared" si="9"/>
        <v>329</v>
      </c>
    </row>
    <row r="25" spans="2:32">
      <c r="B25" s="98"/>
      <c r="C25" s="15" t="s">
        <v>45</v>
      </c>
      <c r="D25" s="16">
        <v>134</v>
      </c>
      <c r="E25" s="17">
        <v>71</v>
      </c>
      <c r="F25" s="17">
        <v>4</v>
      </c>
      <c r="G25" s="17">
        <v>36</v>
      </c>
      <c r="H25" s="17">
        <v>3</v>
      </c>
      <c r="I25" s="17">
        <v>1</v>
      </c>
      <c r="J25" s="17">
        <v>2</v>
      </c>
      <c r="K25" s="17">
        <v>2</v>
      </c>
      <c r="L25" s="17">
        <v>0</v>
      </c>
      <c r="M25" s="17">
        <v>0</v>
      </c>
      <c r="N25" s="17">
        <v>2</v>
      </c>
      <c r="O25" s="17">
        <v>1</v>
      </c>
      <c r="P25" s="17">
        <v>0</v>
      </c>
      <c r="Q25" s="17">
        <v>0</v>
      </c>
      <c r="R25" s="18">
        <f t="shared" si="10"/>
        <v>256</v>
      </c>
      <c r="S25" s="10"/>
      <c r="T25" s="10"/>
      <c r="U25" s="98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1</v>
      </c>
      <c r="AC25" s="17">
        <v>1</v>
      </c>
      <c r="AD25" s="17">
        <v>2</v>
      </c>
      <c r="AE25" s="76">
        <f t="shared" si="0"/>
        <v>4</v>
      </c>
      <c r="AF25" s="83">
        <f t="shared" si="9"/>
        <v>260</v>
      </c>
    </row>
    <row r="26" spans="2:32">
      <c r="B26" s="98"/>
      <c r="C26" s="15" t="s">
        <v>46</v>
      </c>
      <c r="D26" s="16">
        <v>476</v>
      </c>
      <c r="E26" s="17">
        <v>150</v>
      </c>
      <c r="F26" s="17">
        <v>27</v>
      </c>
      <c r="G26" s="17">
        <v>518</v>
      </c>
      <c r="H26" s="17">
        <v>9</v>
      </c>
      <c r="I26" s="17">
        <v>206</v>
      </c>
      <c r="J26" s="17">
        <v>164</v>
      </c>
      <c r="K26" s="17">
        <v>123</v>
      </c>
      <c r="L26" s="17">
        <v>1</v>
      </c>
      <c r="M26" s="17">
        <v>16</v>
      </c>
      <c r="N26" s="17">
        <v>30</v>
      </c>
      <c r="O26" s="17">
        <v>21</v>
      </c>
      <c r="P26" s="17">
        <v>0</v>
      </c>
      <c r="Q26" s="17">
        <v>2</v>
      </c>
      <c r="R26" s="18">
        <f t="shared" si="10"/>
        <v>1743</v>
      </c>
      <c r="S26" s="10"/>
      <c r="T26" s="10"/>
      <c r="U26" s="98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36</v>
      </c>
      <c r="AC26" s="17">
        <v>14</v>
      </c>
      <c r="AD26" s="17">
        <v>18</v>
      </c>
      <c r="AE26" s="76">
        <f t="shared" si="0"/>
        <v>68</v>
      </c>
      <c r="AF26" s="83">
        <f t="shared" si="9"/>
        <v>1811</v>
      </c>
    </row>
    <row r="27" spans="2:32" ht="13.8" thickBot="1">
      <c r="B27" s="99"/>
      <c r="C27" s="4" t="s">
        <v>16</v>
      </c>
      <c r="D27" s="19">
        <f>SUM(D22:D26)</f>
        <v>1573</v>
      </c>
      <c r="E27" s="20">
        <f>SUM(E22:E26)</f>
        <v>323</v>
      </c>
      <c r="F27" s="20">
        <f t="shared" ref="F27:P27" si="11">SUM(F22:F26)</f>
        <v>765</v>
      </c>
      <c r="G27" s="20">
        <f t="shared" si="11"/>
        <v>770</v>
      </c>
      <c r="H27" s="20">
        <f t="shared" si="11"/>
        <v>21</v>
      </c>
      <c r="I27" s="20">
        <f t="shared" si="11"/>
        <v>234</v>
      </c>
      <c r="J27" s="20">
        <f t="shared" si="11"/>
        <v>168</v>
      </c>
      <c r="K27" s="20">
        <f t="shared" si="11"/>
        <v>141</v>
      </c>
      <c r="L27" s="20">
        <f t="shared" si="11"/>
        <v>1</v>
      </c>
      <c r="M27" s="20">
        <f t="shared" si="11"/>
        <v>19</v>
      </c>
      <c r="N27" s="20">
        <f t="shared" si="11"/>
        <v>47</v>
      </c>
      <c r="O27" s="20">
        <f t="shared" si="11"/>
        <v>27</v>
      </c>
      <c r="P27" s="20">
        <f t="shared" si="11"/>
        <v>0</v>
      </c>
      <c r="Q27" s="20">
        <f>SUM(Q22:Q26)</f>
        <v>2</v>
      </c>
      <c r="R27" s="21">
        <f>SUM(R22:R26)</f>
        <v>4091</v>
      </c>
      <c r="S27" s="10"/>
      <c r="T27" s="10"/>
      <c r="U27" s="99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43</v>
      </c>
      <c r="AC27" s="20">
        <f t="shared" ref="AC27:AD27" si="12">SUM(AC22:AC26)</f>
        <v>26</v>
      </c>
      <c r="AD27" s="20">
        <f t="shared" si="12"/>
        <v>32</v>
      </c>
      <c r="AE27" s="44">
        <f t="shared" si="0"/>
        <v>101</v>
      </c>
      <c r="AF27" s="42">
        <f t="shared" si="9"/>
        <v>4192</v>
      </c>
    </row>
    <row r="28" spans="2:32">
      <c r="B28" s="97" t="s">
        <v>47</v>
      </c>
      <c r="C28" s="11" t="s">
        <v>54</v>
      </c>
      <c r="D28" s="12">
        <v>10</v>
      </c>
      <c r="E28" s="13">
        <v>4</v>
      </c>
      <c r="F28" s="13">
        <v>0</v>
      </c>
      <c r="G28" s="13">
        <v>31</v>
      </c>
      <c r="H28" s="13">
        <v>0</v>
      </c>
      <c r="I28" s="13">
        <v>8</v>
      </c>
      <c r="J28" s="13">
        <v>4</v>
      </c>
      <c r="K28" s="13">
        <v>6</v>
      </c>
      <c r="L28" s="13">
        <v>0</v>
      </c>
      <c r="M28" s="13">
        <v>7</v>
      </c>
      <c r="N28" s="13">
        <v>6</v>
      </c>
      <c r="O28" s="13">
        <v>1</v>
      </c>
      <c r="P28" s="13">
        <v>0</v>
      </c>
      <c r="Q28" s="13">
        <v>0</v>
      </c>
      <c r="R28" s="14">
        <f>SUM(D28:Q28)</f>
        <v>77</v>
      </c>
      <c r="S28" s="10"/>
      <c r="T28" s="10"/>
      <c r="U28" s="97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5</v>
      </c>
      <c r="AC28" s="13">
        <v>14</v>
      </c>
      <c r="AD28" s="13">
        <v>5</v>
      </c>
      <c r="AE28" s="77">
        <f t="shared" si="0"/>
        <v>24</v>
      </c>
      <c r="AF28" s="66">
        <f t="shared" si="9"/>
        <v>101</v>
      </c>
    </row>
    <row r="29" spans="2:32">
      <c r="B29" s="98"/>
      <c r="C29" s="15" t="s">
        <v>49</v>
      </c>
      <c r="D29" s="16">
        <v>12</v>
      </c>
      <c r="E29" s="17">
        <v>15</v>
      </c>
      <c r="F29" s="17">
        <v>0</v>
      </c>
      <c r="G29" s="17">
        <v>119</v>
      </c>
      <c r="H29" s="17">
        <v>3</v>
      </c>
      <c r="I29" s="17">
        <v>82</v>
      </c>
      <c r="J29" s="17">
        <v>9</v>
      </c>
      <c r="K29" s="17">
        <v>3</v>
      </c>
      <c r="L29" s="17">
        <v>0</v>
      </c>
      <c r="M29" s="17">
        <v>5</v>
      </c>
      <c r="N29" s="17">
        <v>29</v>
      </c>
      <c r="O29" s="17">
        <v>0</v>
      </c>
      <c r="P29" s="17">
        <v>0</v>
      </c>
      <c r="Q29" s="17">
        <v>0</v>
      </c>
      <c r="R29" s="18">
        <f>SUM(D29:Q29)</f>
        <v>277</v>
      </c>
      <c r="S29" s="10"/>
      <c r="T29" s="10"/>
      <c r="U29" s="98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6</v>
      </c>
      <c r="AC29" s="17">
        <v>6</v>
      </c>
      <c r="AD29" s="17">
        <v>13</v>
      </c>
      <c r="AE29" s="76">
        <f t="shared" si="0"/>
        <v>25</v>
      </c>
      <c r="AF29" s="82">
        <f t="shared" si="9"/>
        <v>302</v>
      </c>
    </row>
    <row r="30" spans="2:32">
      <c r="B30" s="98"/>
      <c r="C30" s="15" t="s">
        <v>50</v>
      </c>
      <c r="D30" s="16">
        <v>89</v>
      </c>
      <c r="E30" s="17">
        <v>7</v>
      </c>
      <c r="F30" s="17">
        <v>0</v>
      </c>
      <c r="G30" s="17">
        <v>45</v>
      </c>
      <c r="H30" s="17">
        <v>1</v>
      </c>
      <c r="I30" s="17">
        <v>18</v>
      </c>
      <c r="J30" s="17">
        <v>1</v>
      </c>
      <c r="K30" s="17">
        <v>7</v>
      </c>
      <c r="L30" s="17">
        <v>0</v>
      </c>
      <c r="M30" s="17">
        <v>1</v>
      </c>
      <c r="N30" s="17">
        <v>6</v>
      </c>
      <c r="O30" s="17">
        <v>4</v>
      </c>
      <c r="P30" s="17">
        <v>0</v>
      </c>
      <c r="Q30" s="17">
        <v>0</v>
      </c>
      <c r="R30" s="18">
        <f t="shared" ref="R30:R32" si="13">SUM(D30:Q30)</f>
        <v>179</v>
      </c>
      <c r="S30" s="10"/>
      <c r="T30" s="10"/>
      <c r="U30" s="98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8</v>
      </c>
      <c r="AC30" s="17">
        <v>1</v>
      </c>
      <c r="AD30" s="17">
        <v>2</v>
      </c>
      <c r="AE30" s="76">
        <f t="shared" si="0"/>
        <v>11</v>
      </c>
      <c r="AF30" s="83">
        <f t="shared" si="9"/>
        <v>190</v>
      </c>
    </row>
    <row r="31" spans="2:32">
      <c r="B31" s="98"/>
      <c r="C31" s="15" t="s">
        <v>51</v>
      </c>
      <c r="D31" s="16">
        <v>260</v>
      </c>
      <c r="E31" s="17">
        <v>417</v>
      </c>
      <c r="F31" s="17">
        <v>1</v>
      </c>
      <c r="G31" s="17">
        <v>38</v>
      </c>
      <c r="H31" s="17">
        <v>58</v>
      </c>
      <c r="I31" s="17">
        <v>3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f t="shared" si="13"/>
        <v>778</v>
      </c>
      <c r="S31" s="10"/>
      <c r="T31" s="10"/>
      <c r="U31" s="98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6</v>
      </c>
      <c r="AD31" s="17">
        <v>8</v>
      </c>
      <c r="AE31" s="76">
        <f t="shared" si="0"/>
        <v>14</v>
      </c>
      <c r="AF31" s="83">
        <f t="shared" si="9"/>
        <v>792</v>
      </c>
    </row>
    <row r="32" spans="2:32">
      <c r="B32" s="98"/>
      <c r="C32" s="15" t="s">
        <v>52</v>
      </c>
      <c r="D32" s="16">
        <v>221</v>
      </c>
      <c r="E32" s="17">
        <v>87</v>
      </c>
      <c r="F32" s="17">
        <v>3</v>
      </c>
      <c r="G32" s="17">
        <v>237</v>
      </c>
      <c r="H32" s="17">
        <v>7</v>
      </c>
      <c r="I32" s="17">
        <v>55</v>
      </c>
      <c r="J32" s="17">
        <v>9</v>
      </c>
      <c r="K32" s="17">
        <v>40</v>
      </c>
      <c r="L32" s="17">
        <v>1</v>
      </c>
      <c r="M32" s="17">
        <v>6</v>
      </c>
      <c r="N32" s="17">
        <v>10</v>
      </c>
      <c r="O32" s="17">
        <v>2</v>
      </c>
      <c r="P32" s="17">
        <v>0</v>
      </c>
      <c r="Q32" s="17">
        <v>0</v>
      </c>
      <c r="R32" s="18">
        <f t="shared" si="13"/>
        <v>678</v>
      </c>
      <c r="S32" s="10"/>
      <c r="T32" s="10"/>
      <c r="U32" s="98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6</v>
      </c>
      <c r="AC32" s="17">
        <v>7</v>
      </c>
      <c r="AD32" s="17">
        <v>8</v>
      </c>
      <c r="AE32" s="76">
        <f t="shared" si="0"/>
        <v>21</v>
      </c>
      <c r="AF32" s="83">
        <f t="shared" si="9"/>
        <v>699</v>
      </c>
    </row>
    <row r="33" spans="2:32" ht="13.8" thickBot="1">
      <c r="B33" s="99"/>
      <c r="C33" s="4" t="s">
        <v>16</v>
      </c>
      <c r="D33" s="22">
        <f>SUM(D28:D32)</f>
        <v>592</v>
      </c>
      <c r="E33" s="23">
        <f>SUM(E28:E32)</f>
        <v>530</v>
      </c>
      <c r="F33" s="23">
        <f t="shared" ref="F33:Q33" si="14">SUM(F28:F32)</f>
        <v>4</v>
      </c>
      <c r="G33" s="23">
        <f t="shared" si="14"/>
        <v>470</v>
      </c>
      <c r="H33" s="23">
        <f t="shared" si="14"/>
        <v>69</v>
      </c>
      <c r="I33" s="23">
        <f t="shared" si="14"/>
        <v>166</v>
      </c>
      <c r="J33" s="23">
        <f t="shared" si="14"/>
        <v>24</v>
      </c>
      <c r="K33" s="23">
        <f t="shared" si="14"/>
        <v>56</v>
      </c>
      <c r="L33" s="23">
        <f t="shared" si="14"/>
        <v>1</v>
      </c>
      <c r="M33" s="23">
        <f t="shared" si="14"/>
        <v>19</v>
      </c>
      <c r="N33" s="23">
        <f t="shared" si="14"/>
        <v>51</v>
      </c>
      <c r="O33" s="23">
        <f t="shared" si="14"/>
        <v>7</v>
      </c>
      <c r="P33" s="23">
        <f t="shared" si="14"/>
        <v>0</v>
      </c>
      <c r="Q33" s="23">
        <f t="shared" si="14"/>
        <v>0</v>
      </c>
      <c r="R33" s="24">
        <f>SUM(R28:R32)</f>
        <v>1989</v>
      </c>
      <c r="S33" s="10"/>
      <c r="T33" s="10"/>
      <c r="U33" s="99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25</v>
      </c>
      <c r="AC33" s="23">
        <f t="shared" ref="AC33:AD33" si="15">SUM(AC28:AC32)</f>
        <v>34</v>
      </c>
      <c r="AD33" s="23">
        <f t="shared" si="15"/>
        <v>36</v>
      </c>
      <c r="AE33" s="23">
        <f t="shared" si="0"/>
        <v>95</v>
      </c>
      <c r="AF33" s="42">
        <f>SUM(AF28:AF32)</f>
        <v>2084</v>
      </c>
    </row>
    <row r="34" spans="2:32" ht="13.8" thickBot="1">
      <c r="B34" s="95" t="s">
        <v>15</v>
      </c>
      <c r="C34" s="96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55</v>
      </c>
      <c r="S34" s="10"/>
      <c r="T34" s="10"/>
      <c r="U34" s="95" t="s">
        <v>15</v>
      </c>
      <c r="V34" s="96"/>
      <c r="W34" s="7">
        <v>4</v>
      </c>
      <c r="X34" s="8">
        <v>8</v>
      </c>
      <c r="Y34" s="8">
        <v>13</v>
      </c>
      <c r="Z34" s="8">
        <v>1</v>
      </c>
      <c r="AA34" s="8">
        <v>401</v>
      </c>
      <c r="AB34" s="8">
        <v>0</v>
      </c>
      <c r="AC34" s="8">
        <v>2</v>
      </c>
      <c r="AD34" s="8">
        <v>0</v>
      </c>
      <c r="AE34" s="47">
        <f>SUM(W34:AD34)</f>
        <v>429</v>
      </c>
      <c r="AF34" s="35">
        <f>AE34</f>
        <v>429</v>
      </c>
    </row>
    <row r="35" spans="2:32" ht="13.8" thickBot="1">
      <c r="B35" s="95" t="s">
        <v>53</v>
      </c>
      <c r="C35" s="138"/>
      <c r="D35" s="86">
        <f>D4+D13+D21+D27+D33</f>
        <v>2612</v>
      </c>
      <c r="E35" s="87">
        <f t="shared" ref="E35:R35" si="16">E4+E13+E21+E27+E33</f>
        <v>960</v>
      </c>
      <c r="F35" s="87">
        <f t="shared" si="16"/>
        <v>2022</v>
      </c>
      <c r="G35" s="87">
        <f t="shared" si="16"/>
        <v>5169</v>
      </c>
      <c r="H35" s="87">
        <f t="shared" si="16"/>
        <v>90</v>
      </c>
      <c r="I35" s="87">
        <f t="shared" si="16"/>
        <v>2096</v>
      </c>
      <c r="J35" s="87">
        <f t="shared" si="16"/>
        <v>510</v>
      </c>
      <c r="K35" s="87">
        <f t="shared" si="16"/>
        <v>227</v>
      </c>
      <c r="L35" s="87">
        <f t="shared" si="16"/>
        <v>64</v>
      </c>
      <c r="M35" s="87">
        <f t="shared" si="16"/>
        <v>806</v>
      </c>
      <c r="N35" s="87">
        <f t="shared" si="16"/>
        <v>367</v>
      </c>
      <c r="O35" s="87">
        <f t="shared" si="16"/>
        <v>46</v>
      </c>
      <c r="P35" s="87">
        <f t="shared" si="16"/>
        <v>164</v>
      </c>
      <c r="Q35" s="87">
        <f t="shared" si="16"/>
        <v>11</v>
      </c>
      <c r="R35" s="54">
        <f t="shared" si="16"/>
        <v>15144</v>
      </c>
      <c r="S35" s="10"/>
      <c r="T35" s="10"/>
      <c r="U35" s="95" t="s">
        <v>53</v>
      </c>
      <c r="V35" s="96"/>
      <c r="W35" s="7">
        <f>W34</f>
        <v>4</v>
      </c>
      <c r="X35" s="8">
        <f>X34</f>
        <v>8</v>
      </c>
      <c r="Y35" s="8">
        <f t="shared" ref="Y35:AA35" si="17">Y34</f>
        <v>13</v>
      </c>
      <c r="Z35" s="8">
        <f t="shared" si="17"/>
        <v>1</v>
      </c>
      <c r="AA35" s="8">
        <f t="shared" si="17"/>
        <v>401</v>
      </c>
      <c r="AB35" s="8">
        <f>AB4+AB13+AB21+AB27+AB33+AB34</f>
        <v>129</v>
      </c>
      <c r="AC35" s="8">
        <f t="shared" ref="AC35:AE35" si="18">AC4+AC13+AC21+AC27+AC33+AC34</f>
        <v>359</v>
      </c>
      <c r="AD35" s="8">
        <f t="shared" si="18"/>
        <v>373</v>
      </c>
      <c r="AE35" s="8">
        <f t="shared" si="18"/>
        <v>1288</v>
      </c>
      <c r="AF35" s="9">
        <f>AF4+AF13+AF21+AF27+AF33+AF34</f>
        <v>16432</v>
      </c>
    </row>
    <row r="36" spans="2:32">
      <c r="B36" s="25" t="s">
        <v>66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AF36" s="80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topLeftCell="G4" zoomScaleNormal="100" zoomScaleSheetLayoutView="70" workbookViewId="0">
      <selection activeCell="V41" sqref="V41"/>
    </sheetView>
  </sheetViews>
  <sheetFormatPr defaultColWidth="9" defaultRowHeight="13.2"/>
  <cols>
    <col min="1" max="1" width="3" style="25" customWidth="1"/>
    <col min="2" max="2" width="6.77734375" style="25" bestFit="1" customWidth="1"/>
    <col min="3" max="3" width="14.44140625" style="25" bestFit="1" customWidth="1"/>
    <col min="4" max="6" width="7.77734375" style="25" customWidth="1"/>
    <col min="7" max="7" width="7.6640625" style="25" bestFit="1" customWidth="1"/>
    <col min="8" max="17" width="7.77734375" style="25" customWidth="1"/>
    <col min="18" max="18" width="6.33203125" style="25" bestFit="1" customWidth="1"/>
    <col min="19" max="20" width="2.77734375" style="25" customWidth="1"/>
    <col min="21" max="21" width="6.77734375" style="25" bestFit="1" customWidth="1"/>
    <col min="22" max="22" width="14.44140625" style="25" bestFit="1" customWidth="1"/>
    <col min="23" max="32" width="8.21875" style="25" customWidth="1"/>
    <col min="33" max="16384" width="9" style="25"/>
  </cols>
  <sheetData>
    <row r="1" spans="2:32" ht="13.8" thickBot="1">
      <c r="B1" s="25" t="s">
        <v>73</v>
      </c>
      <c r="AF1" s="84"/>
    </row>
    <row r="2" spans="2:32" ht="13.5" customHeight="1">
      <c r="B2" s="107" t="s">
        <v>0</v>
      </c>
      <c r="C2" s="108"/>
      <c r="D2" s="120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49"/>
      <c r="W2" s="144" t="s">
        <v>2</v>
      </c>
      <c r="X2" s="100"/>
      <c r="Y2" s="100"/>
      <c r="Z2" s="100"/>
      <c r="AA2" s="100"/>
      <c r="AB2" s="100"/>
      <c r="AC2" s="100"/>
      <c r="AD2" s="100"/>
      <c r="AE2" s="145"/>
      <c r="AF2" s="101" t="s">
        <v>3</v>
      </c>
    </row>
    <row r="3" spans="2:32" ht="66.599999999999994" thickBot="1">
      <c r="B3" s="109"/>
      <c r="C3" s="110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50"/>
      <c r="V3" s="151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85" t="s">
        <v>16</v>
      </c>
      <c r="AF3" s="146"/>
    </row>
    <row r="4" spans="2:32" ht="13.8" thickBot="1">
      <c r="B4" s="147" t="s">
        <v>23</v>
      </c>
      <c r="C4" s="148"/>
      <c r="D4" s="7">
        <v>24</v>
      </c>
      <c r="E4" s="8">
        <v>0</v>
      </c>
      <c r="F4" s="8">
        <v>0</v>
      </c>
      <c r="G4" s="8">
        <v>1000</v>
      </c>
      <c r="H4" s="8">
        <v>0</v>
      </c>
      <c r="I4" s="8">
        <v>253</v>
      </c>
      <c r="J4" s="8">
        <v>35</v>
      </c>
      <c r="K4" s="8">
        <v>5</v>
      </c>
      <c r="L4" s="8">
        <v>16</v>
      </c>
      <c r="M4" s="8">
        <v>75</v>
      </c>
      <c r="N4" s="8">
        <v>13</v>
      </c>
      <c r="O4" s="8">
        <v>0</v>
      </c>
      <c r="P4" s="8">
        <v>0</v>
      </c>
      <c r="Q4" s="8">
        <v>0</v>
      </c>
      <c r="R4" s="9">
        <f>SUM(D4:Q4)</f>
        <v>1421</v>
      </c>
      <c r="S4" s="10"/>
      <c r="T4" s="10"/>
      <c r="U4" s="147" t="s">
        <v>23</v>
      </c>
      <c r="V4" s="148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1</v>
      </c>
      <c r="AC4" s="8">
        <v>27</v>
      </c>
      <c r="AD4" s="8">
        <v>15</v>
      </c>
      <c r="AE4" s="90">
        <f t="shared" ref="AE4:AE33" si="0">SUM(AB4:AD4)</f>
        <v>43</v>
      </c>
      <c r="AF4" s="35">
        <f>R4+AE4</f>
        <v>1464</v>
      </c>
    </row>
    <row r="5" spans="2:32">
      <c r="B5" s="141" t="s">
        <v>24</v>
      </c>
      <c r="C5" s="11" t="s">
        <v>25</v>
      </c>
      <c r="D5" s="12">
        <v>9</v>
      </c>
      <c r="E5" s="13">
        <v>0</v>
      </c>
      <c r="F5" s="13">
        <v>0</v>
      </c>
      <c r="G5" s="13">
        <v>400</v>
      </c>
      <c r="H5" s="13">
        <v>0</v>
      </c>
      <c r="I5" s="13">
        <v>434</v>
      </c>
      <c r="J5" s="13">
        <v>83</v>
      </c>
      <c r="K5" s="13">
        <v>1</v>
      </c>
      <c r="L5" s="13">
        <v>28</v>
      </c>
      <c r="M5" s="13">
        <v>130</v>
      </c>
      <c r="N5" s="13">
        <v>50</v>
      </c>
      <c r="O5" s="13">
        <v>0</v>
      </c>
      <c r="P5" s="13">
        <v>0</v>
      </c>
      <c r="Q5" s="13">
        <v>0</v>
      </c>
      <c r="R5" s="14">
        <f>SUM(D5:Q5)</f>
        <v>1135</v>
      </c>
      <c r="S5" s="10"/>
      <c r="T5" s="10"/>
      <c r="U5" s="141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0</v>
      </c>
      <c r="AC5" s="13">
        <v>9</v>
      </c>
      <c r="AD5" s="13">
        <v>6</v>
      </c>
      <c r="AE5" s="48">
        <f t="shared" si="0"/>
        <v>15</v>
      </c>
      <c r="AF5" s="66">
        <f>R5+AE5</f>
        <v>1150</v>
      </c>
    </row>
    <row r="6" spans="2:32">
      <c r="B6" s="142"/>
      <c r="C6" s="15" t="s">
        <v>26</v>
      </c>
      <c r="D6" s="16">
        <v>19</v>
      </c>
      <c r="E6" s="17">
        <v>0</v>
      </c>
      <c r="F6" s="17">
        <v>0</v>
      </c>
      <c r="G6" s="17">
        <v>1457</v>
      </c>
      <c r="H6" s="17">
        <v>0</v>
      </c>
      <c r="I6" s="17">
        <v>257</v>
      </c>
      <c r="J6" s="17">
        <v>90</v>
      </c>
      <c r="K6" s="17">
        <v>8</v>
      </c>
      <c r="L6" s="17">
        <v>6</v>
      </c>
      <c r="M6" s="17">
        <v>177</v>
      </c>
      <c r="N6" s="17">
        <v>125</v>
      </c>
      <c r="O6" s="17">
        <v>2</v>
      </c>
      <c r="P6" s="17">
        <v>0</v>
      </c>
      <c r="Q6" s="17">
        <v>3</v>
      </c>
      <c r="R6" s="18">
        <f>SUM(D6:Q6)</f>
        <v>2144</v>
      </c>
      <c r="S6" s="10"/>
      <c r="T6" s="10"/>
      <c r="U6" s="142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47</v>
      </c>
      <c r="AC6" s="17">
        <v>219</v>
      </c>
      <c r="AD6" s="17">
        <v>247</v>
      </c>
      <c r="AE6" s="17">
        <f t="shared" si="0"/>
        <v>513</v>
      </c>
      <c r="AF6" s="39">
        <f>R6+AE6</f>
        <v>2657</v>
      </c>
    </row>
    <row r="7" spans="2:32">
      <c r="B7" s="142"/>
      <c r="C7" s="15" t="s">
        <v>27</v>
      </c>
      <c r="D7" s="16">
        <v>8</v>
      </c>
      <c r="E7" s="17">
        <v>0</v>
      </c>
      <c r="F7" s="17">
        <v>0</v>
      </c>
      <c r="G7" s="17">
        <v>146</v>
      </c>
      <c r="H7" s="17">
        <v>0</v>
      </c>
      <c r="I7" s="17">
        <v>232</v>
      </c>
      <c r="J7" s="17">
        <v>23</v>
      </c>
      <c r="K7" s="17">
        <v>4</v>
      </c>
      <c r="L7" s="17">
        <v>0</v>
      </c>
      <c r="M7" s="17">
        <v>15</v>
      </c>
      <c r="N7" s="17">
        <v>304</v>
      </c>
      <c r="O7" s="17">
        <v>3</v>
      </c>
      <c r="P7" s="17">
        <v>0</v>
      </c>
      <c r="Q7" s="17">
        <v>0</v>
      </c>
      <c r="R7" s="18">
        <f t="shared" ref="R7:R12" si="1">SUM(D7:Q7)</f>
        <v>735</v>
      </c>
      <c r="S7" s="10"/>
      <c r="T7" s="10"/>
      <c r="U7" s="142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8</v>
      </c>
      <c r="AC7" s="17">
        <v>19</v>
      </c>
      <c r="AD7" s="17">
        <v>28</v>
      </c>
      <c r="AE7" s="17">
        <f t="shared" si="0"/>
        <v>55</v>
      </c>
      <c r="AF7" s="39">
        <f t="shared" ref="AF7:AF12" si="2">R7+AE7</f>
        <v>790</v>
      </c>
    </row>
    <row r="8" spans="2:32">
      <c r="B8" s="142"/>
      <c r="C8" s="15" t="s">
        <v>28</v>
      </c>
      <c r="D8" s="16">
        <v>2</v>
      </c>
      <c r="E8" s="17">
        <v>0</v>
      </c>
      <c r="F8" s="17">
        <v>0</v>
      </c>
      <c r="G8" s="17">
        <v>53</v>
      </c>
      <c r="H8" s="17">
        <v>0</v>
      </c>
      <c r="I8" s="17">
        <v>64</v>
      </c>
      <c r="J8" s="17">
        <v>25</v>
      </c>
      <c r="K8" s="17">
        <v>5</v>
      </c>
      <c r="L8" s="17">
        <v>1</v>
      </c>
      <c r="M8" s="17">
        <v>15</v>
      </c>
      <c r="N8" s="17">
        <v>7</v>
      </c>
      <c r="O8" s="17">
        <v>0</v>
      </c>
      <c r="P8" s="17">
        <v>0</v>
      </c>
      <c r="Q8" s="17">
        <v>0</v>
      </c>
      <c r="R8" s="18">
        <f t="shared" si="1"/>
        <v>172</v>
      </c>
      <c r="S8" s="10"/>
      <c r="T8" s="10"/>
      <c r="U8" s="142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4</v>
      </c>
      <c r="AC8" s="17">
        <v>6</v>
      </c>
      <c r="AD8" s="17">
        <v>4</v>
      </c>
      <c r="AE8" s="17">
        <f t="shared" si="0"/>
        <v>14</v>
      </c>
      <c r="AF8" s="39">
        <f t="shared" si="2"/>
        <v>186</v>
      </c>
    </row>
    <row r="9" spans="2:32">
      <c r="B9" s="142"/>
      <c r="C9" s="15" t="s">
        <v>29</v>
      </c>
      <c r="D9" s="16">
        <v>98</v>
      </c>
      <c r="E9" s="17">
        <v>0</v>
      </c>
      <c r="F9" s="17">
        <v>0</v>
      </c>
      <c r="G9" s="17">
        <v>162</v>
      </c>
      <c r="H9" s="17">
        <v>0</v>
      </c>
      <c r="I9" s="17">
        <v>46</v>
      </c>
      <c r="J9" s="17">
        <v>7</v>
      </c>
      <c r="K9" s="17">
        <v>1</v>
      </c>
      <c r="L9" s="17">
        <v>0</v>
      </c>
      <c r="M9" s="17">
        <v>7</v>
      </c>
      <c r="N9" s="17">
        <v>45</v>
      </c>
      <c r="O9" s="17">
        <v>0</v>
      </c>
      <c r="P9" s="17">
        <v>0</v>
      </c>
      <c r="Q9" s="17">
        <v>0</v>
      </c>
      <c r="R9" s="18">
        <f t="shared" si="1"/>
        <v>366</v>
      </c>
      <c r="S9" s="10"/>
      <c r="T9" s="10"/>
      <c r="U9" s="142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1</v>
      </c>
      <c r="AC9" s="17">
        <v>4</v>
      </c>
      <c r="AD9" s="17">
        <v>8</v>
      </c>
      <c r="AE9" s="17">
        <f t="shared" si="0"/>
        <v>13</v>
      </c>
      <c r="AF9" s="39">
        <f t="shared" si="2"/>
        <v>379</v>
      </c>
    </row>
    <row r="10" spans="2:32">
      <c r="B10" s="142"/>
      <c r="C10" s="15" t="s">
        <v>30</v>
      </c>
      <c r="D10" s="16">
        <v>36</v>
      </c>
      <c r="E10" s="17">
        <v>0</v>
      </c>
      <c r="F10" s="17">
        <v>83</v>
      </c>
      <c r="G10" s="17">
        <v>165</v>
      </c>
      <c r="H10" s="17">
        <v>0</v>
      </c>
      <c r="I10" s="17">
        <v>208</v>
      </c>
      <c r="J10" s="17">
        <v>42</v>
      </c>
      <c r="K10" s="17">
        <v>1</v>
      </c>
      <c r="L10" s="17">
        <v>4</v>
      </c>
      <c r="M10" s="17">
        <v>446</v>
      </c>
      <c r="N10" s="17">
        <v>15</v>
      </c>
      <c r="O10" s="17">
        <v>0</v>
      </c>
      <c r="P10" s="17">
        <v>0</v>
      </c>
      <c r="Q10" s="17">
        <v>1</v>
      </c>
      <c r="R10" s="18">
        <f t="shared" si="1"/>
        <v>1001</v>
      </c>
      <c r="S10" s="10"/>
      <c r="T10" s="10"/>
      <c r="U10" s="142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2</v>
      </c>
      <c r="AC10" s="17">
        <v>18</v>
      </c>
      <c r="AD10" s="17">
        <v>17</v>
      </c>
      <c r="AE10" s="17">
        <f t="shared" si="0"/>
        <v>37</v>
      </c>
      <c r="AF10" s="39">
        <f>R10+AE10</f>
        <v>1038</v>
      </c>
    </row>
    <row r="11" spans="2:32">
      <c r="B11" s="142"/>
      <c r="C11" s="15" t="s">
        <v>31</v>
      </c>
      <c r="D11" s="16">
        <v>0</v>
      </c>
      <c r="E11" s="17">
        <v>0</v>
      </c>
      <c r="F11" s="17">
        <v>1144</v>
      </c>
      <c r="G11" s="17">
        <v>578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179</v>
      </c>
      <c r="Q11" s="17">
        <v>2</v>
      </c>
      <c r="R11" s="18">
        <f t="shared" si="1"/>
        <v>1903</v>
      </c>
      <c r="S11" s="10"/>
      <c r="T11" s="10"/>
      <c r="U11" s="142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77</v>
      </c>
      <c r="AD11" s="17">
        <v>34</v>
      </c>
      <c r="AE11" s="17">
        <f t="shared" si="0"/>
        <v>111</v>
      </c>
      <c r="AF11" s="39">
        <f t="shared" si="2"/>
        <v>2014</v>
      </c>
    </row>
    <row r="12" spans="2:32">
      <c r="B12" s="142"/>
      <c r="C12" s="15" t="s">
        <v>32</v>
      </c>
      <c r="D12" s="16">
        <v>52</v>
      </c>
      <c r="E12" s="17">
        <v>8</v>
      </c>
      <c r="F12" s="17">
        <v>2</v>
      </c>
      <c r="G12" s="17">
        <v>131</v>
      </c>
      <c r="H12" s="17">
        <v>0</v>
      </c>
      <c r="I12" s="17">
        <v>334</v>
      </c>
      <c r="J12" s="17">
        <v>61</v>
      </c>
      <c r="K12" s="17">
        <v>0</v>
      </c>
      <c r="L12" s="17">
        <v>18</v>
      </c>
      <c r="M12" s="17">
        <v>108</v>
      </c>
      <c r="N12" s="17">
        <v>44</v>
      </c>
      <c r="O12" s="17">
        <v>0</v>
      </c>
      <c r="P12" s="17">
        <v>0</v>
      </c>
      <c r="Q12" s="17">
        <v>0</v>
      </c>
      <c r="R12" s="18">
        <f t="shared" si="1"/>
        <v>758</v>
      </c>
      <c r="S12" s="10"/>
      <c r="T12" s="10"/>
      <c r="U12" s="142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0</v>
      </c>
      <c r="AC12" s="17">
        <v>4</v>
      </c>
      <c r="AD12" s="17">
        <v>8</v>
      </c>
      <c r="AE12" s="17">
        <f t="shared" si="0"/>
        <v>12</v>
      </c>
      <c r="AF12" s="39">
        <f t="shared" si="2"/>
        <v>770</v>
      </c>
    </row>
    <row r="13" spans="2:32" ht="13.8" thickBot="1">
      <c r="B13" s="143"/>
      <c r="C13" s="4" t="s">
        <v>16</v>
      </c>
      <c r="D13" s="19">
        <f>SUM(D5:D12)</f>
        <v>224</v>
      </c>
      <c r="E13" s="20">
        <f>SUM(E5:E12)</f>
        <v>8</v>
      </c>
      <c r="F13" s="20">
        <f t="shared" ref="F13:P13" si="3">SUM(F5:F12)</f>
        <v>1229</v>
      </c>
      <c r="G13" s="20">
        <f t="shared" si="3"/>
        <v>3092</v>
      </c>
      <c r="H13" s="20">
        <f t="shared" si="3"/>
        <v>0</v>
      </c>
      <c r="I13" s="20">
        <f t="shared" si="3"/>
        <v>1575</v>
      </c>
      <c r="J13" s="20">
        <f t="shared" si="3"/>
        <v>331</v>
      </c>
      <c r="K13" s="20">
        <f t="shared" si="3"/>
        <v>20</v>
      </c>
      <c r="L13" s="20">
        <f t="shared" si="3"/>
        <v>57</v>
      </c>
      <c r="M13" s="20">
        <f t="shared" si="3"/>
        <v>898</v>
      </c>
      <c r="N13" s="20">
        <f t="shared" si="3"/>
        <v>590</v>
      </c>
      <c r="O13" s="20">
        <f t="shared" si="3"/>
        <v>5</v>
      </c>
      <c r="P13" s="20">
        <f t="shared" si="3"/>
        <v>179</v>
      </c>
      <c r="Q13" s="20">
        <f>SUM(Q5:Q12)</f>
        <v>6</v>
      </c>
      <c r="R13" s="21">
        <f>SUM(R5:R12)</f>
        <v>8214</v>
      </c>
      <c r="S13" s="10"/>
      <c r="T13" s="10"/>
      <c r="U13" s="143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62</v>
      </c>
      <c r="AC13" s="20">
        <f t="shared" ref="AC13:AD13" si="4">SUM(AC5:AC12)</f>
        <v>356</v>
      </c>
      <c r="AD13" s="20">
        <f t="shared" si="4"/>
        <v>352</v>
      </c>
      <c r="AE13" s="23">
        <f t="shared" si="0"/>
        <v>770</v>
      </c>
      <c r="AF13" s="42">
        <f>SUM(AF5:AF12)</f>
        <v>8984</v>
      </c>
    </row>
    <row r="14" spans="2:32">
      <c r="B14" s="141" t="s">
        <v>33</v>
      </c>
      <c r="C14" s="11" t="s">
        <v>34</v>
      </c>
      <c r="D14" s="12">
        <v>4</v>
      </c>
      <c r="E14" s="13">
        <v>60</v>
      </c>
      <c r="F14" s="13">
        <v>3</v>
      </c>
      <c r="G14" s="13">
        <v>21</v>
      </c>
      <c r="H14" s="13">
        <v>0</v>
      </c>
      <c r="I14" s="13">
        <v>11</v>
      </c>
      <c r="J14" s="13">
        <v>1</v>
      </c>
      <c r="K14" s="13">
        <v>2</v>
      </c>
      <c r="L14" s="13">
        <v>1</v>
      </c>
      <c r="M14" s="13">
        <v>0</v>
      </c>
      <c r="N14" s="13">
        <v>12</v>
      </c>
      <c r="O14" s="13">
        <v>2</v>
      </c>
      <c r="P14" s="13">
        <v>0</v>
      </c>
      <c r="Q14" s="13">
        <v>0</v>
      </c>
      <c r="R14" s="14">
        <f>SUM(D14:Q14)</f>
        <v>117</v>
      </c>
      <c r="S14" s="10"/>
      <c r="T14" s="10"/>
      <c r="U14" s="141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3</v>
      </c>
      <c r="AC14" s="13">
        <v>12</v>
      </c>
      <c r="AD14" s="13">
        <v>11</v>
      </c>
      <c r="AE14" s="48">
        <f t="shared" si="0"/>
        <v>26</v>
      </c>
      <c r="AF14" s="66">
        <f>R14+AE14</f>
        <v>143</v>
      </c>
    </row>
    <row r="15" spans="2:32">
      <c r="B15" s="142"/>
      <c r="C15" s="15" t="s">
        <v>35</v>
      </c>
      <c r="D15" s="16">
        <v>112</v>
      </c>
      <c r="E15" s="17">
        <v>5</v>
      </c>
      <c r="F15" s="17">
        <v>4</v>
      </c>
      <c r="G15" s="17">
        <v>13</v>
      </c>
      <c r="H15" s="17">
        <v>0</v>
      </c>
      <c r="I15" s="17">
        <v>3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>SUM(D15:Q15)</f>
        <v>137</v>
      </c>
      <c r="S15" s="10"/>
      <c r="T15" s="10"/>
      <c r="U15" s="142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1</v>
      </c>
      <c r="AC15" s="17">
        <v>4</v>
      </c>
      <c r="AD15" s="17">
        <v>5</v>
      </c>
      <c r="AE15" s="17">
        <f t="shared" si="0"/>
        <v>10</v>
      </c>
      <c r="AF15" s="82">
        <f t="shared" ref="AF15:AF19" si="5">R15+AE15</f>
        <v>147</v>
      </c>
    </row>
    <row r="16" spans="2:32">
      <c r="B16" s="142"/>
      <c r="C16" s="15" t="s">
        <v>36</v>
      </c>
      <c r="D16" s="16">
        <v>11</v>
      </c>
      <c r="E16" s="17">
        <v>0</v>
      </c>
      <c r="F16" s="17">
        <v>0</v>
      </c>
      <c r="G16" s="17">
        <v>19</v>
      </c>
      <c r="H16" s="17">
        <v>0</v>
      </c>
      <c r="I16" s="17">
        <v>3</v>
      </c>
      <c r="J16" s="17">
        <v>1</v>
      </c>
      <c r="K16" s="17">
        <v>1</v>
      </c>
      <c r="L16" s="17">
        <v>0</v>
      </c>
      <c r="M16" s="17">
        <v>0</v>
      </c>
      <c r="N16" s="17">
        <v>3</v>
      </c>
      <c r="O16" s="17">
        <v>3</v>
      </c>
      <c r="P16" s="17">
        <v>0</v>
      </c>
      <c r="Q16" s="17">
        <v>0</v>
      </c>
      <c r="R16" s="18">
        <f t="shared" ref="R16:R20" si="6">SUM(D16:Q16)</f>
        <v>41</v>
      </c>
      <c r="S16" s="10"/>
      <c r="T16" s="10"/>
      <c r="U16" s="142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1</v>
      </c>
      <c r="AC16" s="17">
        <v>3</v>
      </c>
      <c r="AD16" s="17">
        <v>0</v>
      </c>
      <c r="AE16" s="17">
        <f t="shared" si="0"/>
        <v>4</v>
      </c>
      <c r="AF16" s="83">
        <f t="shared" si="5"/>
        <v>45</v>
      </c>
    </row>
    <row r="17" spans="2:32">
      <c r="B17" s="142"/>
      <c r="C17" s="15" t="s">
        <v>37</v>
      </c>
      <c r="D17" s="16">
        <v>0</v>
      </c>
      <c r="E17" s="17">
        <v>0</v>
      </c>
      <c r="F17" s="17">
        <v>0</v>
      </c>
      <c r="G17" s="17">
        <v>47</v>
      </c>
      <c r="H17" s="17">
        <v>0</v>
      </c>
      <c r="I17" s="17">
        <v>6</v>
      </c>
      <c r="J17" s="17">
        <v>1</v>
      </c>
      <c r="K17" s="17">
        <v>2</v>
      </c>
      <c r="L17" s="17">
        <v>0</v>
      </c>
      <c r="M17" s="17">
        <v>9</v>
      </c>
      <c r="N17" s="17">
        <v>1</v>
      </c>
      <c r="O17" s="17">
        <v>1</v>
      </c>
      <c r="P17" s="17">
        <v>0</v>
      </c>
      <c r="Q17" s="17">
        <v>0</v>
      </c>
      <c r="R17" s="18">
        <f t="shared" si="6"/>
        <v>67</v>
      </c>
      <c r="S17" s="10"/>
      <c r="T17" s="10"/>
      <c r="U17" s="142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1</v>
      </c>
      <c r="AC17" s="17">
        <v>2</v>
      </c>
      <c r="AD17" s="17">
        <v>1</v>
      </c>
      <c r="AE17" s="17">
        <f t="shared" si="0"/>
        <v>4</v>
      </c>
      <c r="AF17" s="39">
        <f t="shared" si="5"/>
        <v>71</v>
      </c>
    </row>
    <row r="18" spans="2:32">
      <c r="B18" s="142"/>
      <c r="C18" s="15" t="s">
        <v>38</v>
      </c>
      <c r="D18" s="16">
        <v>1</v>
      </c>
      <c r="E18" s="17">
        <v>0</v>
      </c>
      <c r="F18" s="17">
        <v>0</v>
      </c>
      <c r="G18" s="17">
        <v>16</v>
      </c>
      <c r="H18" s="17">
        <v>0</v>
      </c>
      <c r="I18" s="17">
        <v>4</v>
      </c>
      <c r="J18" s="17">
        <v>0</v>
      </c>
      <c r="K18" s="17">
        <v>3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8">
        <f t="shared" si="6"/>
        <v>25</v>
      </c>
      <c r="S18" s="10"/>
      <c r="T18" s="10"/>
      <c r="U18" s="142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1</v>
      </c>
      <c r="AC18" s="17">
        <v>0</v>
      </c>
      <c r="AD18" s="17">
        <v>1</v>
      </c>
      <c r="AE18" s="17">
        <f t="shared" si="0"/>
        <v>2</v>
      </c>
      <c r="AF18" s="39">
        <f t="shared" si="5"/>
        <v>27</v>
      </c>
    </row>
    <row r="19" spans="2:32">
      <c r="B19" s="142"/>
      <c r="C19" s="15" t="s">
        <v>39</v>
      </c>
      <c r="D19" s="16">
        <v>2</v>
      </c>
      <c r="E19" s="17">
        <v>2</v>
      </c>
      <c r="F19" s="17">
        <v>0</v>
      </c>
      <c r="G19" s="17">
        <v>21</v>
      </c>
      <c r="H19" s="17">
        <v>0</v>
      </c>
      <c r="I19" s="17">
        <v>3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8">
        <f t="shared" si="6"/>
        <v>29</v>
      </c>
      <c r="S19" s="10"/>
      <c r="T19" s="10"/>
      <c r="U19" s="142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1</v>
      </c>
      <c r="AC19" s="17">
        <v>1</v>
      </c>
      <c r="AD19" s="17">
        <v>1</v>
      </c>
      <c r="AE19" s="17">
        <f t="shared" si="0"/>
        <v>3</v>
      </c>
      <c r="AF19" s="39">
        <f t="shared" si="5"/>
        <v>32</v>
      </c>
    </row>
    <row r="20" spans="2:32">
      <c r="B20" s="142"/>
      <c r="C20" s="15" t="s">
        <v>40</v>
      </c>
      <c r="D20" s="16">
        <v>0</v>
      </c>
      <c r="E20" s="17">
        <v>0</v>
      </c>
      <c r="F20" s="17">
        <v>0</v>
      </c>
      <c r="G20" s="17">
        <v>12</v>
      </c>
      <c r="H20" s="17">
        <v>0</v>
      </c>
      <c r="I20" s="17">
        <v>4</v>
      </c>
      <c r="J20" s="17">
        <v>1</v>
      </c>
      <c r="K20" s="17">
        <v>1</v>
      </c>
      <c r="L20" s="17">
        <v>0</v>
      </c>
      <c r="M20" s="17">
        <v>5</v>
      </c>
      <c r="N20" s="17">
        <v>1</v>
      </c>
      <c r="O20" s="17">
        <v>0</v>
      </c>
      <c r="P20" s="17">
        <v>0</v>
      </c>
      <c r="Q20" s="17">
        <v>0</v>
      </c>
      <c r="R20" s="18">
        <f t="shared" si="6"/>
        <v>24</v>
      </c>
      <c r="S20" s="10"/>
      <c r="T20" s="10"/>
      <c r="U20" s="142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0</v>
      </c>
      <c r="AC20" s="17">
        <v>0</v>
      </c>
      <c r="AD20" s="17">
        <v>5</v>
      </c>
      <c r="AE20" s="17">
        <f t="shared" si="0"/>
        <v>5</v>
      </c>
      <c r="AF20" s="39">
        <f>R20+AE20</f>
        <v>29</v>
      </c>
    </row>
    <row r="21" spans="2:32" ht="13.8" thickBot="1">
      <c r="B21" s="143"/>
      <c r="C21" s="4" t="s">
        <v>16</v>
      </c>
      <c r="D21" s="19">
        <f>SUM(D14:D20)</f>
        <v>130</v>
      </c>
      <c r="E21" s="20">
        <f>SUM(E14:E20)</f>
        <v>67</v>
      </c>
      <c r="F21" s="20">
        <f t="shared" ref="F21:Q21" si="7">SUM(F14:F20)</f>
        <v>7</v>
      </c>
      <c r="G21" s="20">
        <f t="shared" si="7"/>
        <v>149</v>
      </c>
      <c r="H21" s="20">
        <f t="shared" si="7"/>
        <v>0</v>
      </c>
      <c r="I21" s="20">
        <f t="shared" si="7"/>
        <v>34</v>
      </c>
      <c r="J21" s="20">
        <f t="shared" si="7"/>
        <v>4</v>
      </c>
      <c r="K21" s="20">
        <f t="shared" si="7"/>
        <v>9</v>
      </c>
      <c r="L21" s="20">
        <f t="shared" si="7"/>
        <v>1</v>
      </c>
      <c r="M21" s="20">
        <f t="shared" si="7"/>
        <v>14</v>
      </c>
      <c r="N21" s="20">
        <f t="shared" si="7"/>
        <v>19</v>
      </c>
      <c r="O21" s="20">
        <f t="shared" si="7"/>
        <v>6</v>
      </c>
      <c r="P21" s="20">
        <f t="shared" si="7"/>
        <v>0</v>
      </c>
      <c r="Q21" s="20">
        <f t="shared" si="7"/>
        <v>0</v>
      </c>
      <c r="R21" s="21">
        <f>SUM(R14:R20)</f>
        <v>440</v>
      </c>
      <c r="S21" s="10"/>
      <c r="T21" s="10"/>
      <c r="U21" s="143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8</v>
      </c>
      <c r="AC21" s="20">
        <f t="shared" ref="AC21:AD21" si="8">SUM(AC14:AC20)</f>
        <v>22</v>
      </c>
      <c r="AD21" s="20">
        <f t="shared" si="8"/>
        <v>24</v>
      </c>
      <c r="AE21" s="23">
        <f t="shared" si="0"/>
        <v>54</v>
      </c>
      <c r="AF21" s="42">
        <f>SUM(AF14:AF20)</f>
        <v>494</v>
      </c>
    </row>
    <row r="22" spans="2:32">
      <c r="B22" s="141" t="s">
        <v>41</v>
      </c>
      <c r="C22" s="11" t="s">
        <v>42</v>
      </c>
      <c r="D22" s="12">
        <v>332</v>
      </c>
      <c r="E22" s="13">
        <v>2</v>
      </c>
      <c r="F22" s="13">
        <v>11</v>
      </c>
      <c r="G22" s="13">
        <v>14</v>
      </c>
      <c r="H22" s="13">
        <v>0</v>
      </c>
      <c r="I22" s="13">
        <v>12</v>
      </c>
      <c r="J22" s="13">
        <v>2</v>
      </c>
      <c r="K22" s="13">
        <v>12</v>
      </c>
      <c r="L22" s="13">
        <v>0</v>
      </c>
      <c r="M22" s="13">
        <v>0</v>
      </c>
      <c r="N22" s="13">
        <v>5</v>
      </c>
      <c r="O22" s="13">
        <v>1</v>
      </c>
      <c r="P22" s="13">
        <v>0</v>
      </c>
      <c r="Q22" s="13">
        <v>0</v>
      </c>
      <c r="R22" s="14">
        <f>SUM(D22:Q22)</f>
        <v>391</v>
      </c>
      <c r="S22" s="10"/>
      <c r="T22" s="10"/>
      <c r="U22" s="141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4</v>
      </c>
      <c r="AC22" s="13">
        <v>2</v>
      </c>
      <c r="AD22" s="13">
        <v>2</v>
      </c>
      <c r="AE22" s="48">
        <f t="shared" si="0"/>
        <v>8</v>
      </c>
      <c r="AF22" s="66">
        <f t="shared" ref="AF22:AF32" si="9">R22+AE22</f>
        <v>399</v>
      </c>
    </row>
    <row r="23" spans="2:32">
      <c r="B23" s="142"/>
      <c r="C23" s="15" t="s">
        <v>43</v>
      </c>
      <c r="D23" s="16">
        <v>197</v>
      </c>
      <c r="E23" s="17">
        <v>127</v>
      </c>
      <c r="F23" s="17">
        <v>1543</v>
      </c>
      <c r="G23" s="17">
        <v>171</v>
      </c>
      <c r="H23" s="17">
        <v>7</v>
      </c>
      <c r="I23" s="17">
        <v>7</v>
      </c>
      <c r="J23" s="17">
        <v>1</v>
      </c>
      <c r="K23" s="17">
        <v>1</v>
      </c>
      <c r="L23" s="17">
        <v>0</v>
      </c>
      <c r="M23" s="17">
        <v>1</v>
      </c>
      <c r="N23" s="17">
        <v>4</v>
      </c>
      <c r="O23" s="17">
        <v>0</v>
      </c>
      <c r="P23" s="17">
        <v>0</v>
      </c>
      <c r="Q23" s="17">
        <v>2</v>
      </c>
      <c r="R23" s="18">
        <f>SUM(D23:Q23)</f>
        <v>2061</v>
      </c>
      <c r="S23" s="10"/>
      <c r="T23" s="10"/>
      <c r="U23" s="142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0</v>
      </c>
      <c r="AC23" s="17">
        <v>16</v>
      </c>
      <c r="AD23" s="17">
        <v>15</v>
      </c>
      <c r="AE23" s="17">
        <f t="shared" si="0"/>
        <v>31</v>
      </c>
      <c r="AF23" s="82">
        <f t="shared" si="9"/>
        <v>2092</v>
      </c>
    </row>
    <row r="24" spans="2:32">
      <c r="B24" s="142"/>
      <c r="C24" s="15" t="s">
        <v>44</v>
      </c>
      <c r="D24" s="16">
        <v>178</v>
      </c>
      <c r="E24" s="17">
        <v>6</v>
      </c>
      <c r="F24" s="17">
        <v>11</v>
      </c>
      <c r="G24" s="17">
        <v>29</v>
      </c>
      <c r="H24" s="17">
        <v>0</v>
      </c>
      <c r="I24" s="17">
        <v>9</v>
      </c>
      <c r="J24" s="17">
        <v>4</v>
      </c>
      <c r="K24" s="17">
        <v>5</v>
      </c>
      <c r="L24" s="17">
        <v>0</v>
      </c>
      <c r="M24" s="17">
        <v>0</v>
      </c>
      <c r="N24" s="17">
        <v>5</v>
      </c>
      <c r="O24" s="17">
        <v>1</v>
      </c>
      <c r="P24" s="17">
        <v>0</v>
      </c>
      <c r="Q24" s="17">
        <v>0</v>
      </c>
      <c r="R24" s="18">
        <f t="shared" ref="R24:R26" si="10">SUM(D24:Q24)</f>
        <v>248</v>
      </c>
      <c r="S24" s="10"/>
      <c r="T24" s="10"/>
      <c r="U24" s="142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6</v>
      </c>
      <c r="AC24" s="17">
        <v>0</v>
      </c>
      <c r="AD24" s="17">
        <v>3</v>
      </c>
      <c r="AE24" s="17">
        <f t="shared" si="0"/>
        <v>9</v>
      </c>
      <c r="AF24" s="83">
        <f t="shared" si="9"/>
        <v>257</v>
      </c>
    </row>
    <row r="25" spans="2:32">
      <c r="B25" s="142"/>
      <c r="C25" s="15" t="s">
        <v>45</v>
      </c>
      <c r="D25" s="16">
        <v>109</v>
      </c>
      <c r="E25" s="17">
        <v>64</v>
      </c>
      <c r="F25" s="17">
        <v>11</v>
      </c>
      <c r="G25" s="17">
        <v>48</v>
      </c>
      <c r="H25" s="17">
        <v>0</v>
      </c>
      <c r="I25" s="17">
        <v>3</v>
      </c>
      <c r="J25" s="17">
        <v>1</v>
      </c>
      <c r="K25" s="17">
        <v>2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10"/>
        <v>238</v>
      </c>
      <c r="S25" s="10"/>
      <c r="T25" s="10"/>
      <c r="U25" s="142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2</v>
      </c>
      <c r="AC25" s="17">
        <v>2</v>
      </c>
      <c r="AD25" s="17">
        <v>3</v>
      </c>
      <c r="AE25" s="17">
        <f t="shared" si="0"/>
        <v>7</v>
      </c>
      <c r="AF25" s="83">
        <f t="shared" si="9"/>
        <v>245</v>
      </c>
    </row>
    <row r="26" spans="2:32">
      <c r="B26" s="142"/>
      <c r="C26" s="15" t="s">
        <v>46</v>
      </c>
      <c r="D26" s="16">
        <v>388</v>
      </c>
      <c r="E26" s="17">
        <v>158</v>
      </c>
      <c r="F26" s="17">
        <v>28</v>
      </c>
      <c r="G26" s="17">
        <v>491</v>
      </c>
      <c r="H26" s="17">
        <v>10</v>
      </c>
      <c r="I26" s="17">
        <v>170</v>
      </c>
      <c r="J26" s="17">
        <v>136</v>
      </c>
      <c r="K26" s="17">
        <v>177</v>
      </c>
      <c r="L26" s="17">
        <v>0</v>
      </c>
      <c r="M26" s="17">
        <v>12</v>
      </c>
      <c r="N26" s="17">
        <v>26</v>
      </c>
      <c r="O26" s="17">
        <v>20</v>
      </c>
      <c r="P26" s="17">
        <v>0</v>
      </c>
      <c r="Q26" s="17">
        <v>1</v>
      </c>
      <c r="R26" s="18">
        <f t="shared" si="10"/>
        <v>1617</v>
      </c>
      <c r="S26" s="10"/>
      <c r="T26" s="10"/>
      <c r="U26" s="142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48</v>
      </c>
      <c r="AC26" s="17">
        <v>11</v>
      </c>
      <c r="AD26" s="17">
        <v>34</v>
      </c>
      <c r="AE26" s="17">
        <f t="shared" si="0"/>
        <v>93</v>
      </c>
      <c r="AF26" s="83">
        <f t="shared" si="9"/>
        <v>1710</v>
      </c>
    </row>
    <row r="27" spans="2:32" ht="13.8" thickBot="1">
      <c r="B27" s="143"/>
      <c r="C27" s="4" t="s">
        <v>16</v>
      </c>
      <c r="D27" s="19">
        <f>SUM(D22:D26)</f>
        <v>1204</v>
      </c>
      <c r="E27" s="20">
        <f>SUM(E22:E26)</f>
        <v>357</v>
      </c>
      <c r="F27" s="20">
        <f t="shared" ref="F27:P27" si="11">SUM(F22:F26)</f>
        <v>1604</v>
      </c>
      <c r="G27" s="20">
        <f t="shared" si="11"/>
        <v>753</v>
      </c>
      <c r="H27" s="20">
        <f t="shared" si="11"/>
        <v>17</v>
      </c>
      <c r="I27" s="20">
        <f t="shared" si="11"/>
        <v>201</v>
      </c>
      <c r="J27" s="20">
        <f t="shared" si="11"/>
        <v>144</v>
      </c>
      <c r="K27" s="20">
        <f t="shared" si="11"/>
        <v>197</v>
      </c>
      <c r="L27" s="20">
        <f t="shared" si="11"/>
        <v>0</v>
      </c>
      <c r="M27" s="20">
        <f t="shared" si="11"/>
        <v>13</v>
      </c>
      <c r="N27" s="20">
        <f t="shared" si="11"/>
        <v>40</v>
      </c>
      <c r="O27" s="20">
        <f t="shared" si="11"/>
        <v>22</v>
      </c>
      <c r="P27" s="20">
        <f t="shared" si="11"/>
        <v>0</v>
      </c>
      <c r="Q27" s="20">
        <f>SUM(Q22:Q26)</f>
        <v>3</v>
      </c>
      <c r="R27" s="21">
        <f>SUM(R22:R26)</f>
        <v>4555</v>
      </c>
      <c r="S27" s="10"/>
      <c r="T27" s="10"/>
      <c r="U27" s="143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60</v>
      </c>
      <c r="AC27" s="20">
        <f t="shared" ref="AC27:AD27" si="12">SUM(AC22:AC26)</f>
        <v>31</v>
      </c>
      <c r="AD27" s="20">
        <f t="shared" si="12"/>
        <v>57</v>
      </c>
      <c r="AE27" s="23">
        <f t="shared" si="0"/>
        <v>148</v>
      </c>
      <c r="AF27" s="42">
        <f t="shared" si="9"/>
        <v>4703</v>
      </c>
    </row>
    <row r="28" spans="2:32">
      <c r="B28" s="141" t="s">
        <v>47</v>
      </c>
      <c r="C28" s="11" t="s">
        <v>54</v>
      </c>
      <c r="D28" s="12">
        <v>12</v>
      </c>
      <c r="E28" s="13">
        <v>11</v>
      </c>
      <c r="F28" s="13">
        <v>0</v>
      </c>
      <c r="G28" s="13">
        <v>34</v>
      </c>
      <c r="H28" s="13">
        <v>0</v>
      </c>
      <c r="I28" s="13">
        <v>10</v>
      </c>
      <c r="J28" s="13">
        <v>3</v>
      </c>
      <c r="K28" s="13">
        <v>10</v>
      </c>
      <c r="L28" s="13">
        <v>0</v>
      </c>
      <c r="M28" s="13">
        <v>8</v>
      </c>
      <c r="N28" s="13">
        <v>4</v>
      </c>
      <c r="O28" s="13">
        <v>7</v>
      </c>
      <c r="P28" s="13">
        <v>0</v>
      </c>
      <c r="Q28" s="13">
        <v>0</v>
      </c>
      <c r="R28" s="14">
        <f>SUM(D28:Q28)</f>
        <v>99</v>
      </c>
      <c r="S28" s="10"/>
      <c r="T28" s="10"/>
      <c r="U28" s="141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5</v>
      </c>
      <c r="AC28" s="13">
        <v>6</v>
      </c>
      <c r="AD28" s="13">
        <v>3</v>
      </c>
      <c r="AE28" s="48">
        <f t="shared" si="0"/>
        <v>14</v>
      </c>
      <c r="AF28" s="66">
        <f t="shared" si="9"/>
        <v>113</v>
      </c>
    </row>
    <row r="29" spans="2:32">
      <c r="B29" s="142"/>
      <c r="C29" s="15" t="s">
        <v>49</v>
      </c>
      <c r="D29" s="16">
        <v>6</v>
      </c>
      <c r="E29" s="17">
        <v>18</v>
      </c>
      <c r="F29" s="17">
        <v>0</v>
      </c>
      <c r="G29" s="17">
        <v>81</v>
      </c>
      <c r="H29" s="17">
        <v>2</v>
      </c>
      <c r="I29" s="17">
        <v>61</v>
      </c>
      <c r="J29" s="17">
        <v>7</v>
      </c>
      <c r="K29" s="17">
        <v>6</v>
      </c>
      <c r="L29" s="17">
        <v>2</v>
      </c>
      <c r="M29" s="17">
        <v>2</v>
      </c>
      <c r="N29" s="17">
        <v>33</v>
      </c>
      <c r="O29" s="17">
        <v>1</v>
      </c>
      <c r="P29" s="17">
        <v>0</v>
      </c>
      <c r="Q29" s="17">
        <v>1</v>
      </c>
      <c r="R29" s="18">
        <f>SUM(D29:Q29)</f>
        <v>220</v>
      </c>
      <c r="S29" s="10"/>
      <c r="T29" s="10"/>
      <c r="U29" s="142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0</v>
      </c>
      <c r="AC29" s="17">
        <v>6</v>
      </c>
      <c r="AD29" s="17">
        <v>7</v>
      </c>
      <c r="AE29" s="17">
        <f t="shared" si="0"/>
        <v>13</v>
      </c>
      <c r="AF29" s="82">
        <f t="shared" si="9"/>
        <v>233</v>
      </c>
    </row>
    <row r="30" spans="2:32">
      <c r="B30" s="142"/>
      <c r="C30" s="15" t="s">
        <v>50</v>
      </c>
      <c r="D30" s="16">
        <v>73</v>
      </c>
      <c r="E30" s="17">
        <v>3</v>
      </c>
      <c r="F30" s="17">
        <v>0</v>
      </c>
      <c r="G30" s="17">
        <v>56</v>
      </c>
      <c r="H30" s="17">
        <v>0</v>
      </c>
      <c r="I30" s="17">
        <v>9</v>
      </c>
      <c r="J30" s="17">
        <v>0</v>
      </c>
      <c r="K30" s="17">
        <v>11</v>
      </c>
      <c r="L30" s="17">
        <v>0</v>
      </c>
      <c r="M30" s="17">
        <v>1</v>
      </c>
      <c r="N30" s="17">
        <v>5</v>
      </c>
      <c r="O30" s="17">
        <v>1</v>
      </c>
      <c r="P30" s="17">
        <v>0</v>
      </c>
      <c r="Q30" s="17">
        <v>0</v>
      </c>
      <c r="R30" s="18">
        <f>SUM(D30:Q30)</f>
        <v>159</v>
      </c>
      <c r="S30" s="10"/>
      <c r="T30" s="10"/>
      <c r="U30" s="142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5</v>
      </c>
      <c r="AC30" s="17">
        <v>2</v>
      </c>
      <c r="AD30" s="17">
        <v>3</v>
      </c>
      <c r="AE30" s="17">
        <f t="shared" si="0"/>
        <v>10</v>
      </c>
      <c r="AF30" s="83">
        <f t="shared" si="9"/>
        <v>169</v>
      </c>
    </row>
    <row r="31" spans="2:32">
      <c r="B31" s="142"/>
      <c r="C31" s="15" t="s">
        <v>51</v>
      </c>
      <c r="D31" s="16">
        <v>136</v>
      </c>
      <c r="E31" s="17">
        <v>312</v>
      </c>
      <c r="F31" s="17">
        <v>0</v>
      </c>
      <c r="G31" s="17">
        <v>36</v>
      </c>
      <c r="H31" s="17">
        <v>51</v>
      </c>
      <c r="I31" s="17">
        <v>3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f t="shared" ref="R31:R32" si="13">SUM(D31:Q31)</f>
        <v>539</v>
      </c>
      <c r="S31" s="10"/>
      <c r="T31" s="10"/>
      <c r="U31" s="142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2</v>
      </c>
      <c r="AC31" s="17">
        <v>9</v>
      </c>
      <c r="AD31" s="17">
        <v>4</v>
      </c>
      <c r="AE31" s="17">
        <f t="shared" si="0"/>
        <v>15</v>
      </c>
      <c r="AF31" s="83">
        <f t="shared" si="9"/>
        <v>554</v>
      </c>
    </row>
    <row r="32" spans="2:32">
      <c r="B32" s="142"/>
      <c r="C32" s="15" t="s">
        <v>52</v>
      </c>
      <c r="D32" s="16">
        <v>220</v>
      </c>
      <c r="E32" s="17">
        <v>85</v>
      </c>
      <c r="F32" s="17">
        <v>9</v>
      </c>
      <c r="G32" s="17">
        <v>336</v>
      </c>
      <c r="H32" s="17">
        <v>7</v>
      </c>
      <c r="I32" s="17">
        <v>90</v>
      </c>
      <c r="J32" s="17">
        <v>19</v>
      </c>
      <c r="K32" s="17">
        <v>22</v>
      </c>
      <c r="L32" s="17">
        <v>1</v>
      </c>
      <c r="M32" s="17">
        <v>13</v>
      </c>
      <c r="N32" s="17">
        <v>6</v>
      </c>
      <c r="O32" s="17">
        <v>5</v>
      </c>
      <c r="P32" s="17">
        <v>0</v>
      </c>
      <c r="Q32" s="17">
        <v>0</v>
      </c>
      <c r="R32" s="18">
        <f t="shared" si="13"/>
        <v>813</v>
      </c>
      <c r="S32" s="10"/>
      <c r="T32" s="10"/>
      <c r="U32" s="142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9</v>
      </c>
      <c r="AC32" s="17">
        <v>13</v>
      </c>
      <c r="AD32" s="17">
        <v>22</v>
      </c>
      <c r="AE32" s="17">
        <f t="shared" si="0"/>
        <v>44</v>
      </c>
      <c r="AF32" s="83">
        <f t="shared" si="9"/>
        <v>857</v>
      </c>
    </row>
    <row r="33" spans="2:32" ht="13.8" thickBot="1">
      <c r="B33" s="143"/>
      <c r="C33" s="4" t="s">
        <v>16</v>
      </c>
      <c r="D33" s="22">
        <f>SUM(D28:D32)</f>
        <v>447</v>
      </c>
      <c r="E33" s="23">
        <f>SUM(E28:E32)</f>
        <v>429</v>
      </c>
      <c r="F33" s="23">
        <f t="shared" ref="F33:Q33" si="14">SUM(F28:F32)</f>
        <v>9</v>
      </c>
      <c r="G33" s="23">
        <f t="shared" si="14"/>
        <v>543</v>
      </c>
      <c r="H33" s="23">
        <f t="shared" si="14"/>
        <v>60</v>
      </c>
      <c r="I33" s="23">
        <f t="shared" si="14"/>
        <v>173</v>
      </c>
      <c r="J33" s="23">
        <f t="shared" si="14"/>
        <v>29</v>
      </c>
      <c r="K33" s="23">
        <f t="shared" si="14"/>
        <v>50</v>
      </c>
      <c r="L33" s="23">
        <f t="shared" si="14"/>
        <v>3</v>
      </c>
      <c r="M33" s="23">
        <f t="shared" si="14"/>
        <v>24</v>
      </c>
      <c r="N33" s="23">
        <f t="shared" si="14"/>
        <v>48</v>
      </c>
      <c r="O33" s="23">
        <f t="shared" si="14"/>
        <v>14</v>
      </c>
      <c r="P33" s="23">
        <f t="shared" si="14"/>
        <v>0</v>
      </c>
      <c r="Q33" s="23">
        <f t="shared" si="14"/>
        <v>1</v>
      </c>
      <c r="R33" s="24">
        <f>SUM(R28:R32)</f>
        <v>1830</v>
      </c>
      <c r="S33" s="10"/>
      <c r="T33" s="10"/>
      <c r="U33" s="143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21</v>
      </c>
      <c r="AC33" s="23">
        <f t="shared" ref="AC33:AD33" si="15">SUM(AC28:AC32)</f>
        <v>36</v>
      </c>
      <c r="AD33" s="23">
        <f t="shared" si="15"/>
        <v>39</v>
      </c>
      <c r="AE33" s="20">
        <f t="shared" si="0"/>
        <v>96</v>
      </c>
      <c r="AF33" s="42">
        <f>SUM(AF28:AF32)</f>
        <v>1926</v>
      </c>
    </row>
    <row r="34" spans="2:32" ht="13.8" thickBot="1">
      <c r="B34" s="139" t="s">
        <v>15</v>
      </c>
      <c r="C34" s="140"/>
      <c r="D34" s="89" t="s">
        <v>55</v>
      </c>
      <c r="E34" s="90" t="s">
        <v>55</v>
      </c>
      <c r="F34" s="90" t="s">
        <v>55</v>
      </c>
      <c r="G34" s="90" t="s">
        <v>55</v>
      </c>
      <c r="H34" s="90" t="s">
        <v>55</v>
      </c>
      <c r="I34" s="90" t="s">
        <v>55</v>
      </c>
      <c r="J34" s="90" t="s">
        <v>55</v>
      </c>
      <c r="K34" s="90" t="s">
        <v>55</v>
      </c>
      <c r="L34" s="90" t="s">
        <v>55</v>
      </c>
      <c r="M34" s="90" t="s">
        <v>55</v>
      </c>
      <c r="N34" s="90" t="s">
        <v>55</v>
      </c>
      <c r="O34" s="90" t="s">
        <v>55</v>
      </c>
      <c r="P34" s="90" t="s">
        <v>55</v>
      </c>
      <c r="Q34" s="90" t="s">
        <v>55</v>
      </c>
      <c r="R34" s="54" t="s">
        <v>55</v>
      </c>
      <c r="S34" s="10"/>
      <c r="T34" s="10"/>
      <c r="U34" s="139" t="s">
        <v>15</v>
      </c>
      <c r="V34" s="140"/>
      <c r="W34" s="7">
        <v>8</v>
      </c>
      <c r="X34" s="8">
        <v>17</v>
      </c>
      <c r="Y34" s="8">
        <v>7</v>
      </c>
      <c r="Z34" s="8">
        <v>0</v>
      </c>
      <c r="AA34" s="8">
        <v>574</v>
      </c>
      <c r="AB34" s="8">
        <v>0</v>
      </c>
      <c r="AC34" s="8">
        <v>0</v>
      </c>
      <c r="AD34" s="8">
        <v>0</v>
      </c>
      <c r="AE34" s="87">
        <f>SUM(W34:AD34)</f>
        <v>606</v>
      </c>
      <c r="AF34" s="35">
        <f>AE34</f>
        <v>606</v>
      </c>
    </row>
    <row r="35" spans="2:32" ht="13.8" thickBot="1">
      <c r="B35" s="139" t="s">
        <v>53</v>
      </c>
      <c r="C35" s="140"/>
      <c r="D35" s="7">
        <f>D4+D13+D21+D27+D33</f>
        <v>2029</v>
      </c>
      <c r="E35" s="8">
        <f t="shared" ref="E35:Q35" si="16">E4+E13+E21+E27+E33</f>
        <v>861</v>
      </c>
      <c r="F35" s="8">
        <f t="shared" si="16"/>
        <v>2849</v>
      </c>
      <c r="G35" s="8">
        <f t="shared" si="16"/>
        <v>5537</v>
      </c>
      <c r="H35" s="8">
        <f t="shared" si="16"/>
        <v>77</v>
      </c>
      <c r="I35" s="8">
        <f t="shared" si="16"/>
        <v>2236</v>
      </c>
      <c r="J35" s="8">
        <f t="shared" si="16"/>
        <v>543</v>
      </c>
      <c r="K35" s="8">
        <f t="shared" si="16"/>
        <v>281</v>
      </c>
      <c r="L35" s="8">
        <f t="shared" si="16"/>
        <v>77</v>
      </c>
      <c r="M35" s="8">
        <f t="shared" si="16"/>
        <v>1024</v>
      </c>
      <c r="N35" s="8">
        <f t="shared" si="16"/>
        <v>710</v>
      </c>
      <c r="O35" s="8">
        <f t="shared" si="16"/>
        <v>47</v>
      </c>
      <c r="P35" s="8">
        <f t="shared" si="16"/>
        <v>179</v>
      </c>
      <c r="Q35" s="8">
        <f t="shared" si="16"/>
        <v>10</v>
      </c>
      <c r="R35" s="88">
        <f>R4+R13+R21+R27+R33</f>
        <v>16460</v>
      </c>
      <c r="S35" s="10"/>
      <c r="T35" s="10"/>
      <c r="U35" s="139" t="s">
        <v>53</v>
      </c>
      <c r="V35" s="140"/>
      <c r="W35" s="8">
        <f>W34</f>
        <v>8</v>
      </c>
      <c r="X35" s="8">
        <f>X34</f>
        <v>17</v>
      </c>
      <c r="Y35" s="8">
        <f t="shared" ref="Y35:AA35" si="17">Y34</f>
        <v>7</v>
      </c>
      <c r="Z35" s="8">
        <f t="shared" si="17"/>
        <v>0</v>
      </c>
      <c r="AA35" s="8">
        <f t="shared" si="17"/>
        <v>574</v>
      </c>
      <c r="AB35" s="8">
        <f>AB4+AB13+AB21+AB27+AB33+AB34</f>
        <v>152</v>
      </c>
      <c r="AC35" s="8">
        <f t="shared" ref="AC35:AD35" si="18">AC4+AC13+AC21+AC27+AC33+AC34</f>
        <v>472</v>
      </c>
      <c r="AD35" s="8">
        <f t="shared" si="18"/>
        <v>487</v>
      </c>
      <c r="AE35" s="8">
        <f>AE4+AE13+AE21+AE27+AE33+AE34</f>
        <v>1717</v>
      </c>
      <c r="AF35" s="35">
        <f>R35+AE35</f>
        <v>18177</v>
      </c>
    </row>
    <row r="36" spans="2:32">
      <c r="B36" s="25" t="s">
        <v>66</v>
      </c>
    </row>
  </sheetData>
  <mergeCells count="19"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  <mergeCell ref="B35:C35"/>
    <mergeCell ref="U35:V35"/>
    <mergeCell ref="B22:B27"/>
    <mergeCell ref="U22:U27"/>
    <mergeCell ref="B28:B33"/>
    <mergeCell ref="U28:U33"/>
    <mergeCell ref="B34:C34"/>
    <mergeCell ref="U34:V34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tabSelected="1" topLeftCell="G1" zoomScaleNormal="100" zoomScaleSheetLayoutView="75" workbookViewId="0">
      <selection activeCell="V37" sqref="V37"/>
    </sheetView>
  </sheetViews>
  <sheetFormatPr defaultColWidth="9" defaultRowHeight="13.2"/>
  <cols>
    <col min="1" max="1" width="3" style="25" customWidth="1"/>
    <col min="2" max="2" width="6.77734375" style="25" bestFit="1" customWidth="1"/>
    <col min="3" max="3" width="14.44140625" style="25" bestFit="1" customWidth="1"/>
    <col min="4" max="6" width="7.77734375" style="25" customWidth="1"/>
    <col min="7" max="7" width="7.6640625" style="25" bestFit="1" customWidth="1"/>
    <col min="8" max="17" width="7.77734375" style="25" customWidth="1"/>
    <col min="18" max="18" width="6.33203125" style="25" bestFit="1" customWidth="1"/>
    <col min="19" max="20" width="2.77734375" style="25" customWidth="1"/>
    <col min="21" max="21" width="6.77734375" style="25" bestFit="1" customWidth="1"/>
    <col min="22" max="22" width="14.44140625" style="25" bestFit="1" customWidth="1"/>
    <col min="23" max="32" width="8.21875" style="25" customWidth="1"/>
    <col min="33" max="16384" width="9" style="25"/>
  </cols>
  <sheetData>
    <row r="1" spans="2:32" ht="13.8" thickBot="1">
      <c r="B1" s="25" t="s">
        <v>74</v>
      </c>
      <c r="AF1" s="84"/>
    </row>
    <row r="2" spans="2:32" ht="13.5" customHeight="1">
      <c r="B2" s="107" t="s">
        <v>0</v>
      </c>
      <c r="C2" s="108"/>
      <c r="D2" s="111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/>
      <c r="U2" s="113" t="s">
        <v>0</v>
      </c>
      <c r="V2" s="114"/>
      <c r="W2" s="100" t="s">
        <v>2</v>
      </c>
      <c r="X2" s="100"/>
      <c r="Y2" s="100"/>
      <c r="Z2" s="100"/>
      <c r="AA2" s="100"/>
      <c r="AB2" s="100"/>
      <c r="AC2" s="100"/>
      <c r="AD2" s="100"/>
      <c r="AE2" s="100"/>
      <c r="AF2" s="101" t="s">
        <v>3</v>
      </c>
    </row>
    <row r="3" spans="2:32" ht="66.599999999999994" thickBot="1">
      <c r="B3" s="109"/>
      <c r="C3" s="110"/>
      <c r="D3" s="2" t="s">
        <v>4</v>
      </c>
      <c r="E3" s="3" t="s">
        <v>5</v>
      </c>
      <c r="F3" s="3" t="s">
        <v>6</v>
      </c>
      <c r="G3" s="3" t="s">
        <v>59</v>
      </c>
      <c r="H3" s="3" t="s">
        <v>57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60</v>
      </c>
      <c r="P3" s="3" t="s">
        <v>56</v>
      </c>
      <c r="Q3" s="3" t="s">
        <v>15</v>
      </c>
      <c r="R3" s="4" t="s">
        <v>16</v>
      </c>
      <c r="S3" s="5"/>
      <c r="T3" s="5"/>
      <c r="U3" s="115"/>
      <c r="V3" s="116"/>
      <c r="W3" s="2" t="s">
        <v>17</v>
      </c>
      <c r="X3" s="3" t="s">
        <v>61</v>
      </c>
      <c r="Y3" s="3" t="s">
        <v>19</v>
      </c>
      <c r="Z3" s="3" t="s">
        <v>20</v>
      </c>
      <c r="AA3" s="3" t="s">
        <v>58</v>
      </c>
      <c r="AB3" s="3" t="s">
        <v>21</v>
      </c>
      <c r="AC3" s="6" t="s">
        <v>67</v>
      </c>
      <c r="AD3" s="3" t="s">
        <v>22</v>
      </c>
      <c r="AE3" s="3" t="s">
        <v>16</v>
      </c>
      <c r="AF3" s="102"/>
    </row>
    <row r="4" spans="2:32" ht="13.8" thickBot="1">
      <c r="B4" s="105" t="s">
        <v>23</v>
      </c>
      <c r="C4" s="106"/>
      <c r="D4" s="7">
        <v>67</v>
      </c>
      <c r="E4" s="8">
        <v>0</v>
      </c>
      <c r="F4" s="8">
        <v>0</v>
      </c>
      <c r="G4" s="8">
        <v>2459</v>
      </c>
      <c r="H4" s="8">
        <v>0</v>
      </c>
      <c r="I4" s="8">
        <v>639</v>
      </c>
      <c r="J4" s="8">
        <v>122</v>
      </c>
      <c r="K4" s="8">
        <v>6</v>
      </c>
      <c r="L4" s="8">
        <v>24</v>
      </c>
      <c r="M4" s="8">
        <v>145</v>
      </c>
      <c r="N4" s="8">
        <v>33</v>
      </c>
      <c r="O4" s="8">
        <v>0</v>
      </c>
      <c r="P4" s="8">
        <v>0</v>
      </c>
      <c r="Q4" s="8">
        <v>1</v>
      </c>
      <c r="R4" s="9">
        <f>SUM(D4:Q4)</f>
        <v>3496</v>
      </c>
      <c r="S4" s="10"/>
      <c r="T4" s="10"/>
      <c r="U4" s="105" t="s">
        <v>23</v>
      </c>
      <c r="V4" s="106"/>
      <c r="W4" s="7" t="s">
        <v>55</v>
      </c>
      <c r="X4" s="8" t="s">
        <v>55</v>
      </c>
      <c r="Y4" s="8" t="s">
        <v>55</v>
      </c>
      <c r="Z4" s="8" t="s">
        <v>55</v>
      </c>
      <c r="AA4" s="8" t="s">
        <v>55</v>
      </c>
      <c r="AB4" s="8">
        <v>7</v>
      </c>
      <c r="AC4" s="8">
        <v>78</v>
      </c>
      <c r="AD4" s="8">
        <v>32</v>
      </c>
      <c r="AE4" s="47">
        <f t="shared" ref="AE4:AE33" si="0">SUM(AB4:AD4)</f>
        <v>117</v>
      </c>
      <c r="AF4" s="9">
        <f>R4+AE4</f>
        <v>3613</v>
      </c>
    </row>
    <row r="5" spans="2:32">
      <c r="B5" s="97" t="s">
        <v>24</v>
      </c>
      <c r="C5" s="11" t="s">
        <v>25</v>
      </c>
      <c r="D5" s="70">
        <v>23</v>
      </c>
      <c r="E5" s="48">
        <v>0</v>
      </c>
      <c r="F5" s="48">
        <v>0</v>
      </c>
      <c r="G5" s="48">
        <v>1075</v>
      </c>
      <c r="H5" s="48">
        <v>0</v>
      </c>
      <c r="I5" s="48">
        <v>1208</v>
      </c>
      <c r="J5" s="48">
        <v>217</v>
      </c>
      <c r="K5" s="48">
        <v>6</v>
      </c>
      <c r="L5" s="48">
        <v>58</v>
      </c>
      <c r="M5" s="48">
        <v>251</v>
      </c>
      <c r="N5" s="48">
        <v>212</v>
      </c>
      <c r="O5" s="48">
        <v>2</v>
      </c>
      <c r="P5" s="48">
        <v>0</v>
      </c>
      <c r="Q5" s="48">
        <v>0</v>
      </c>
      <c r="R5" s="54">
        <f>SUM(D5:Q5)</f>
        <v>3052</v>
      </c>
      <c r="S5" s="10"/>
      <c r="T5" s="10"/>
      <c r="U5" s="97" t="s">
        <v>24</v>
      </c>
      <c r="V5" s="11" t="s">
        <v>25</v>
      </c>
      <c r="W5" s="12" t="s">
        <v>55</v>
      </c>
      <c r="X5" s="13" t="s">
        <v>55</v>
      </c>
      <c r="Y5" s="13" t="s">
        <v>55</v>
      </c>
      <c r="Z5" s="13" t="s">
        <v>55</v>
      </c>
      <c r="AA5" s="13" t="s">
        <v>55</v>
      </c>
      <c r="AB5" s="13">
        <v>13</v>
      </c>
      <c r="AC5" s="13">
        <v>27</v>
      </c>
      <c r="AD5" s="13">
        <v>32</v>
      </c>
      <c r="AE5" s="77">
        <f t="shared" si="0"/>
        <v>72</v>
      </c>
      <c r="AF5" s="54">
        <f>R5+AE5</f>
        <v>3124</v>
      </c>
    </row>
    <row r="6" spans="2:32">
      <c r="B6" s="98"/>
      <c r="C6" s="15" t="s">
        <v>26</v>
      </c>
      <c r="D6" s="16">
        <v>25</v>
      </c>
      <c r="E6" s="17">
        <v>0</v>
      </c>
      <c r="F6" s="17">
        <v>0</v>
      </c>
      <c r="G6" s="17">
        <v>3420</v>
      </c>
      <c r="H6" s="17">
        <v>0</v>
      </c>
      <c r="I6" s="17">
        <v>749</v>
      </c>
      <c r="J6" s="17">
        <v>259</v>
      </c>
      <c r="K6" s="17">
        <v>15</v>
      </c>
      <c r="L6" s="17">
        <v>25</v>
      </c>
      <c r="M6" s="17">
        <v>410</v>
      </c>
      <c r="N6" s="17">
        <v>333</v>
      </c>
      <c r="O6" s="17">
        <v>1</v>
      </c>
      <c r="P6" s="17">
        <v>0</v>
      </c>
      <c r="Q6" s="17">
        <v>16</v>
      </c>
      <c r="R6" s="18">
        <f>SUM(D6:Q6)</f>
        <v>5253</v>
      </c>
      <c r="S6" s="10"/>
      <c r="T6" s="10"/>
      <c r="U6" s="98"/>
      <c r="V6" s="15" t="s">
        <v>26</v>
      </c>
      <c r="W6" s="16" t="s">
        <v>55</v>
      </c>
      <c r="X6" s="17" t="s">
        <v>55</v>
      </c>
      <c r="Y6" s="17" t="s">
        <v>55</v>
      </c>
      <c r="Z6" s="17" t="s">
        <v>55</v>
      </c>
      <c r="AA6" s="17" t="s">
        <v>55</v>
      </c>
      <c r="AB6" s="17">
        <v>94</v>
      </c>
      <c r="AC6" s="17">
        <v>511</v>
      </c>
      <c r="AD6" s="17">
        <v>593</v>
      </c>
      <c r="AE6" s="76">
        <f t="shared" si="0"/>
        <v>1198</v>
      </c>
      <c r="AF6" s="18">
        <f>R6+AE6</f>
        <v>6451</v>
      </c>
    </row>
    <row r="7" spans="2:32">
      <c r="B7" s="98"/>
      <c r="C7" s="15" t="s">
        <v>27</v>
      </c>
      <c r="D7" s="16">
        <v>13</v>
      </c>
      <c r="E7" s="17">
        <v>0</v>
      </c>
      <c r="F7" s="17">
        <v>0</v>
      </c>
      <c r="G7" s="17">
        <v>502</v>
      </c>
      <c r="H7" s="17">
        <v>0</v>
      </c>
      <c r="I7" s="17">
        <v>641</v>
      </c>
      <c r="J7" s="17">
        <v>90</v>
      </c>
      <c r="K7" s="17">
        <v>12</v>
      </c>
      <c r="L7" s="17">
        <v>2</v>
      </c>
      <c r="M7" s="17">
        <v>39</v>
      </c>
      <c r="N7" s="17">
        <v>1107</v>
      </c>
      <c r="O7" s="17">
        <v>8</v>
      </c>
      <c r="P7" s="17">
        <v>0</v>
      </c>
      <c r="Q7" s="17">
        <v>1</v>
      </c>
      <c r="R7" s="18">
        <f t="shared" ref="R7:R32" si="1">SUM(D7:Q7)</f>
        <v>2415</v>
      </c>
      <c r="S7" s="10"/>
      <c r="T7" s="10"/>
      <c r="U7" s="98"/>
      <c r="V7" s="15" t="s">
        <v>27</v>
      </c>
      <c r="W7" s="16" t="s">
        <v>55</v>
      </c>
      <c r="X7" s="17" t="s">
        <v>55</v>
      </c>
      <c r="Y7" s="17" t="s">
        <v>55</v>
      </c>
      <c r="Z7" s="17" t="s">
        <v>55</v>
      </c>
      <c r="AA7" s="17" t="s">
        <v>55</v>
      </c>
      <c r="AB7" s="17">
        <v>29</v>
      </c>
      <c r="AC7" s="17">
        <v>70</v>
      </c>
      <c r="AD7" s="17">
        <v>122</v>
      </c>
      <c r="AE7" s="76">
        <f t="shared" si="0"/>
        <v>221</v>
      </c>
      <c r="AF7" s="18">
        <f t="shared" ref="AF7:AF33" si="2">R7+AE7</f>
        <v>2636</v>
      </c>
    </row>
    <row r="8" spans="2:32">
      <c r="B8" s="98"/>
      <c r="C8" s="15" t="s">
        <v>28</v>
      </c>
      <c r="D8" s="16">
        <v>1</v>
      </c>
      <c r="E8" s="17">
        <v>0</v>
      </c>
      <c r="F8" s="17">
        <v>0</v>
      </c>
      <c r="G8" s="17">
        <v>136</v>
      </c>
      <c r="H8" s="17">
        <v>0</v>
      </c>
      <c r="I8" s="17">
        <v>151</v>
      </c>
      <c r="J8" s="17">
        <v>55</v>
      </c>
      <c r="K8" s="17">
        <v>10</v>
      </c>
      <c r="L8" s="17">
        <v>1</v>
      </c>
      <c r="M8" s="17">
        <v>58</v>
      </c>
      <c r="N8" s="17">
        <v>19</v>
      </c>
      <c r="O8" s="17">
        <v>0</v>
      </c>
      <c r="P8" s="17">
        <v>0</v>
      </c>
      <c r="Q8" s="17">
        <v>0</v>
      </c>
      <c r="R8" s="18">
        <f t="shared" si="1"/>
        <v>431</v>
      </c>
      <c r="S8" s="10"/>
      <c r="T8" s="10"/>
      <c r="U8" s="98"/>
      <c r="V8" s="15" t="s">
        <v>28</v>
      </c>
      <c r="W8" s="16" t="s">
        <v>55</v>
      </c>
      <c r="X8" s="17" t="s">
        <v>55</v>
      </c>
      <c r="Y8" s="17" t="s">
        <v>55</v>
      </c>
      <c r="Z8" s="17" t="s">
        <v>55</v>
      </c>
      <c r="AA8" s="17" t="s">
        <v>55</v>
      </c>
      <c r="AB8" s="17">
        <v>5</v>
      </c>
      <c r="AC8" s="17">
        <v>11</v>
      </c>
      <c r="AD8" s="17">
        <v>18</v>
      </c>
      <c r="AE8" s="76">
        <f t="shared" si="0"/>
        <v>34</v>
      </c>
      <c r="AF8" s="18">
        <f t="shared" si="2"/>
        <v>465</v>
      </c>
    </row>
    <row r="9" spans="2:32">
      <c r="B9" s="98"/>
      <c r="C9" s="15" t="s">
        <v>29</v>
      </c>
      <c r="D9" s="16">
        <v>163</v>
      </c>
      <c r="E9" s="17">
        <v>0</v>
      </c>
      <c r="F9" s="17">
        <v>0</v>
      </c>
      <c r="G9" s="17">
        <v>356</v>
      </c>
      <c r="H9" s="17">
        <v>0</v>
      </c>
      <c r="I9" s="17">
        <v>145</v>
      </c>
      <c r="J9" s="17">
        <v>22</v>
      </c>
      <c r="K9" s="17">
        <v>2</v>
      </c>
      <c r="L9" s="17">
        <v>1</v>
      </c>
      <c r="M9" s="17">
        <v>6</v>
      </c>
      <c r="N9" s="17">
        <v>186</v>
      </c>
      <c r="O9" s="17">
        <v>1</v>
      </c>
      <c r="P9" s="17">
        <v>0</v>
      </c>
      <c r="Q9" s="17">
        <v>0</v>
      </c>
      <c r="R9" s="18">
        <f t="shared" si="1"/>
        <v>882</v>
      </c>
      <c r="S9" s="10"/>
      <c r="T9" s="10"/>
      <c r="U9" s="98"/>
      <c r="V9" s="15" t="s">
        <v>29</v>
      </c>
      <c r="W9" s="16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>
        <v>2</v>
      </c>
      <c r="AC9" s="17">
        <v>14</v>
      </c>
      <c r="AD9" s="17">
        <v>23</v>
      </c>
      <c r="AE9" s="76">
        <f t="shared" si="0"/>
        <v>39</v>
      </c>
      <c r="AF9" s="18">
        <f t="shared" si="2"/>
        <v>921</v>
      </c>
    </row>
    <row r="10" spans="2:32">
      <c r="B10" s="98"/>
      <c r="C10" s="15" t="s">
        <v>30</v>
      </c>
      <c r="D10" s="16">
        <v>101</v>
      </c>
      <c r="E10" s="17">
        <v>0</v>
      </c>
      <c r="F10" s="17">
        <v>216</v>
      </c>
      <c r="G10" s="17">
        <v>387</v>
      </c>
      <c r="H10" s="17">
        <v>1</v>
      </c>
      <c r="I10" s="17">
        <v>544</v>
      </c>
      <c r="J10" s="17">
        <v>98</v>
      </c>
      <c r="K10" s="17">
        <v>4</v>
      </c>
      <c r="L10" s="17">
        <v>2</v>
      </c>
      <c r="M10" s="17">
        <v>1166</v>
      </c>
      <c r="N10" s="17">
        <v>55</v>
      </c>
      <c r="O10" s="17">
        <v>0</v>
      </c>
      <c r="P10" s="17">
        <v>0</v>
      </c>
      <c r="Q10" s="17">
        <v>0</v>
      </c>
      <c r="R10" s="18">
        <f t="shared" si="1"/>
        <v>2574</v>
      </c>
      <c r="S10" s="10"/>
      <c r="T10" s="10"/>
      <c r="U10" s="98"/>
      <c r="V10" s="15" t="s">
        <v>30</v>
      </c>
      <c r="W10" s="16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>
        <v>9</v>
      </c>
      <c r="AC10" s="17">
        <v>35</v>
      </c>
      <c r="AD10" s="17">
        <v>49</v>
      </c>
      <c r="AE10" s="76">
        <f t="shared" si="0"/>
        <v>93</v>
      </c>
      <c r="AF10" s="18">
        <f t="shared" si="2"/>
        <v>2667</v>
      </c>
    </row>
    <row r="11" spans="2:32">
      <c r="B11" s="98"/>
      <c r="C11" s="15" t="s">
        <v>31</v>
      </c>
      <c r="D11" s="16">
        <v>0</v>
      </c>
      <c r="E11" s="17">
        <v>0</v>
      </c>
      <c r="F11" s="17">
        <v>2846</v>
      </c>
      <c r="G11" s="17">
        <v>1311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469</v>
      </c>
      <c r="Q11" s="17">
        <v>7</v>
      </c>
      <c r="R11" s="18">
        <f t="shared" si="1"/>
        <v>4633</v>
      </c>
      <c r="S11" s="10"/>
      <c r="T11" s="10"/>
      <c r="U11" s="98"/>
      <c r="V11" s="15" t="s">
        <v>31</v>
      </c>
      <c r="W11" s="16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>
        <v>0</v>
      </c>
      <c r="AC11" s="17">
        <v>157</v>
      </c>
      <c r="AD11" s="17">
        <v>100</v>
      </c>
      <c r="AE11" s="76">
        <f t="shared" si="0"/>
        <v>257</v>
      </c>
      <c r="AF11" s="18">
        <f t="shared" si="2"/>
        <v>4890</v>
      </c>
    </row>
    <row r="12" spans="2:32">
      <c r="B12" s="98"/>
      <c r="C12" s="15" t="s">
        <v>32</v>
      </c>
      <c r="D12" s="16">
        <v>101</v>
      </c>
      <c r="E12" s="17">
        <v>8</v>
      </c>
      <c r="F12" s="17">
        <v>14</v>
      </c>
      <c r="G12" s="17">
        <v>257</v>
      </c>
      <c r="H12" s="17">
        <v>0</v>
      </c>
      <c r="I12" s="17">
        <v>837</v>
      </c>
      <c r="J12" s="17">
        <v>148</v>
      </c>
      <c r="K12" s="17">
        <v>0</v>
      </c>
      <c r="L12" s="17">
        <v>28</v>
      </c>
      <c r="M12" s="17">
        <v>212</v>
      </c>
      <c r="N12" s="17">
        <v>103</v>
      </c>
      <c r="O12" s="17">
        <v>0</v>
      </c>
      <c r="P12" s="17">
        <v>0</v>
      </c>
      <c r="Q12" s="17">
        <v>1</v>
      </c>
      <c r="R12" s="18">
        <f t="shared" si="1"/>
        <v>1709</v>
      </c>
      <c r="S12" s="10"/>
      <c r="T12" s="10"/>
      <c r="U12" s="98"/>
      <c r="V12" s="15" t="s">
        <v>32</v>
      </c>
      <c r="W12" s="16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>
        <v>2</v>
      </c>
      <c r="AC12" s="17">
        <v>13</v>
      </c>
      <c r="AD12" s="17">
        <v>17</v>
      </c>
      <c r="AE12" s="76">
        <f t="shared" si="0"/>
        <v>32</v>
      </c>
      <c r="AF12" s="18">
        <f t="shared" si="2"/>
        <v>1741</v>
      </c>
    </row>
    <row r="13" spans="2:32" ht="13.8" thickBot="1">
      <c r="B13" s="99"/>
      <c r="C13" s="4" t="s">
        <v>16</v>
      </c>
      <c r="D13" s="19">
        <f>SUM(D5:D12)</f>
        <v>427</v>
      </c>
      <c r="E13" s="20">
        <f>SUM(E5:E12)</f>
        <v>8</v>
      </c>
      <c r="F13" s="20">
        <f>SUM(F5:F12)</f>
        <v>3076</v>
      </c>
      <c r="G13" s="20">
        <f t="shared" ref="G13:Q13" si="3">SUM(G5:G12)</f>
        <v>7444</v>
      </c>
      <c r="H13" s="20">
        <f t="shared" si="3"/>
        <v>1</v>
      </c>
      <c r="I13" s="20">
        <f>SUM(I5:I12)</f>
        <v>4275</v>
      </c>
      <c r="J13" s="20">
        <f t="shared" si="3"/>
        <v>889</v>
      </c>
      <c r="K13" s="20">
        <f t="shared" si="3"/>
        <v>49</v>
      </c>
      <c r="L13" s="20">
        <f t="shared" si="3"/>
        <v>117</v>
      </c>
      <c r="M13" s="20">
        <f t="shared" si="3"/>
        <v>2142</v>
      </c>
      <c r="N13" s="20">
        <f t="shared" si="3"/>
        <v>2015</v>
      </c>
      <c r="O13" s="20">
        <f t="shared" si="3"/>
        <v>12</v>
      </c>
      <c r="P13" s="20">
        <f t="shared" si="3"/>
        <v>469</v>
      </c>
      <c r="Q13" s="20">
        <f t="shared" si="3"/>
        <v>25</v>
      </c>
      <c r="R13" s="21">
        <f>SUM(D13:Q13)</f>
        <v>20949</v>
      </c>
      <c r="S13" s="10"/>
      <c r="T13" s="10"/>
      <c r="U13" s="99"/>
      <c r="V13" s="4" t="s">
        <v>16</v>
      </c>
      <c r="W13" s="19" t="s">
        <v>55</v>
      </c>
      <c r="X13" s="20" t="s">
        <v>55</v>
      </c>
      <c r="Y13" s="20" t="s">
        <v>55</v>
      </c>
      <c r="Z13" s="20" t="s">
        <v>55</v>
      </c>
      <c r="AA13" s="20" t="s">
        <v>55</v>
      </c>
      <c r="AB13" s="20">
        <f>SUM(AB5:AB12)</f>
        <v>154</v>
      </c>
      <c r="AC13" s="20">
        <f>SUM(AC5:AC12)</f>
        <v>838</v>
      </c>
      <c r="AD13" s="20">
        <f>SUM(AD5:AD12)</f>
        <v>954</v>
      </c>
      <c r="AE13" s="44">
        <f t="shared" si="0"/>
        <v>1946</v>
      </c>
      <c r="AF13" s="21">
        <f t="shared" si="2"/>
        <v>22895</v>
      </c>
    </row>
    <row r="14" spans="2:32">
      <c r="B14" s="97" t="s">
        <v>33</v>
      </c>
      <c r="C14" s="11" t="s">
        <v>34</v>
      </c>
      <c r="D14" s="70">
        <v>7</v>
      </c>
      <c r="E14" s="48">
        <v>110</v>
      </c>
      <c r="F14" s="48">
        <v>2</v>
      </c>
      <c r="G14" s="48">
        <v>58</v>
      </c>
      <c r="H14" s="48">
        <v>0</v>
      </c>
      <c r="I14" s="48">
        <v>31</v>
      </c>
      <c r="J14" s="48">
        <v>3</v>
      </c>
      <c r="K14" s="48">
        <v>12</v>
      </c>
      <c r="L14" s="48">
        <v>0</v>
      </c>
      <c r="M14" s="48">
        <v>1</v>
      </c>
      <c r="N14" s="48">
        <v>28</v>
      </c>
      <c r="O14" s="48">
        <v>1</v>
      </c>
      <c r="P14" s="48">
        <v>0</v>
      </c>
      <c r="Q14" s="48">
        <v>0</v>
      </c>
      <c r="R14" s="46">
        <f t="shared" si="1"/>
        <v>253</v>
      </c>
      <c r="S14" s="10"/>
      <c r="T14" s="10"/>
      <c r="U14" s="97" t="s">
        <v>33</v>
      </c>
      <c r="V14" s="11" t="s">
        <v>34</v>
      </c>
      <c r="W14" s="12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>
        <v>10</v>
      </c>
      <c r="AC14" s="13">
        <v>44</v>
      </c>
      <c r="AD14" s="13">
        <v>34</v>
      </c>
      <c r="AE14" s="77">
        <f t="shared" si="0"/>
        <v>88</v>
      </c>
      <c r="AF14" s="14">
        <f t="shared" si="2"/>
        <v>341</v>
      </c>
    </row>
    <row r="15" spans="2:32">
      <c r="B15" s="103"/>
      <c r="C15" s="15" t="s">
        <v>35</v>
      </c>
      <c r="D15" s="16">
        <v>287</v>
      </c>
      <c r="E15" s="17">
        <v>13</v>
      </c>
      <c r="F15" s="17">
        <v>8</v>
      </c>
      <c r="G15" s="17">
        <v>54</v>
      </c>
      <c r="H15" s="17">
        <v>0</v>
      </c>
      <c r="I15" s="17">
        <v>6</v>
      </c>
      <c r="J15" s="17">
        <v>0</v>
      </c>
      <c r="K15" s="17">
        <v>3</v>
      </c>
      <c r="L15" s="17">
        <v>0</v>
      </c>
      <c r="M15" s="17">
        <v>0</v>
      </c>
      <c r="N15" s="17">
        <v>4</v>
      </c>
      <c r="O15" s="17">
        <v>1</v>
      </c>
      <c r="P15" s="17">
        <v>0</v>
      </c>
      <c r="Q15" s="17">
        <v>0</v>
      </c>
      <c r="R15" s="18">
        <f t="shared" si="1"/>
        <v>376</v>
      </c>
      <c r="S15" s="10"/>
      <c r="T15" s="10"/>
      <c r="U15" s="103"/>
      <c r="V15" s="15" t="s">
        <v>35</v>
      </c>
      <c r="W15" s="16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>
        <v>6</v>
      </c>
      <c r="AC15" s="17">
        <v>9</v>
      </c>
      <c r="AD15" s="17">
        <v>9</v>
      </c>
      <c r="AE15" s="76">
        <f t="shared" si="0"/>
        <v>24</v>
      </c>
      <c r="AF15" s="18">
        <f t="shared" si="2"/>
        <v>400</v>
      </c>
    </row>
    <row r="16" spans="2:32">
      <c r="B16" s="103"/>
      <c r="C16" s="15" t="s">
        <v>36</v>
      </c>
      <c r="D16" s="16">
        <v>35</v>
      </c>
      <c r="E16" s="17">
        <v>0</v>
      </c>
      <c r="F16" s="17">
        <v>0</v>
      </c>
      <c r="G16" s="17">
        <v>50</v>
      </c>
      <c r="H16" s="17">
        <v>0</v>
      </c>
      <c r="I16" s="17">
        <v>6</v>
      </c>
      <c r="J16" s="17">
        <v>0</v>
      </c>
      <c r="K16" s="17">
        <v>1</v>
      </c>
      <c r="L16" s="17">
        <v>0</v>
      </c>
      <c r="M16" s="17">
        <v>0</v>
      </c>
      <c r="N16" s="17">
        <v>8</v>
      </c>
      <c r="O16" s="17">
        <v>2</v>
      </c>
      <c r="P16" s="17">
        <v>0</v>
      </c>
      <c r="Q16" s="17">
        <v>0</v>
      </c>
      <c r="R16" s="18">
        <f t="shared" si="1"/>
        <v>102</v>
      </c>
      <c r="S16" s="10"/>
      <c r="T16" s="10"/>
      <c r="U16" s="103"/>
      <c r="V16" s="15" t="s">
        <v>36</v>
      </c>
      <c r="W16" s="16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>
        <v>2</v>
      </c>
      <c r="AC16" s="17">
        <v>6</v>
      </c>
      <c r="AD16" s="17">
        <v>9</v>
      </c>
      <c r="AE16" s="76">
        <f t="shared" si="0"/>
        <v>17</v>
      </c>
      <c r="AF16" s="18">
        <f t="shared" si="2"/>
        <v>119</v>
      </c>
    </row>
    <row r="17" spans="2:32">
      <c r="B17" s="103"/>
      <c r="C17" s="15" t="s">
        <v>37</v>
      </c>
      <c r="D17" s="16">
        <v>2</v>
      </c>
      <c r="E17" s="17">
        <v>0</v>
      </c>
      <c r="F17" s="17">
        <v>0</v>
      </c>
      <c r="G17" s="17">
        <v>77</v>
      </c>
      <c r="H17" s="17">
        <v>0</v>
      </c>
      <c r="I17" s="17">
        <v>19</v>
      </c>
      <c r="J17" s="17">
        <v>5</v>
      </c>
      <c r="K17" s="17">
        <v>1</v>
      </c>
      <c r="L17" s="17">
        <v>1</v>
      </c>
      <c r="M17" s="17">
        <v>26</v>
      </c>
      <c r="N17" s="17">
        <v>14</v>
      </c>
      <c r="O17" s="17">
        <v>1</v>
      </c>
      <c r="P17" s="17">
        <v>0</v>
      </c>
      <c r="Q17" s="17">
        <v>0</v>
      </c>
      <c r="R17" s="18">
        <f t="shared" si="1"/>
        <v>146</v>
      </c>
      <c r="S17" s="10"/>
      <c r="T17" s="10"/>
      <c r="U17" s="103"/>
      <c r="V17" s="15" t="s">
        <v>37</v>
      </c>
      <c r="W17" s="16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>
        <v>5</v>
      </c>
      <c r="AC17" s="17">
        <v>6</v>
      </c>
      <c r="AD17" s="17">
        <v>3</v>
      </c>
      <c r="AE17" s="76">
        <f t="shared" si="0"/>
        <v>14</v>
      </c>
      <c r="AF17" s="18">
        <f t="shared" si="2"/>
        <v>160</v>
      </c>
    </row>
    <row r="18" spans="2:32">
      <c r="B18" s="103"/>
      <c r="C18" s="15" t="s">
        <v>38</v>
      </c>
      <c r="D18" s="16">
        <v>2</v>
      </c>
      <c r="E18" s="17">
        <v>2</v>
      </c>
      <c r="F18" s="17">
        <v>0</v>
      </c>
      <c r="G18" s="17">
        <v>30</v>
      </c>
      <c r="H18" s="17">
        <v>0</v>
      </c>
      <c r="I18" s="17">
        <v>20</v>
      </c>
      <c r="J18" s="17">
        <v>0</v>
      </c>
      <c r="K18" s="17">
        <v>8</v>
      </c>
      <c r="L18" s="17">
        <v>0</v>
      </c>
      <c r="M18" s="17">
        <v>0</v>
      </c>
      <c r="N18" s="17">
        <v>12</v>
      </c>
      <c r="O18" s="17">
        <v>0</v>
      </c>
      <c r="P18" s="17">
        <v>0</v>
      </c>
      <c r="Q18" s="17">
        <v>0</v>
      </c>
      <c r="R18" s="18">
        <f t="shared" si="1"/>
        <v>74</v>
      </c>
      <c r="S18" s="10"/>
      <c r="T18" s="10"/>
      <c r="U18" s="103"/>
      <c r="V18" s="15" t="s">
        <v>38</v>
      </c>
      <c r="W18" s="16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>
        <v>5</v>
      </c>
      <c r="AC18" s="17">
        <v>0</v>
      </c>
      <c r="AD18" s="17">
        <v>6</v>
      </c>
      <c r="AE18" s="76">
        <f t="shared" si="0"/>
        <v>11</v>
      </c>
      <c r="AF18" s="18">
        <f t="shared" si="2"/>
        <v>85</v>
      </c>
    </row>
    <row r="19" spans="2:32">
      <c r="B19" s="103"/>
      <c r="C19" s="15" t="s">
        <v>39</v>
      </c>
      <c r="D19" s="16">
        <v>4</v>
      </c>
      <c r="E19" s="17">
        <v>6</v>
      </c>
      <c r="F19" s="17">
        <v>0</v>
      </c>
      <c r="G19" s="17">
        <v>43</v>
      </c>
      <c r="H19" s="17">
        <v>0</v>
      </c>
      <c r="I19" s="17">
        <v>5</v>
      </c>
      <c r="J19" s="17">
        <v>0</v>
      </c>
      <c r="K19" s="17">
        <v>1</v>
      </c>
      <c r="L19" s="17">
        <v>0</v>
      </c>
      <c r="M19" s="17">
        <v>0</v>
      </c>
      <c r="N19" s="17">
        <v>3</v>
      </c>
      <c r="O19" s="17">
        <v>2</v>
      </c>
      <c r="P19" s="17">
        <v>0</v>
      </c>
      <c r="Q19" s="17">
        <v>0</v>
      </c>
      <c r="R19" s="18">
        <f t="shared" si="1"/>
        <v>64</v>
      </c>
      <c r="S19" s="10"/>
      <c r="T19" s="10"/>
      <c r="U19" s="103"/>
      <c r="V19" s="15" t="s">
        <v>39</v>
      </c>
      <c r="W19" s="16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>
        <v>0</v>
      </c>
      <c r="AC19" s="17">
        <v>1</v>
      </c>
      <c r="AD19" s="17">
        <v>2</v>
      </c>
      <c r="AE19" s="76">
        <f t="shared" si="0"/>
        <v>3</v>
      </c>
      <c r="AF19" s="18">
        <f t="shared" si="2"/>
        <v>67</v>
      </c>
    </row>
    <row r="20" spans="2:32">
      <c r="B20" s="103"/>
      <c r="C20" s="15" t="s">
        <v>40</v>
      </c>
      <c r="D20" s="16">
        <v>1</v>
      </c>
      <c r="E20" s="17">
        <v>0</v>
      </c>
      <c r="F20" s="17">
        <v>0</v>
      </c>
      <c r="G20" s="17">
        <v>28</v>
      </c>
      <c r="H20" s="17">
        <v>0</v>
      </c>
      <c r="I20" s="17">
        <v>8</v>
      </c>
      <c r="J20" s="17">
        <v>3</v>
      </c>
      <c r="K20" s="17">
        <v>7</v>
      </c>
      <c r="L20" s="17">
        <v>0</v>
      </c>
      <c r="M20" s="17">
        <v>8</v>
      </c>
      <c r="N20" s="17">
        <v>9</v>
      </c>
      <c r="O20" s="17">
        <v>0</v>
      </c>
      <c r="P20" s="17">
        <v>0</v>
      </c>
      <c r="Q20" s="17">
        <v>0</v>
      </c>
      <c r="R20" s="18">
        <f t="shared" si="1"/>
        <v>64</v>
      </c>
      <c r="S20" s="10"/>
      <c r="T20" s="10"/>
      <c r="U20" s="103"/>
      <c r="V20" s="15" t="s">
        <v>40</v>
      </c>
      <c r="W20" s="16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>
        <v>3</v>
      </c>
      <c r="AC20" s="17">
        <v>3</v>
      </c>
      <c r="AD20" s="17">
        <v>1</v>
      </c>
      <c r="AE20" s="76">
        <f t="shared" si="0"/>
        <v>7</v>
      </c>
      <c r="AF20" s="18">
        <f t="shared" si="2"/>
        <v>71</v>
      </c>
    </row>
    <row r="21" spans="2:32" ht="13.8" thickBot="1">
      <c r="B21" s="104"/>
      <c r="C21" s="4" t="s">
        <v>16</v>
      </c>
      <c r="D21" s="19">
        <f>SUM(D14:D20)</f>
        <v>338</v>
      </c>
      <c r="E21" s="20">
        <f>SUM(E14:E20)</f>
        <v>131</v>
      </c>
      <c r="F21" s="20">
        <f t="shared" ref="F21:Q21" si="4">SUM(F14:F20)</f>
        <v>10</v>
      </c>
      <c r="G21" s="20">
        <f t="shared" si="4"/>
        <v>340</v>
      </c>
      <c r="H21" s="20">
        <f t="shared" si="4"/>
        <v>0</v>
      </c>
      <c r="I21" s="20">
        <f t="shared" si="4"/>
        <v>95</v>
      </c>
      <c r="J21" s="20">
        <f t="shared" si="4"/>
        <v>11</v>
      </c>
      <c r="K21" s="20">
        <f t="shared" si="4"/>
        <v>33</v>
      </c>
      <c r="L21" s="20">
        <f t="shared" si="4"/>
        <v>1</v>
      </c>
      <c r="M21" s="20">
        <f t="shared" si="4"/>
        <v>35</v>
      </c>
      <c r="N21" s="20">
        <f t="shared" si="4"/>
        <v>78</v>
      </c>
      <c r="O21" s="20">
        <f t="shared" si="4"/>
        <v>7</v>
      </c>
      <c r="P21" s="20">
        <f t="shared" si="4"/>
        <v>0</v>
      </c>
      <c r="Q21" s="20">
        <f t="shared" si="4"/>
        <v>0</v>
      </c>
      <c r="R21" s="21">
        <f t="shared" si="1"/>
        <v>1079</v>
      </c>
      <c r="S21" s="10"/>
      <c r="T21" s="10"/>
      <c r="U21" s="104"/>
      <c r="V21" s="4" t="s">
        <v>16</v>
      </c>
      <c r="W21" s="19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>
        <f>SUM(AB14:AB20)</f>
        <v>31</v>
      </c>
      <c r="AC21" s="20">
        <f t="shared" ref="AC21" si="5">SUM(AC14:AC20)</f>
        <v>69</v>
      </c>
      <c r="AD21" s="20">
        <f>SUM(AD14:AD20)</f>
        <v>64</v>
      </c>
      <c r="AE21" s="44">
        <f t="shared" si="0"/>
        <v>164</v>
      </c>
      <c r="AF21" s="21">
        <f t="shared" si="2"/>
        <v>1243</v>
      </c>
    </row>
    <row r="22" spans="2:32">
      <c r="B22" s="97" t="s">
        <v>41</v>
      </c>
      <c r="C22" s="11" t="s">
        <v>42</v>
      </c>
      <c r="D22" s="70">
        <v>656</v>
      </c>
      <c r="E22" s="48">
        <v>6</v>
      </c>
      <c r="F22" s="48">
        <v>38</v>
      </c>
      <c r="G22" s="48">
        <v>48</v>
      </c>
      <c r="H22" s="48">
        <v>0</v>
      </c>
      <c r="I22" s="48">
        <v>21</v>
      </c>
      <c r="J22" s="48">
        <v>3</v>
      </c>
      <c r="K22" s="48">
        <v>17</v>
      </c>
      <c r="L22" s="48">
        <v>0</v>
      </c>
      <c r="M22" s="48">
        <v>2</v>
      </c>
      <c r="N22" s="48">
        <v>6</v>
      </c>
      <c r="O22" s="48">
        <v>5</v>
      </c>
      <c r="P22" s="48">
        <v>0</v>
      </c>
      <c r="Q22" s="48">
        <v>1</v>
      </c>
      <c r="R22" s="46">
        <f t="shared" si="1"/>
        <v>803</v>
      </c>
      <c r="S22" s="10"/>
      <c r="T22" s="10"/>
      <c r="U22" s="97" t="s">
        <v>41</v>
      </c>
      <c r="V22" s="11" t="s">
        <v>42</v>
      </c>
      <c r="W22" s="12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>
        <v>22</v>
      </c>
      <c r="AC22" s="13">
        <v>5</v>
      </c>
      <c r="AD22" s="13">
        <v>6</v>
      </c>
      <c r="AE22" s="77">
        <f t="shared" si="0"/>
        <v>33</v>
      </c>
      <c r="AF22" s="14">
        <f t="shared" si="2"/>
        <v>836</v>
      </c>
    </row>
    <row r="23" spans="2:32">
      <c r="B23" s="98"/>
      <c r="C23" s="15" t="s">
        <v>43</v>
      </c>
      <c r="D23" s="16">
        <v>407</v>
      </c>
      <c r="E23" s="17">
        <v>238</v>
      </c>
      <c r="F23" s="17">
        <v>4559</v>
      </c>
      <c r="G23" s="17">
        <v>305</v>
      </c>
      <c r="H23" s="17">
        <v>16</v>
      </c>
      <c r="I23" s="17">
        <v>15</v>
      </c>
      <c r="J23" s="17">
        <v>0</v>
      </c>
      <c r="K23" s="17">
        <v>4</v>
      </c>
      <c r="L23" s="17">
        <v>1</v>
      </c>
      <c r="M23" s="17">
        <v>0</v>
      </c>
      <c r="N23" s="17">
        <v>14</v>
      </c>
      <c r="O23" s="17">
        <v>1</v>
      </c>
      <c r="P23" s="17">
        <v>0</v>
      </c>
      <c r="Q23" s="17">
        <v>0</v>
      </c>
      <c r="R23" s="18">
        <f t="shared" si="1"/>
        <v>5560</v>
      </c>
      <c r="S23" s="10"/>
      <c r="T23" s="10"/>
      <c r="U23" s="98"/>
      <c r="V23" s="15" t="s">
        <v>43</v>
      </c>
      <c r="W23" s="16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>
        <v>6</v>
      </c>
      <c r="AC23" s="17">
        <v>28</v>
      </c>
      <c r="AD23" s="17">
        <v>38</v>
      </c>
      <c r="AE23" s="76">
        <f t="shared" si="0"/>
        <v>72</v>
      </c>
      <c r="AF23" s="18">
        <f t="shared" si="2"/>
        <v>5632</v>
      </c>
    </row>
    <row r="24" spans="2:32">
      <c r="B24" s="98"/>
      <c r="C24" s="15" t="s">
        <v>44</v>
      </c>
      <c r="D24" s="16">
        <v>289</v>
      </c>
      <c r="E24" s="17">
        <v>7</v>
      </c>
      <c r="F24" s="17">
        <v>22</v>
      </c>
      <c r="G24" s="17">
        <v>86</v>
      </c>
      <c r="H24" s="17">
        <v>1</v>
      </c>
      <c r="I24" s="17">
        <v>31</v>
      </c>
      <c r="J24" s="17">
        <v>8</v>
      </c>
      <c r="K24" s="17">
        <v>18</v>
      </c>
      <c r="L24" s="17">
        <v>0</v>
      </c>
      <c r="M24" s="17">
        <v>1</v>
      </c>
      <c r="N24" s="17">
        <v>12</v>
      </c>
      <c r="O24" s="17">
        <v>9</v>
      </c>
      <c r="P24" s="17">
        <v>0</v>
      </c>
      <c r="Q24" s="17">
        <v>0</v>
      </c>
      <c r="R24" s="18">
        <f t="shared" si="1"/>
        <v>484</v>
      </c>
      <c r="S24" s="10"/>
      <c r="T24" s="10"/>
      <c r="U24" s="98"/>
      <c r="V24" s="15" t="s">
        <v>44</v>
      </c>
      <c r="W24" s="16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>
        <v>5</v>
      </c>
      <c r="AC24" s="17">
        <v>3</v>
      </c>
      <c r="AD24" s="17">
        <v>8</v>
      </c>
      <c r="AE24" s="76">
        <f t="shared" si="0"/>
        <v>16</v>
      </c>
      <c r="AF24" s="18">
        <f t="shared" si="2"/>
        <v>500</v>
      </c>
    </row>
    <row r="25" spans="2:32">
      <c r="B25" s="98"/>
      <c r="C25" s="15" t="s">
        <v>45</v>
      </c>
      <c r="D25" s="16">
        <v>170</v>
      </c>
      <c r="E25" s="17">
        <v>143</v>
      </c>
      <c r="F25" s="17">
        <v>49</v>
      </c>
      <c r="G25" s="17">
        <v>84</v>
      </c>
      <c r="H25" s="17">
        <v>6</v>
      </c>
      <c r="I25" s="17">
        <v>1</v>
      </c>
      <c r="J25" s="17">
        <v>2</v>
      </c>
      <c r="K25" s="17">
        <v>1</v>
      </c>
      <c r="L25" s="17">
        <v>0</v>
      </c>
      <c r="M25" s="17">
        <v>1</v>
      </c>
      <c r="N25" s="17">
        <v>1</v>
      </c>
      <c r="O25" s="17">
        <v>0</v>
      </c>
      <c r="P25" s="17">
        <v>0</v>
      </c>
      <c r="Q25" s="17">
        <v>0</v>
      </c>
      <c r="R25" s="18">
        <f t="shared" si="1"/>
        <v>458</v>
      </c>
      <c r="S25" s="10"/>
      <c r="T25" s="10"/>
      <c r="U25" s="98"/>
      <c r="V25" s="15" t="s">
        <v>45</v>
      </c>
      <c r="W25" s="16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>
        <v>0</v>
      </c>
      <c r="AC25" s="17">
        <v>5</v>
      </c>
      <c r="AD25" s="17">
        <v>10</v>
      </c>
      <c r="AE25" s="76">
        <f t="shared" si="0"/>
        <v>15</v>
      </c>
      <c r="AF25" s="18">
        <f t="shared" si="2"/>
        <v>473</v>
      </c>
    </row>
    <row r="26" spans="2:32">
      <c r="B26" s="98"/>
      <c r="C26" s="15" t="s">
        <v>46</v>
      </c>
      <c r="D26" s="16">
        <v>811</v>
      </c>
      <c r="E26" s="17">
        <v>291</v>
      </c>
      <c r="F26" s="17">
        <v>65</v>
      </c>
      <c r="G26" s="17">
        <v>1194</v>
      </c>
      <c r="H26" s="17">
        <v>33</v>
      </c>
      <c r="I26" s="17">
        <v>449</v>
      </c>
      <c r="J26" s="17">
        <v>236</v>
      </c>
      <c r="K26" s="17">
        <v>421</v>
      </c>
      <c r="L26" s="17">
        <v>2</v>
      </c>
      <c r="M26" s="17">
        <v>29</v>
      </c>
      <c r="N26" s="17">
        <v>55</v>
      </c>
      <c r="O26" s="17">
        <v>43</v>
      </c>
      <c r="P26" s="17">
        <v>0</v>
      </c>
      <c r="Q26" s="17">
        <v>6</v>
      </c>
      <c r="R26" s="18">
        <f t="shared" si="1"/>
        <v>3635</v>
      </c>
      <c r="S26" s="10"/>
      <c r="T26" s="10"/>
      <c r="U26" s="98"/>
      <c r="V26" s="15" t="s">
        <v>46</v>
      </c>
      <c r="W26" s="16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>
        <v>106</v>
      </c>
      <c r="AC26" s="17">
        <v>38</v>
      </c>
      <c r="AD26" s="17">
        <v>65</v>
      </c>
      <c r="AE26" s="76">
        <f t="shared" si="0"/>
        <v>209</v>
      </c>
      <c r="AF26" s="18">
        <f t="shared" si="2"/>
        <v>3844</v>
      </c>
    </row>
    <row r="27" spans="2:32" ht="13.8" thickBot="1">
      <c r="B27" s="99"/>
      <c r="C27" s="4" t="s">
        <v>16</v>
      </c>
      <c r="D27" s="19">
        <f>SUM(D22:D26)</f>
        <v>2333</v>
      </c>
      <c r="E27" s="20">
        <f>SUM(E22:E26)</f>
        <v>685</v>
      </c>
      <c r="F27" s="20">
        <f>SUM(F22:F26)</f>
        <v>4733</v>
      </c>
      <c r="G27" s="20">
        <f t="shared" ref="G27:Q27" si="6">SUM(G22:G26)</f>
        <v>1717</v>
      </c>
      <c r="H27" s="20">
        <f t="shared" si="6"/>
        <v>56</v>
      </c>
      <c r="I27" s="20">
        <f t="shared" si="6"/>
        <v>517</v>
      </c>
      <c r="J27" s="20">
        <f t="shared" si="6"/>
        <v>249</v>
      </c>
      <c r="K27" s="20">
        <f t="shared" si="6"/>
        <v>461</v>
      </c>
      <c r="L27" s="20">
        <f t="shared" si="6"/>
        <v>3</v>
      </c>
      <c r="M27" s="20">
        <f t="shared" si="6"/>
        <v>33</v>
      </c>
      <c r="N27" s="20">
        <f t="shared" si="6"/>
        <v>88</v>
      </c>
      <c r="O27" s="20">
        <f t="shared" si="6"/>
        <v>58</v>
      </c>
      <c r="P27" s="20">
        <f t="shared" si="6"/>
        <v>0</v>
      </c>
      <c r="Q27" s="20">
        <f t="shared" si="6"/>
        <v>7</v>
      </c>
      <c r="R27" s="21">
        <f t="shared" si="1"/>
        <v>10940</v>
      </c>
      <c r="S27" s="10"/>
      <c r="T27" s="10"/>
      <c r="U27" s="99"/>
      <c r="V27" s="4" t="s">
        <v>16</v>
      </c>
      <c r="W27" s="19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>
        <f>SUM(AB22:AB26)</f>
        <v>139</v>
      </c>
      <c r="AC27" s="20">
        <f t="shared" ref="AC27:AD27" si="7">SUM(AC22:AC26)</f>
        <v>79</v>
      </c>
      <c r="AD27" s="20">
        <f t="shared" si="7"/>
        <v>127</v>
      </c>
      <c r="AE27" s="44">
        <f t="shared" si="0"/>
        <v>345</v>
      </c>
      <c r="AF27" s="21">
        <f t="shared" si="2"/>
        <v>11285</v>
      </c>
    </row>
    <row r="28" spans="2:32">
      <c r="B28" s="152" t="s">
        <v>47</v>
      </c>
      <c r="C28" s="69" t="s">
        <v>54</v>
      </c>
      <c r="D28" s="12">
        <v>24</v>
      </c>
      <c r="E28" s="13">
        <v>23</v>
      </c>
      <c r="F28" s="13">
        <v>3</v>
      </c>
      <c r="G28" s="13">
        <v>71</v>
      </c>
      <c r="H28" s="13">
        <v>0</v>
      </c>
      <c r="I28" s="13">
        <v>20</v>
      </c>
      <c r="J28" s="13">
        <v>6</v>
      </c>
      <c r="K28" s="13">
        <v>13</v>
      </c>
      <c r="L28" s="13">
        <v>0</v>
      </c>
      <c r="M28" s="13">
        <v>13</v>
      </c>
      <c r="N28" s="13">
        <v>16</v>
      </c>
      <c r="O28" s="13">
        <v>14</v>
      </c>
      <c r="P28" s="13">
        <v>0</v>
      </c>
      <c r="Q28" s="13">
        <v>0</v>
      </c>
      <c r="R28" s="14">
        <f t="shared" si="1"/>
        <v>203</v>
      </c>
      <c r="S28" s="10"/>
      <c r="T28" s="10"/>
      <c r="U28" s="97" t="s">
        <v>47</v>
      </c>
      <c r="V28" s="11" t="s">
        <v>54</v>
      </c>
      <c r="W28" s="12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>
        <v>12</v>
      </c>
      <c r="AC28" s="13">
        <v>27</v>
      </c>
      <c r="AD28" s="13">
        <v>13</v>
      </c>
      <c r="AE28" s="77">
        <f t="shared" si="0"/>
        <v>52</v>
      </c>
      <c r="AF28" s="14">
        <f t="shared" si="2"/>
        <v>255</v>
      </c>
    </row>
    <row r="29" spans="2:32">
      <c r="B29" s="98"/>
      <c r="C29" s="15" t="s">
        <v>49</v>
      </c>
      <c r="D29" s="16">
        <v>18</v>
      </c>
      <c r="E29" s="17">
        <v>49</v>
      </c>
      <c r="F29" s="17">
        <v>0</v>
      </c>
      <c r="G29" s="17">
        <v>162</v>
      </c>
      <c r="H29" s="17">
        <v>3</v>
      </c>
      <c r="I29" s="17">
        <v>90</v>
      </c>
      <c r="J29" s="17">
        <v>1</v>
      </c>
      <c r="K29" s="17">
        <v>14</v>
      </c>
      <c r="L29" s="17">
        <v>0</v>
      </c>
      <c r="M29" s="17">
        <v>7</v>
      </c>
      <c r="N29" s="17">
        <v>38</v>
      </c>
      <c r="O29" s="17">
        <v>2</v>
      </c>
      <c r="P29" s="17">
        <v>0</v>
      </c>
      <c r="Q29" s="17">
        <v>0</v>
      </c>
      <c r="R29" s="18">
        <f t="shared" si="1"/>
        <v>384</v>
      </c>
      <c r="S29" s="10"/>
      <c r="T29" s="10"/>
      <c r="U29" s="98"/>
      <c r="V29" s="15" t="s">
        <v>49</v>
      </c>
      <c r="W29" s="16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>
        <v>6</v>
      </c>
      <c r="AC29" s="17">
        <v>20</v>
      </c>
      <c r="AD29" s="17">
        <v>16</v>
      </c>
      <c r="AE29" s="76">
        <f t="shared" si="0"/>
        <v>42</v>
      </c>
      <c r="AF29" s="18">
        <f t="shared" si="2"/>
        <v>426</v>
      </c>
    </row>
    <row r="30" spans="2:32">
      <c r="B30" s="98"/>
      <c r="C30" s="15" t="s">
        <v>50</v>
      </c>
      <c r="D30" s="16">
        <v>141</v>
      </c>
      <c r="E30" s="17">
        <v>7</v>
      </c>
      <c r="F30" s="17">
        <v>0</v>
      </c>
      <c r="G30" s="17">
        <v>57</v>
      </c>
      <c r="H30" s="17">
        <v>1</v>
      </c>
      <c r="I30" s="17">
        <v>24</v>
      </c>
      <c r="J30" s="17">
        <v>9</v>
      </c>
      <c r="K30" s="17">
        <v>23</v>
      </c>
      <c r="L30" s="17">
        <v>0</v>
      </c>
      <c r="M30" s="17">
        <v>4</v>
      </c>
      <c r="N30" s="17">
        <v>11</v>
      </c>
      <c r="O30" s="17">
        <v>3</v>
      </c>
      <c r="P30" s="17">
        <v>0</v>
      </c>
      <c r="Q30" s="17">
        <v>0</v>
      </c>
      <c r="R30" s="18">
        <f t="shared" si="1"/>
        <v>280</v>
      </c>
      <c r="S30" s="10"/>
      <c r="T30" s="10"/>
      <c r="U30" s="98"/>
      <c r="V30" s="15" t="s">
        <v>50</v>
      </c>
      <c r="W30" s="16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>
        <v>6</v>
      </c>
      <c r="AC30" s="17">
        <v>5</v>
      </c>
      <c r="AD30" s="17">
        <v>6</v>
      </c>
      <c r="AE30" s="76">
        <f t="shared" si="0"/>
        <v>17</v>
      </c>
      <c r="AF30" s="18">
        <f t="shared" si="2"/>
        <v>297</v>
      </c>
    </row>
    <row r="31" spans="2:32">
      <c r="B31" s="98"/>
      <c r="C31" s="15" t="s">
        <v>51</v>
      </c>
      <c r="D31" s="16">
        <v>384</v>
      </c>
      <c r="E31" s="17">
        <v>805</v>
      </c>
      <c r="F31" s="17">
        <v>1</v>
      </c>
      <c r="G31" s="17">
        <v>117</v>
      </c>
      <c r="H31" s="17">
        <v>88</v>
      </c>
      <c r="I31" s="17">
        <v>9</v>
      </c>
      <c r="J31" s="17">
        <v>0</v>
      </c>
      <c r="K31" s="17">
        <v>3</v>
      </c>
      <c r="L31" s="17">
        <v>0</v>
      </c>
      <c r="M31" s="17">
        <v>0</v>
      </c>
      <c r="N31" s="17">
        <v>2</v>
      </c>
      <c r="O31" s="17">
        <v>0</v>
      </c>
      <c r="P31" s="17">
        <v>0</v>
      </c>
      <c r="Q31" s="17">
        <v>0</v>
      </c>
      <c r="R31" s="18">
        <f t="shared" si="1"/>
        <v>1409</v>
      </c>
      <c r="S31" s="10"/>
      <c r="T31" s="10"/>
      <c r="U31" s="98"/>
      <c r="V31" s="15" t="s">
        <v>51</v>
      </c>
      <c r="W31" s="16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>
        <v>0</v>
      </c>
      <c r="AC31" s="17">
        <v>12</v>
      </c>
      <c r="AD31" s="17">
        <v>17</v>
      </c>
      <c r="AE31" s="76">
        <f t="shared" si="0"/>
        <v>29</v>
      </c>
      <c r="AF31" s="18">
        <f t="shared" si="2"/>
        <v>1438</v>
      </c>
    </row>
    <row r="32" spans="2:32">
      <c r="B32" s="98"/>
      <c r="C32" s="15" t="s">
        <v>52</v>
      </c>
      <c r="D32" s="16">
        <v>594</v>
      </c>
      <c r="E32" s="17">
        <v>226</v>
      </c>
      <c r="F32" s="17">
        <v>21</v>
      </c>
      <c r="G32" s="17">
        <v>869</v>
      </c>
      <c r="H32" s="17">
        <v>14</v>
      </c>
      <c r="I32" s="17">
        <v>278</v>
      </c>
      <c r="J32" s="17">
        <v>34</v>
      </c>
      <c r="K32" s="17">
        <v>122</v>
      </c>
      <c r="L32" s="17">
        <v>2</v>
      </c>
      <c r="M32" s="17">
        <v>19</v>
      </c>
      <c r="N32" s="17">
        <v>22</v>
      </c>
      <c r="O32" s="17">
        <v>12</v>
      </c>
      <c r="P32" s="17">
        <v>0</v>
      </c>
      <c r="Q32" s="17">
        <v>0</v>
      </c>
      <c r="R32" s="18">
        <f t="shared" si="1"/>
        <v>2213</v>
      </c>
      <c r="S32" s="10"/>
      <c r="T32" s="10"/>
      <c r="U32" s="98"/>
      <c r="V32" s="15" t="s">
        <v>52</v>
      </c>
      <c r="W32" s="16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>
        <v>18</v>
      </c>
      <c r="AC32" s="17">
        <v>51</v>
      </c>
      <c r="AD32" s="17">
        <v>54</v>
      </c>
      <c r="AE32" s="76">
        <f t="shared" si="0"/>
        <v>123</v>
      </c>
      <c r="AF32" s="18">
        <f t="shared" si="2"/>
        <v>2336</v>
      </c>
    </row>
    <row r="33" spans="2:32" ht="13.8" thickBot="1">
      <c r="B33" s="105"/>
      <c r="C33" s="74" t="s">
        <v>16</v>
      </c>
      <c r="D33" s="22">
        <f>SUM(D28:D32)</f>
        <v>1161</v>
      </c>
      <c r="E33" s="23">
        <f>SUM(E28:E32)</f>
        <v>1110</v>
      </c>
      <c r="F33" s="23">
        <f t="shared" ref="F33:Q33" si="8">SUM(F28:F32)</f>
        <v>25</v>
      </c>
      <c r="G33" s="23">
        <f t="shared" si="8"/>
        <v>1276</v>
      </c>
      <c r="H33" s="23">
        <f t="shared" si="8"/>
        <v>106</v>
      </c>
      <c r="I33" s="23">
        <f t="shared" si="8"/>
        <v>421</v>
      </c>
      <c r="J33" s="23">
        <f t="shared" si="8"/>
        <v>50</v>
      </c>
      <c r="K33" s="23">
        <f t="shared" si="8"/>
        <v>175</v>
      </c>
      <c r="L33" s="23">
        <f t="shared" si="8"/>
        <v>2</v>
      </c>
      <c r="M33" s="23">
        <f t="shared" si="8"/>
        <v>43</v>
      </c>
      <c r="N33" s="23">
        <f t="shared" si="8"/>
        <v>89</v>
      </c>
      <c r="O33" s="23">
        <f t="shared" si="8"/>
        <v>31</v>
      </c>
      <c r="P33" s="23">
        <f t="shared" si="8"/>
        <v>0</v>
      </c>
      <c r="Q33" s="23">
        <f t="shared" si="8"/>
        <v>0</v>
      </c>
      <c r="R33" s="24">
        <f>SUM(D33:Q33)</f>
        <v>4489</v>
      </c>
      <c r="S33" s="10"/>
      <c r="T33" s="10"/>
      <c r="U33" s="99"/>
      <c r="V33" s="4" t="s">
        <v>16</v>
      </c>
      <c r="W33" s="22" t="s">
        <v>55</v>
      </c>
      <c r="X33" s="23" t="s">
        <v>55</v>
      </c>
      <c r="Y33" s="23" t="s">
        <v>55</v>
      </c>
      <c r="Z33" s="23" t="s">
        <v>55</v>
      </c>
      <c r="AA33" s="23" t="s">
        <v>55</v>
      </c>
      <c r="AB33" s="23">
        <f>SUM(AB28:AB32)</f>
        <v>42</v>
      </c>
      <c r="AC33" s="23">
        <f t="shared" ref="AC33" si="9">SUM(AC28:AC32)</f>
        <v>115</v>
      </c>
      <c r="AD33" s="23">
        <f>SUM(AD28:AD32)</f>
        <v>106</v>
      </c>
      <c r="AE33" s="44">
        <f t="shared" si="0"/>
        <v>263</v>
      </c>
      <c r="AF33" s="21">
        <f t="shared" si="2"/>
        <v>4752</v>
      </c>
    </row>
    <row r="34" spans="2:32" ht="13.8" thickBot="1">
      <c r="B34" s="95" t="s">
        <v>15</v>
      </c>
      <c r="C34" s="96"/>
      <c r="D34" s="7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9" t="s">
        <v>55</v>
      </c>
      <c r="S34" s="10"/>
      <c r="T34" s="10"/>
      <c r="U34" s="95" t="s">
        <v>15</v>
      </c>
      <c r="V34" s="96"/>
      <c r="W34" s="7">
        <v>47</v>
      </c>
      <c r="X34" s="8">
        <v>36</v>
      </c>
      <c r="Y34" s="8">
        <v>16</v>
      </c>
      <c r="Z34" s="8">
        <v>0</v>
      </c>
      <c r="AA34" s="8">
        <v>1477</v>
      </c>
      <c r="AB34" s="8">
        <v>0</v>
      </c>
      <c r="AC34" s="8">
        <v>3</v>
      </c>
      <c r="AD34" s="8">
        <v>0</v>
      </c>
      <c r="AE34" s="79">
        <f>SUM(W34:AD34)</f>
        <v>1579</v>
      </c>
      <c r="AF34" s="43">
        <f>AE34</f>
        <v>1579</v>
      </c>
    </row>
    <row r="35" spans="2:32" ht="13.8" thickBot="1">
      <c r="B35" s="93" t="s">
        <v>53</v>
      </c>
      <c r="C35" s="94"/>
      <c r="D35" s="7">
        <f>D4+D13+D21+D27+D33</f>
        <v>4326</v>
      </c>
      <c r="E35" s="8">
        <f t="shared" ref="E35:R35" si="10">E4+E13+E21+E27+E33</f>
        <v>1934</v>
      </c>
      <c r="F35" s="8">
        <f t="shared" si="10"/>
        <v>7844</v>
      </c>
      <c r="G35" s="8">
        <f t="shared" si="10"/>
        <v>13236</v>
      </c>
      <c r="H35" s="8">
        <f t="shared" si="10"/>
        <v>163</v>
      </c>
      <c r="I35" s="8">
        <f t="shared" si="10"/>
        <v>5947</v>
      </c>
      <c r="J35" s="8">
        <f t="shared" si="10"/>
        <v>1321</v>
      </c>
      <c r="K35" s="8">
        <f t="shared" si="10"/>
        <v>724</v>
      </c>
      <c r="L35" s="8">
        <f t="shared" si="10"/>
        <v>147</v>
      </c>
      <c r="M35" s="8">
        <f t="shared" si="10"/>
        <v>2398</v>
      </c>
      <c r="N35" s="8">
        <f t="shared" si="10"/>
        <v>2303</v>
      </c>
      <c r="O35" s="8">
        <f t="shared" si="10"/>
        <v>108</v>
      </c>
      <c r="P35" s="8">
        <f t="shared" si="10"/>
        <v>469</v>
      </c>
      <c r="Q35" s="8">
        <f t="shared" si="10"/>
        <v>33</v>
      </c>
      <c r="R35" s="9">
        <f t="shared" si="10"/>
        <v>40953</v>
      </c>
      <c r="S35" s="10"/>
      <c r="T35" s="10"/>
      <c r="U35" s="95" t="s">
        <v>53</v>
      </c>
      <c r="V35" s="96"/>
      <c r="W35" s="7">
        <f>SUM(W13,W21,W27,W33,W34)</f>
        <v>47</v>
      </c>
      <c r="X35" s="8">
        <f>SUM(X13,X21,X27,X33,X34)</f>
        <v>36</v>
      </c>
      <c r="Y35" s="8">
        <f t="shared" ref="Y35:AA35" si="11">SUM(Y13,Y21,Y27,Y33,Y34)</f>
        <v>16</v>
      </c>
      <c r="Z35" s="8">
        <f t="shared" si="11"/>
        <v>0</v>
      </c>
      <c r="AA35" s="8">
        <f t="shared" si="11"/>
        <v>1477</v>
      </c>
      <c r="AB35" s="8">
        <f>SUM(AB13,AB21,AB27,AB33,AB34,AB4)</f>
        <v>373</v>
      </c>
      <c r="AC35" s="8">
        <f t="shared" ref="AC35:AD35" si="12">SUM(AC13,AC21,AC27,AC33,AC34,AC4)</f>
        <v>1182</v>
      </c>
      <c r="AD35" s="8">
        <f t="shared" si="12"/>
        <v>1283</v>
      </c>
      <c r="AE35" s="8">
        <f>SUM(AE13,AE21,AE27,AE34,AE33,AE4)</f>
        <v>4414</v>
      </c>
      <c r="AF35" s="9">
        <f>R35+AE35</f>
        <v>45367</v>
      </c>
    </row>
    <row r="36" spans="2:32">
      <c r="B36" s="25" t="s">
        <v>66</v>
      </c>
      <c r="AF36" s="80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8-1</vt:lpstr>
      <vt:lpstr>8-2</vt:lpstr>
      <vt:lpstr>8-3</vt:lpstr>
      <vt:lpstr>8-4</vt:lpstr>
      <vt:lpstr>8-5</vt:lpstr>
      <vt:lpstr>8-6</vt:lpstr>
      <vt:lpstr>8-7</vt:lpstr>
      <vt:lpstr>'8-1'!Print_Area</vt:lpstr>
      <vt:lpstr>'8-2'!Print_Area</vt:lpstr>
      <vt:lpstr>'8-3'!Print_Area</vt:lpstr>
      <vt:lpstr>'8-4'!Print_Area</vt:lpstr>
      <vt:lpstr>'8-5'!Print_Area</vt:lpstr>
      <vt:lpstr>'8-6'!Print_Area</vt:lpstr>
      <vt:lpstr>'8-7'!Print_Area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2022-07-27T06:00:50Z</dcterms:modified>
</cp:coreProperties>
</file>