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５年度\1.個人助成（アスリート助成・研さん）\★要綱・要領・手引・様式等\4_様式\★HP更新用\オリ\"/>
    </mc:Choice>
  </mc:AlternateContent>
  <xr:revisionPtr revIDLastSave="0" documentId="13_ncr:1_{10DBFBCD-38CC-46AC-8842-C05AFBAC5BF7}" xr6:coauthVersionLast="47" xr6:coauthVersionMax="47" xr10:uidLastSave="{00000000-0000-0000-0000-000000000000}"/>
  <bookViews>
    <workbookView xWindow="28680" yWindow="-3510" windowWidth="29040" windowHeight="15720" xr2:uid="{00000000-000D-0000-FFFF-FFFF00000000}"/>
  </bookViews>
  <sheets>
    <sheet name="収支計算書" sheetId="9" r:id="rId1"/>
    <sheet name="収支計算書（記入例）" sheetId="6" r:id="rId2"/>
  </sheets>
  <definedNames>
    <definedName name="_xlnm.Print_Area" localSheetId="0">収支計算書!$A$1:$Q$32</definedName>
    <definedName name="_xlnm.Print_Area" localSheetId="1">'収支計算書（記入例）'!$A$1:$Q$32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9" l="1"/>
  <c r="K37" i="9" s="1"/>
  <c r="K30" i="9"/>
  <c r="K38" i="6"/>
  <c r="K39" i="6" s="1"/>
  <c r="L23" i="6" s="1"/>
  <c r="K37" i="6"/>
  <c r="P30" i="9"/>
  <c r="M20" i="9"/>
  <c r="M21" i="9"/>
  <c r="M22" i="9"/>
  <c r="M24" i="9"/>
  <c r="J20" i="9"/>
  <c r="I20" i="9" s="1"/>
  <c r="J21" i="9"/>
  <c r="I21" i="9" s="1"/>
  <c r="J22" i="9"/>
  <c r="I22" i="9" s="1"/>
  <c r="J23" i="9"/>
  <c r="G23" i="9" s="1"/>
  <c r="F23" i="9" s="1"/>
  <c r="J24" i="9"/>
  <c r="I24" i="9" s="1"/>
  <c r="H30" i="9"/>
  <c r="E30" i="9"/>
  <c r="H13" i="9"/>
  <c r="E13" i="9"/>
  <c r="J22" i="6"/>
  <c r="G22" i="6" s="1"/>
  <c r="F22" i="6" s="1"/>
  <c r="J20" i="6"/>
  <c r="G20" i="6" s="1"/>
  <c r="J21" i="6"/>
  <c r="G21" i="6" s="1"/>
  <c r="F21" i="6" s="1"/>
  <c r="J23" i="6"/>
  <c r="J24" i="6"/>
  <c r="J30" i="6" s="1"/>
  <c r="P30" i="6"/>
  <c r="K30" i="6"/>
  <c r="M20" i="6"/>
  <c r="M21" i="6"/>
  <c r="M22" i="6"/>
  <c r="M24" i="6"/>
  <c r="E30" i="6"/>
  <c r="G23" i="6"/>
  <c r="F23" i="6"/>
  <c r="H30" i="6"/>
  <c r="I22" i="6"/>
  <c r="I20" i="6"/>
  <c r="H13" i="6"/>
  <c r="E13" i="6"/>
  <c r="I23" i="6"/>
  <c r="G30" i="6" l="1"/>
  <c r="F20" i="6"/>
  <c r="L30" i="6"/>
  <c r="M23" i="6"/>
  <c r="M30" i="6" s="1"/>
  <c r="I24" i="6"/>
  <c r="G24" i="6"/>
  <c r="F24" i="6" s="1"/>
  <c r="I21" i="6"/>
  <c r="I30" i="6" s="1"/>
  <c r="G21" i="9"/>
  <c r="F21" i="9" s="1"/>
  <c r="G22" i="9"/>
  <c r="F22" i="9" s="1"/>
  <c r="G24" i="9"/>
  <c r="F24" i="9" s="1"/>
  <c r="I23" i="9"/>
  <c r="I30" i="9" s="1"/>
  <c r="G20" i="9"/>
  <c r="J30" i="9"/>
  <c r="K38" i="9"/>
  <c r="L23" i="9" s="1"/>
  <c r="M23" i="9" s="1"/>
  <c r="M30" i="9" s="1"/>
  <c r="J8" i="6" l="1"/>
  <c r="F30" i="6"/>
  <c r="L30" i="9"/>
  <c r="F20" i="9"/>
  <c r="F30" i="9" s="1"/>
  <c r="G30" i="9"/>
  <c r="J8" i="9"/>
  <c r="J9" i="9" s="1"/>
  <c r="G8" i="6" l="1"/>
  <c r="I8" i="6"/>
  <c r="J9" i="6"/>
  <c r="J13" i="9"/>
  <c r="G9" i="9"/>
  <c r="F9" i="9" s="1"/>
  <c r="I9" i="9"/>
  <c r="G8" i="9"/>
  <c r="I8" i="9"/>
  <c r="I9" i="6" l="1"/>
  <c r="G9" i="6"/>
  <c r="F9" i="6" s="1"/>
  <c r="J13" i="6"/>
  <c r="I13" i="6"/>
  <c r="F8" i="6"/>
  <c r="F13" i="6" s="1"/>
  <c r="G13" i="6"/>
  <c r="I13" i="9"/>
  <c r="F8" i="9"/>
  <c r="F13" i="9" s="1"/>
  <c r="G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E7" authorId="0" shapeId="0" xr:uid="{00000000-0006-0000-0100-000001000000}">
      <text>
        <r>
          <rPr>
            <sz val="8"/>
            <color indexed="81"/>
            <rFont val="MS P ゴシック"/>
            <family val="3"/>
            <charset val="128"/>
          </rPr>
          <t>❶交付決定時の金額を記載</t>
        </r>
      </text>
    </comment>
    <comment ref="H8" authorId="0" shapeId="0" xr:uid="{00000000-0006-0000-0100-000002000000}">
      <text>
        <r>
          <rPr>
            <sz val="8"/>
            <color indexed="81"/>
            <rFont val="MS P ゴシック"/>
            <family val="3"/>
            <charset val="128"/>
          </rPr>
          <t>❷概算払を行った場合は概算払済額を記載</t>
        </r>
      </text>
    </comment>
    <comment ref="J8" authorId="0" shapeId="0" xr:uid="{00000000-0006-0000-0100-000003000000}">
      <text>
        <r>
          <rPr>
            <sz val="8"/>
            <color indexed="81"/>
            <rFont val="MS P ゴシック"/>
            <family val="3"/>
            <charset val="128"/>
          </rPr>
          <t>▲注意!!
交付確定額(交付決定額を超えることはありません｡)
※交付決定額を超えている場合はｾﾙが黄色で表示されます。</t>
        </r>
      </text>
    </comment>
    <comment ref="E18" authorId="0" shapeId="0" xr:uid="{00000000-0006-0000-0100-000004000000}">
      <text>
        <r>
          <rPr>
            <sz val="8"/>
            <color indexed="81"/>
            <rFont val="MS P ゴシック"/>
            <family val="3"/>
            <charset val="128"/>
          </rPr>
          <t>❸交付決定時の予算内訳(＝収支予算書「事業に要する経費」)を記載</t>
        </r>
      </text>
    </comment>
    <comment ref="H18" authorId="0" shapeId="0" xr:uid="{00000000-0006-0000-0100-000005000000}">
      <text>
        <r>
          <rPr>
            <sz val="8"/>
            <color indexed="81"/>
            <rFont val="MS P ゴシック"/>
            <family val="3"/>
            <charset val="128"/>
          </rPr>
          <t>❼支出(支払)済の金額を記載</t>
        </r>
      </text>
    </comment>
    <comment ref="K19" authorId="0" shapeId="0" xr:uid="{00000000-0006-0000-0100-000006000000}">
      <text>
        <r>
          <rPr>
            <sz val="8"/>
            <color indexed="81"/>
            <rFont val="MS P ゴシック"/>
            <family val="3"/>
            <charset val="128"/>
          </rPr>
          <t>❹助成対象となる経費で、実際に要した総額を記載
※滞在費の算出で使用した海外研さん別紙活動期間ｶﾚﾝﾀﾞｰも併せて作成･提出してください。</t>
        </r>
      </text>
    </comment>
    <comment ref="L19" authorId="0" shapeId="0" xr:uid="{00000000-0006-0000-0100-000007000000}">
      <text>
        <r>
          <rPr>
            <sz val="8"/>
            <color indexed="81"/>
            <rFont val="MS P ゴシック"/>
            <family val="3"/>
            <charset val="128"/>
          </rPr>
          <t>❺助成対象経費総額(A)のうち、助成対象となる限度額を記載
※限度額を超える部分は自己負担金へ</t>
        </r>
      </text>
    </comment>
    <comment ref="N19" authorId="0" shapeId="0" xr:uid="{00000000-0006-0000-0100-000008000000}">
      <text>
        <r>
          <rPr>
            <sz val="8"/>
            <color indexed="81"/>
            <rFont val="MS P ゴシック"/>
            <family val="3"/>
            <charset val="128"/>
          </rPr>
          <t>❻経費の内訳を記載
内容、単価、日数･回数等を明記
※ｾﾙ内での改行は、Altｷｰを押しながらEnterｷｰを押してください。</t>
        </r>
      </text>
    </comment>
    <comment ref="P19" authorId="0" shapeId="0" xr:uid="{00000000-0006-0000-0100-000009000000}">
      <text>
        <r>
          <rPr>
            <sz val="8"/>
            <color indexed="81"/>
            <rFont val="MS P ゴシック"/>
            <family val="3"/>
            <charset val="128"/>
          </rPr>
          <t>記載は原則不要です(指示があった場合のみ記載)。</t>
        </r>
      </text>
    </comment>
    <comment ref="K23" authorId="0" shapeId="0" xr:uid="{00000000-0006-0000-0100-00000A000000}">
      <text>
        <r>
          <rPr>
            <sz val="8"/>
            <color indexed="81"/>
            <rFont val="MS P ゴシック"/>
            <family val="3"/>
            <charset val="128"/>
          </rPr>
          <t>▲注意!!
総額(A)合計額(緑色ｾﾙ)の10%が上限。超過分は自己負担金となります。
※上限を超えた場合はｾﾙが黄色で表示されます。</t>
        </r>
      </text>
    </comment>
    <comment ref="E30" authorId="0" shapeId="0" xr:uid="{00000000-0006-0000-0100-00000B000000}">
      <text>
        <r>
          <rPr>
            <sz val="8"/>
            <color indexed="81"/>
            <rFont val="MS P ゴシック"/>
            <family val="3"/>
            <charset val="128"/>
          </rPr>
          <t>▲注意!!
❶の合計額と一致しているか要確認
※一致していない場合はｾﾙが黄色で表示されます。</t>
        </r>
      </text>
    </comment>
    <comment ref="L30" authorId="0" shapeId="0" xr:uid="{00000000-0006-0000-0100-00000C000000}">
      <text>
        <r>
          <rPr>
            <sz val="8"/>
            <color indexed="81"/>
            <rFont val="MS P ゴシック"/>
            <family val="3"/>
            <charset val="128"/>
          </rPr>
          <t>▲注意!!
限度額(B)合計金額(千円未満切捨て)が交付決定額を超えていないか要確認
※交付決定額を超える場合は、交付決定額と同額となるよう限度額を調整してください。
※交付決定額を超えている場合はｾﾙが黄色で表示されます。</t>
        </r>
      </text>
    </comment>
  </commentList>
</comments>
</file>

<file path=xl/sharedStrings.xml><?xml version="1.0" encoding="utf-8"?>
<sst xmlns="http://schemas.openxmlformats.org/spreadsheetml/2006/main" count="97" uniqueCount="43">
  <si>
    <t>（収入の部）</t>
  </si>
  <si>
    <t>予　　　　算　　　　額</t>
  </si>
  <si>
    <t>収　　　　入　　　　額</t>
  </si>
  <si>
    <t>備　　　　　　　　　　　　　　　　　　　　　　　考</t>
  </si>
  <si>
    <t>既定予算額</t>
  </si>
  <si>
    <t>計</t>
  </si>
  <si>
    <t>収入未済額</t>
  </si>
  <si>
    <t>（支出の部）</t>
  </si>
  <si>
    <t>支　　　　出　　　　額</t>
  </si>
  <si>
    <t>支　　　　　　　出　　　　　　　明　　　　　　　細</t>
  </si>
  <si>
    <t>支出未済額</t>
  </si>
  <si>
    <t>収入済額</t>
    <rPh sb="0" eb="2">
      <t>シュウニュウ</t>
    </rPh>
    <rPh sb="2" eb="3">
      <t>ス</t>
    </rPh>
    <rPh sb="3" eb="4">
      <t>ガク</t>
    </rPh>
    <phoneticPr fontId="2"/>
  </si>
  <si>
    <t>支出済額</t>
    <rPh sb="0" eb="2">
      <t>シシュツ</t>
    </rPh>
    <phoneticPr fontId="2"/>
  </si>
  <si>
    <t>（単位：円）</t>
    <rPh sb="1" eb="3">
      <t>タンイ</t>
    </rPh>
    <rPh sb="4" eb="5">
      <t>エン</t>
    </rPh>
    <phoneticPr fontId="2"/>
  </si>
  <si>
    <t>助 　成　 対 　象　 経 　費</t>
    <rPh sb="0" eb="1">
      <t>スケ</t>
    </rPh>
    <rPh sb="3" eb="4">
      <t>シゲル</t>
    </rPh>
    <rPh sb="6" eb="7">
      <t>タイ</t>
    </rPh>
    <rPh sb="9" eb="10">
      <t>ゾウ</t>
    </rPh>
    <rPh sb="12" eb="13">
      <t>キョウ</t>
    </rPh>
    <rPh sb="15" eb="16">
      <t>ヒ</t>
    </rPh>
    <phoneticPr fontId="2"/>
  </si>
  <si>
    <t>科　　　　目</t>
    <rPh sb="0" eb="1">
      <t>カ</t>
    </rPh>
    <rPh sb="5" eb="6">
      <t>メ</t>
    </rPh>
    <phoneticPr fontId="2"/>
  </si>
  <si>
    <t>基金助成金</t>
    <rPh sb="0" eb="2">
      <t>キキン</t>
    </rPh>
    <rPh sb="2" eb="5">
      <t>ジョセイキン</t>
    </rPh>
    <phoneticPr fontId="2"/>
  </si>
  <si>
    <t>合　　　計</t>
    <rPh sb="0" eb="1">
      <t>ゴウ</t>
    </rPh>
    <rPh sb="4" eb="5">
      <t>ケイ</t>
    </rPh>
    <phoneticPr fontId="2"/>
  </si>
  <si>
    <t>　（注）「支出未済額」の欄には、支出が確定し、支出されていない額を記載すること。</t>
    <phoneticPr fontId="2"/>
  </si>
  <si>
    <t>　　　　「積算内訳」について記入しきれない時は、詳細を別葉（任意）とする。</t>
    <rPh sb="5" eb="7">
      <t>セキサン</t>
    </rPh>
    <rPh sb="7" eb="9">
      <t>ウチワケ</t>
    </rPh>
    <rPh sb="14" eb="16">
      <t>キニュウ</t>
    </rPh>
    <rPh sb="21" eb="22">
      <t>トキ</t>
    </rPh>
    <rPh sb="24" eb="26">
      <t>ショウサイ</t>
    </rPh>
    <rPh sb="27" eb="28">
      <t>ベツ</t>
    </rPh>
    <rPh sb="28" eb="29">
      <t>ハ</t>
    </rPh>
    <rPh sb="30" eb="32">
      <t>ニンイ</t>
    </rPh>
    <phoneticPr fontId="2"/>
  </si>
  <si>
    <t>自己負担金</t>
    <rPh sb="0" eb="2">
      <t>ジコ</t>
    </rPh>
    <rPh sb="2" eb="5">
      <t>フタンキン</t>
    </rPh>
    <phoneticPr fontId="2"/>
  </si>
  <si>
    <t>旅費</t>
    <rPh sb="0" eb="2">
      <t>リョヒ</t>
    </rPh>
    <phoneticPr fontId="2"/>
  </si>
  <si>
    <t>渡航費</t>
    <rPh sb="0" eb="3">
      <t>トコウヒ</t>
    </rPh>
    <phoneticPr fontId="2"/>
  </si>
  <si>
    <t>滞在費</t>
    <rPh sb="0" eb="3">
      <t>タイザイヒ</t>
    </rPh>
    <phoneticPr fontId="2"/>
  </si>
  <si>
    <t>その他</t>
    <rPh sb="2" eb="3">
      <t>タ</t>
    </rPh>
    <phoneticPr fontId="2"/>
  </si>
  <si>
    <t>収支計算書（海外研さん活動）</t>
    <rPh sb="0" eb="1">
      <t>オサム</t>
    </rPh>
    <rPh sb="1" eb="2">
      <t>ササ</t>
    </rPh>
    <rPh sb="2" eb="3">
      <t>ケイ</t>
    </rPh>
    <rPh sb="3" eb="4">
      <t>ザン</t>
    </rPh>
    <rPh sb="4" eb="5">
      <t>ショ</t>
    </rPh>
    <rPh sb="6" eb="8">
      <t>カイガイ</t>
    </rPh>
    <rPh sb="8" eb="9">
      <t>ケン</t>
    </rPh>
    <rPh sb="11" eb="13">
      <t>カツドウ</t>
    </rPh>
    <phoneticPr fontId="2"/>
  </si>
  <si>
    <t>スポーツ振興基金助成金</t>
    <rPh sb="4" eb="6">
      <t>シンコウ</t>
    </rPh>
    <rPh sb="6" eb="8">
      <t>キキン</t>
    </rPh>
    <rPh sb="8" eb="11">
      <t>ジョセイキン</t>
    </rPh>
    <phoneticPr fontId="2"/>
  </si>
  <si>
    <t>コロナ対策経費</t>
    <rPh sb="3" eb="5">
      <t>タイサク</t>
    </rPh>
    <rPh sb="5" eb="7">
      <t>ケイヒ</t>
    </rPh>
    <phoneticPr fontId="2"/>
  </si>
  <si>
    <t>追加更正
増△減額</t>
    <phoneticPr fontId="2"/>
  </si>
  <si>
    <t>追加更正
増△減額</t>
    <rPh sb="0" eb="2">
      <t>ツイカ</t>
    </rPh>
    <rPh sb="2" eb="4">
      <t>コウセイ</t>
    </rPh>
    <rPh sb="5" eb="6">
      <t>ゾウ</t>
    </rPh>
    <rPh sb="7" eb="9">
      <t>ゲンガク</t>
    </rPh>
    <phoneticPr fontId="2"/>
  </si>
  <si>
    <t>往復航空運賃（成田⇔トロント）</t>
    <rPh sb="0" eb="2">
      <t>オウフク</t>
    </rPh>
    <rPh sb="2" eb="4">
      <t>コウクウ</t>
    </rPh>
    <rPh sb="4" eb="6">
      <t>ウンチン</t>
    </rPh>
    <rPh sb="7" eb="9">
      <t>ナリタ</t>
    </rPh>
    <phoneticPr fontId="2"/>
  </si>
  <si>
    <t>助　成　対　象　外　経　費</t>
    <rPh sb="0" eb="1">
      <t>スケ</t>
    </rPh>
    <rPh sb="2" eb="3">
      <t>シゲル</t>
    </rPh>
    <rPh sb="4" eb="5">
      <t>タイ</t>
    </rPh>
    <rPh sb="6" eb="7">
      <t>ゾウ</t>
    </rPh>
    <rPh sb="8" eb="9">
      <t>ソト</t>
    </rPh>
    <rPh sb="10" eb="11">
      <t>ヘ</t>
    </rPh>
    <rPh sb="12" eb="13">
      <t>ヒ</t>
    </rPh>
    <phoneticPr fontId="2"/>
  </si>
  <si>
    <t>鉄道賃(つくば⇔成田空港)</t>
    <rPh sb="0" eb="2">
      <t>テツドウ</t>
    </rPh>
    <rPh sb="2" eb="3">
      <t>チン</t>
    </rPh>
    <rPh sb="8" eb="10">
      <t>ナリタ</t>
    </rPh>
    <rPh sb="10" eb="12">
      <t>クウコウ</t>
    </rPh>
    <phoneticPr fontId="2"/>
  </si>
  <si>
    <t>滞在費　※別紙活動期間カレンダー参照</t>
    <rPh sb="0" eb="3">
      <t>タイザイヒ</t>
    </rPh>
    <phoneticPr fontId="2"/>
  </si>
  <si>
    <t>助成対象経費総額（Ａ）の積算内訳</t>
    <rPh sb="0" eb="2">
      <t>ジョセイ</t>
    </rPh>
    <rPh sb="2" eb="4">
      <t>タイショウ</t>
    </rPh>
    <rPh sb="4" eb="6">
      <t>ケイヒ</t>
    </rPh>
    <rPh sb="6" eb="8">
      <t>ソウガク</t>
    </rPh>
    <rPh sb="12" eb="16">
      <t>セキサンウチワケ</t>
    </rPh>
    <phoneticPr fontId="2"/>
  </si>
  <si>
    <t>総額（Ａ）</t>
    <rPh sb="0" eb="2">
      <t>ソウガク</t>
    </rPh>
    <phoneticPr fontId="2"/>
  </si>
  <si>
    <t>限度額（Ｂ）</t>
    <rPh sb="0" eb="2">
      <t>ゲンド</t>
    </rPh>
    <rPh sb="2" eb="3">
      <t>ガク</t>
    </rPh>
    <phoneticPr fontId="2"/>
  </si>
  <si>
    <t>積算内訳</t>
    <rPh sb="0" eb="1">
      <t>セキ</t>
    </rPh>
    <rPh sb="1" eb="2">
      <t>サン</t>
    </rPh>
    <rPh sb="2" eb="3">
      <t>ウチ</t>
    </rPh>
    <rPh sb="3" eb="4">
      <t>ヤク</t>
    </rPh>
    <phoneticPr fontId="2"/>
  </si>
  <si>
    <t>差額（A-B）
（自己負担金）</t>
    <rPh sb="0" eb="1">
      <t>サ</t>
    </rPh>
    <rPh sb="1" eb="2">
      <t>ガク</t>
    </rPh>
    <rPh sb="9" eb="11">
      <t>ジコ</t>
    </rPh>
    <rPh sb="11" eb="13">
      <t>フタン</t>
    </rPh>
    <rPh sb="13" eb="14">
      <t>キン</t>
    </rPh>
    <phoneticPr fontId="2"/>
  </si>
  <si>
    <t>総額
（自己負担金）</t>
    <rPh sb="0" eb="1">
      <t>ソウ</t>
    </rPh>
    <rPh sb="1" eb="2">
      <t>ガク</t>
    </rPh>
    <rPh sb="4" eb="6">
      <t>ジコ</t>
    </rPh>
    <rPh sb="6" eb="8">
      <t>フタン</t>
    </rPh>
    <rPh sb="8" eb="9">
      <t>キン</t>
    </rPh>
    <phoneticPr fontId="2"/>
  </si>
  <si>
    <t>助成　太郎</t>
    <rPh sb="0" eb="2">
      <t>ジョセイ</t>
    </rPh>
    <rPh sb="3" eb="5">
      <t>タロウ</t>
    </rPh>
    <phoneticPr fontId="2"/>
  </si>
  <si>
    <t>PCR検査費用（出入国時）:13,000円×2回＝26,000円
滞在費（隔離期間/外国到着時）：231,400円
宿泊費（隔離期間/日本帰国時）：10,000円×15日＝150,000円
※別紙活動期間カレンダー参照</t>
    <phoneticPr fontId="2"/>
  </si>
  <si>
    <t>申請者名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</si>
</sst>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14">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8"/>
      <name val="ＭＳ 明朝"/>
      <family val="1"/>
      <charset val="128"/>
    </font>
    <font>
      <sz val="11"/>
      <name val="ＭＳ 明朝"/>
      <family val="1"/>
      <charset val="128"/>
    </font>
    <font>
      <sz val="12"/>
      <name val="ＭＳ 明朝"/>
      <family val="1"/>
      <charset val="128"/>
    </font>
    <font>
      <sz val="9"/>
      <name val="ＭＳ 明朝"/>
      <family val="1"/>
      <charset val="128"/>
    </font>
    <font>
      <sz val="8"/>
      <color indexed="81"/>
      <name val="MS P ゴシック"/>
      <family val="3"/>
      <charset val="128"/>
    </font>
    <font>
      <sz val="14"/>
      <name val="ＭＳ Ｐゴシック"/>
      <family val="3"/>
      <charset val="128"/>
      <scheme val="minor"/>
    </font>
    <font>
      <sz val="8"/>
      <color theme="1"/>
      <name val="ＭＳ 明朝"/>
      <family val="1"/>
      <charset val="128"/>
    </font>
    <font>
      <sz val="9"/>
      <color rgb="FFFF0000"/>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horizontal="left"/>
    </xf>
    <xf numFmtId="0" fontId="4" fillId="0" borderId="0" xfId="0" applyFont="1" applyAlignment="1">
      <alignment horizontal="left"/>
    </xf>
    <xf numFmtId="0" fontId="4" fillId="0" borderId="0" xfId="0" applyFont="1"/>
    <xf numFmtId="0" fontId="4"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xf>
    <xf numFmtId="0" fontId="5" fillId="0" borderId="0" xfId="0" applyFont="1"/>
    <xf numFmtId="0" fontId="6" fillId="0" borderId="0" xfId="0" applyFont="1"/>
    <xf numFmtId="0" fontId="5" fillId="0" borderId="5" xfId="0" applyFont="1" applyBorder="1" applyAlignment="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xf numFmtId="0" fontId="5" fillId="0" borderId="7" xfId="0" applyFont="1" applyBorder="1" applyAlignment="1">
      <alignment vertical="center"/>
    </xf>
    <xf numFmtId="0" fontId="5" fillId="0" borderId="0" xfId="0" applyFont="1" applyBorder="1" applyAlignment="1">
      <alignment horizontal="center" vertical="center"/>
    </xf>
    <xf numFmtId="176" fontId="8" fillId="0" borderId="8" xfId="0" applyNumberFormat="1" applyFont="1" applyBorder="1" applyAlignment="1">
      <alignment horizontal="right" vertical="center" shrinkToFit="1"/>
    </xf>
    <xf numFmtId="0" fontId="5" fillId="0" borderId="0" xfId="0" applyFont="1" applyBorder="1" applyAlignment="1"/>
    <xf numFmtId="0" fontId="5" fillId="0" borderId="0" xfId="0" applyFont="1" applyBorder="1" applyAlignment="1">
      <alignment vertical="center"/>
    </xf>
    <xf numFmtId="0" fontId="5" fillId="0" borderId="7" xfId="0" applyFont="1" applyBorder="1" applyAlignment="1">
      <alignment horizontal="distributed" vertical="center"/>
    </xf>
    <xf numFmtId="176" fontId="5" fillId="0" borderId="9" xfId="0" applyNumberFormat="1" applyFont="1" applyBorder="1" applyAlignment="1">
      <alignment horizontal="left" vertical="center" shrinkToFit="1"/>
    </xf>
    <xf numFmtId="0" fontId="10" fillId="0" borderId="0" xfId="0" applyFont="1"/>
    <xf numFmtId="0" fontId="5" fillId="0" borderId="0" xfId="0" applyFont="1" applyAlignment="1">
      <alignment vertical="top"/>
    </xf>
    <xf numFmtId="0" fontId="11" fillId="0" borderId="7" xfId="0" applyFont="1" applyBorder="1" applyAlignment="1">
      <alignment horizontal="distributed" vertical="center"/>
    </xf>
    <xf numFmtId="0" fontId="5" fillId="0" borderId="0" xfId="0" applyFont="1" applyAlignment="1">
      <alignment horizontal="center"/>
    </xf>
    <xf numFmtId="176" fontId="8" fillId="0" borderId="8"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76" fontId="8" fillId="2" borderId="7" xfId="0" applyNumberFormat="1" applyFont="1" applyFill="1" applyBorder="1" applyAlignment="1">
      <alignment horizontal="right" vertical="center" shrinkToFit="1"/>
    </xf>
    <xf numFmtId="176" fontId="8" fillId="2" borderId="11" xfId="0" applyNumberFormat="1" applyFont="1" applyFill="1" applyBorder="1" applyAlignment="1">
      <alignment horizontal="right" vertical="center" shrinkToFit="1"/>
    </xf>
    <xf numFmtId="176" fontId="8" fillId="2" borderId="6" xfId="0" applyNumberFormat="1" applyFont="1" applyFill="1" applyBorder="1" applyAlignment="1">
      <alignment horizontal="right" vertical="center" shrinkToFit="1"/>
    </xf>
    <xf numFmtId="176" fontId="8" fillId="2" borderId="12" xfId="0" applyNumberFormat="1" applyFont="1" applyFill="1" applyBorder="1" applyAlignment="1">
      <alignment horizontal="right" vertical="center" shrinkToFit="1"/>
    </xf>
    <xf numFmtId="176" fontId="8" fillId="2" borderId="13" xfId="0" applyNumberFormat="1" applyFont="1" applyFill="1" applyBorder="1" applyAlignment="1">
      <alignment horizontal="right" vertical="center" shrinkToFit="1"/>
    </xf>
    <xf numFmtId="176" fontId="8" fillId="2" borderId="0" xfId="0" applyNumberFormat="1" applyFont="1" applyFill="1" applyBorder="1" applyAlignment="1">
      <alignment horizontal="right" vertical="center" shrinkToFit="1"/>
    </xf>
    <xf numFmtId="176" fontId="8" fillId="2" borderId="14" xfId="0" applyNumberFormat="1" applyFont="1" applyFill="1" applyBorder="1" applyAlignment="1">
      <alignment horizontal="right" vertical="center" shrinkToFit="1"/>
    </xf>
    <xf numFmtId="176" fontId="8" fillId="2" borderId="15" xfId="0" applyNumberFormat="1" applyFont="1" applyFill="1" applyBorder="1" applyAlignment="1">
      <alignment horizontal="right" vertical="center" shrinkToFit="1"/>
    </xf>
    <xf numFmtId="176" fontId="8" fillId="2" borderId="16" xfId="0" applyNumberFormat="1" applyFont="1" applyFill="1" applyBorder="1" applyAlignment="1">
      <alignment horizontal="right" vertical="center" shrinkToFit="1"/>
    </xf>
    <xf numFmtId="176" fontId="8" fillId="0" borderId="17" xfId="0" applyNumberFormat="1" applyFont="1" applyFill="1" applyBorder="1" applyAlignment="1">
      <alignment horizontal="right" vertical="center" shrinkToFit="1"/>
    </xf>
    <xf numFmtId="176" fontId="8" fillId="3" borderId="18" xfId="0" applyNumberFormat="1" applyFont="1" applyFill="1" applyBorder="1" applyAlignment="1">
      <alignment horizontal="right" vertical="center" shrinkToFit="1"/>
    </xf>
    <xf numFmtId="0" fontId="0" fillId="0" borderId="0" xfId="0" applyFont="1"/>
    <xf numFmtId="177" fontId="1" fillId="0" borderId="0" xfId="0" applyNumberFormat="1" applyFont="1"/>
    <xf numFmtId="0" fontId="4"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7" fontId="3" fillId="0" borderId="0" xfId="0" applyNumberFormat="1" applyFont="1"/>
    <xf numFmtId="0" fontId="3" fillId="0" borderId="0" xfId="0" applyFont="1"/>
    <xf numFmtId="176" fontId="8" fillId="4" borderId="6" xfId="0" applyNumberFormat="1" applyFont="1" applyFill="1" applyBorder="1" applyAlignment="1" applyProtection="1">
      <alignment horizontal="right" vertical="center" shrinkToFit="1"/>
      <protection locked="0"/>
    </xf>
    <xf numFmtId="176" fontId="8" fillId="4" borderId="21" xfId="0" applyNumberFormat="1" applyFont="1" applyFill="1" applyBorder="1" applyAlignment="1" applyProtection="1">
      <alignment horizontal="right" vertical="center" shrinkToFit="1"/>
      <protection locked="0"/>
    </xf>
    <xf numFmtId="176" fontId="8" fillId="4" borderId="10" xfId="0" applyNumberFormat="1" applyFont="1" applyFill="1" applyBorder="1" applyAlignment="1" applyProtection="1">
      <alignment horizontal="right" vertical="center" shrinkToFit="1"/>
      <protection locked="0"/>
    </xf>
    <xf numFmtId="176" fontId="8" fillId="4" borderId="11" xfId="0" applyNumberFormat="1" applyFont="1" applyFill="1" applyBorder="1" applyAlignment="1" applyProtection="1">
      <alignment horizontal="right" vertical="center" shrinkToFit="1"/>
      <protection locked="0"/>
    </xf>
    <xf numFmtId="176" fontId="8" fillId="4" borderId="7" xfId="0" applyNumberFormat="1" applyFont="1" applyFill="1" applyBorder="1" applyAlignment="1" applyProtection="1">
      <alignment horizontal="right" vertical="center" shrinkToFit="1"/>
      <protection locked="0"/>
    </xf>
    <xf numFmtId="176" fontId="8" fillId="4" borderId="19" xfId="0" applyNumberFormat="1" applyFont="1" applyFill="1" applyBorder="1" applyAlignment="1" applyProtection="1">
      <alignment horizontal="right" vertical="center" shrinkToFit="1"/>
      <protection locked="0"/>
    </xf>
    <xf numFmtId="176" fontId="8" fillId="4" borderId="12" xfId="0" applyNumberFormat="1" applyFont="1" applyFill="1" applyBorder="1" applyAlignment="1" applyProtection="1">
      <alignment horizontal="right" vertical="center" shrinkToFit="1"/>
      <protection locked="0"/>
    </xf>
    <xf numFmtId="176" fontId="8" fillId="4" borderId="20" xfId="0" applyNumberFormat="1" applyFont="1" applyFill="1" applyBorder="1" applyAlignment="1" applyProtection="1">
      <alignment horizontal="right" vertical="center" shrinkToFit="1"/>
      <protection locked="0"/>
    </xf>
    <xf numFmtId="176" fontId="5" fillId="4" borderId="10" xfId="0" applyNumberFormat="1" applyFont="1" applyFill="1" applyBorder="1" applyAlignment="1" applyProtection="1">
      <alignment horizontal="left" vertical="center" shrinkToFit="1"/>
      <protection locked="0"/>
    </xf>
    <xf numFmtId="176" fontId="5" fillId="4" borderId="14" xfId="0" applyNumberFormat="1" applyFont="1" applyFill="1" applyBorder="1" applyAlignment="1" applyProtection="1">
      <alignment horizontal="left" vertical="center" shrinkToFit="1"/>
      <protection locked="0"/>
    </xf>
    <xf numFmtId="0" fontId="7" fillId="0" borderId="4" xfId="0" applyFont="1" applyBorder="1" applyAlignment="1" applyProtection="1">
      <alignment vertical="center"/>
      <protection locked="0"/>
    </xf>
    <xf numFmtId="176" fontId="12" fillId="4" borderId="6" xfId="0" applyNumberFormat="1" applyFont="1" applyFill="1" applyBorder="1" applyAlignment="1" applyProtection="1">
      <alignment horizontal="right" vertical="center" shrinkToFit="1"/>
      <protection locked="0"/>
    </xf>
    <xf numFmtId="176" fontId="12" fillId="4" borderId="21" xfId="0" applyNumberFormat="1" applyFont="1" applyFill="1" applyBorder="1" applyAlignment="1" applyProtection="1">
      <alignment horizontal="right" vertical="center" shrinkToFit="1"/>
      <protection locked="0"/>
    </xf>
    <xf numFmtId="176" fontId="12" fillId="4" borderId="10" xfId="0" applyNumberFormat="1" applyFont="1" applyFill="1" applyBorder="1" applyAlignment="1" applyProtection="1">
      <alignment horizontal="right" vertical="center" shrinkToFit="1"/>
      <protection locked="0"/>
    </xf>
    <xf numFmtId="176" fontId="12" fillId="4" borderId="11" xfId="0" applyNumberFormat="1" applyFont="1" applyFill="1" applyBorder="1" applyAlignment="1" applyProtection="1">
      <alignment horizontal="right" vertical="center" shrinkToFit="1"/>
      <protection locked="0"/>
    </xf>
    <xf numFmtId="176" fontId="12" fillId="4" borderId="7" xfId="0" applyNumberFormat="1" applyFont="1" applyFill="1" applyBorder="1" applyAlignment="1" applyProtection="1">
      <alignment horizontal="right" vertical="center" shrinkToFit="1"/>
      <protection locked="0"/>
    </xf>
    <xf numFmtId="176" fontId="12" fillId="4" borderId="19" xfId="0" applyNumberFormat="1" applyFont="1" applyFill="1" applyBorder="1" applyAlignment="1" applyProtection="1">
      <alignment horizontal="right" vertical="center" shrinkToFit="1"/>
      <protection locked="0"/>
    </xf>
    <xf numFmtId="176" fontId="12" fillId="4" borderId="20" xfId="0" applyNumberFormat="1" applyFont="1" applyFill="1" applyBorder="1" applyAlignment="1" applyProtection="1">
      <alignment horizontal="right" vertical="center" shrinkToFit="1"/>
      <protection locked="0"/>
    </xf>
    <xf numFmtId="176" fontId="12" fillId="4" borderId="12" xfId="0" applyNumberFormat="1" applyFont="1" applyFill="1" applyBorder="1" applyAlignment="1" applyProtection="1">
      <alignment horizontal="right" vertical="center" shrinkToFit="1"/>
      <protection locked="0"/>
    </xf>
    <xf numFmtId="176" fontId="8" fillId="2" borderId="10" xfId="0" applyNumberFormat="1" applyFont="1" applyFill="1" applyBorder="1" applyAlignment="1" applyProtection="1">
      <alignment horizontal="right" vertical="center" shrinkToFit="1"/>
    </xf>
    <xf numFmtId="0" fontId="5" fillId="0" borderId="2" xfId="0" applyFont="1" applyBorder="1" applyAlignment="1" applyProtection="1">
      <alignment vertical="center"/>
      <protection locked="0"/>
    </xf>
    <xf numFmtId="0" fontId="7" fillId="0" borderId="0" xfId="0" applyFont="1" applyAlignment="1">
      <alignment horizontal="center"/>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4" xfId="0" applyFont="1" applyBorder="1" applyAlignment="1" applyProtection="1">
      <alignment horizontal="distributed"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4"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center" vertical="center" wrapText="1"/>
    </xf>
    <xf numFmtId="176" fontId="5" fillId="4" borderId="6" xfId="0" applyNumberFormat="1" applyFont="1" applyFill="1" applyBorder="1" applyAlignment="1" applyProtection="1">
      <alignment horizontal="left" vertical="center" shrinkToFit="1"/>
      <protection locked="0"/>
    </xf>
    <xf numFmtId="176" fontId="5" fillId="4" borderId="13" xfId="0" applyNumberFormat="1" applyFont="1" applyFill="1" applyBorder="1" applyAlignment="1" applyProtection="1">
      <alignment horizontal="left" vertical="center" shrinkToFit="1"/>
      <protection locked="0"/>
    </xf>
    <xf numFmtId="176" fontId="5" fillId="4" borderId="6" xfId="0" applyNumberFormat="1" applyFont="1" applyFill="1" applyBorder="1" applyAlignment="1" applyProtection="1">
      <alignment horizontal="left" vertical="center" wrapText="1" shrinkToFit="1"/>
      <protection locked="0"/>
    </xf>
    <xf numFmtId="176" fontId="5" fillId="4" borderId="6" xfId="0" applyNumberFormat="1" applyFont="1" applyFill="1" applyBorder="1" applyAlignment="1" applyProtection="1">
      <alignment vertical="center" shrinkToFit="1"/>
      <protection locked="0"/>
    </xf>
    <xf numFmtId="176" fontId="5" fillId="4" borderId="13" xfId="0" applyNumberFormat="1" applyFont="1" applyFill="1" applyBorder="1" applyAlignment="1" applyProtection="1">
      <alignment vertical="center" shrinkToFit="1"/>
      <protection locked="0"/>
    </xf>
    <xf numFmtId="0" fontId="4" fillId="0" borderId="0" xfId="0" applyFont="1" applyAlignment="1">
      <alignment horizontal="center"/>
    </xf>
    <xf numFmtId="176" fontId="5" fillId="0" borderId="8" xfId="0" applyNumberFormat="1" applyFont="1" applyBorder="1" applyAlignment="1">
      <alignment horizontal="left" vertical="center" shrinkToFit="1"/>
    </xf>
    <xf numFmtId="176" fontId="5" fillId="0" borderId="27" xfId="0" applyNumberFormat="1" applyFont="1" applyBorder="1" applyAlignment="1">
      <alignment horizontal="left" vertical="center" shrinkToFit="1"/>
    </xf>
    <xf numFmtId="0" fontId="13" fillId="4" borderId="2" xfId="0" applyNumberFormat="1" applyFont="1" applyFill="1" applyBorder="1" applyAlignment="1" applyProtection="1">
      <alignment horizontal="center" vertical="center"/>
      <protection locked="0"/>
    </xf>
    <xf numFmtId="0" fontId="13" fillId="4" borderId="3" xfId="0" applyNumberFormat="1" applyFont="1" applyFill="1" applyBorder="1" applyAlignment="1" applyProtection="1">
      <alignment horizontal="center" vertical="center"/>
      <protection locked="0"/>
    </xf>
    <xf numFmtId="176" fontId="13" fillId="4" borderId="6" xfId="0" applyNumberFormat="1" applyFont="1" applyFill="1" applyBorder="1" applyAlignment="1" applyProtection="1">
      <alignment horizontal="left" vertical="center" shrinkToFit="1"/>
      <protection locked="0"/>
    </xf>
    <xf numFmtId="176" fontId="13" fillId="4" borderId="13" xfId="0" applyNumberFormat="1" applyFont="1" applyFill="1" applyBorder="1" applyAlignment="1" applyProtection="1">
      <alignment horizontal="left" vertical="center" shrinkToFit="1"/>
      <protection locked="0"/>
    </xf>
    <xf numFmtId="0" fontId="11" fillId="0" borderId="6" xfId="0" applyFont="1" applyBorder="1" applyAlignment="1">
      <alignment horizontal="center" vertical="center"/>
    </xf>
    <xf numFmtId="0" fontId="11" fillId="0" borderId="7" xfId="0" applyFont="1" applyBorder="1" applyAlignment="1">
      <alignment horizontal="center" vertical="center"/>
    </xf>
    <xf numFmtId="176" fontId="13" fillId="4" borderId="6" xfId="0" applyNumberFormat="1" applyFont="1" applyFill="1" applyBorder="1" applyAlignment="1" applyProtection="1">
      <alignment horizontal="left" vertical="center" wrapText="1" shrinkToFit="1"/>
      <protection locked="0"/>
    </xf>
    <xf numFmtId="176" fontId="13" fillId="4" borderId="6" xfId="0" applyNumberFormat="1" applyFont="1" applyFill="1" applyBorder="1" applyAlignment="1" applyProtection="1">
      <alignment vertical="center" shrinkToFit="1"/>
      <protection locked="0"/>
    </xf>
    <xf numFmtId="176" fontId="13" fillId="4" borderId="13" xfId="0" applyNumberFormat="1" applyFont="1" applyFill="1" applyBorder="1" applyAlignment="1" applyProtection="1">
      <alignment vertical="center" shrinkToFit="1"/>
      <protection locked="0"/>
    </xf>
  </cellXfs>
  <cellStyles count="1">
    <cellStyle name="標準"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38099</xdr:colOff>
      <xdr:row>33</xdr:row>
      <xdr:rowOff>46717</xdr:rowOff>
    </xdr:from>
    <xdr:to>
      <xdr:col>14</xdr:col>
      <xdr:colOff>2107291</xdr:colOff>
      <xdr:row>68</xdr:row>
      <xdr:rowOff>114300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152524" y="8552542"/>
          <a:ext cx="9432017" cy="5734958"/>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1500"/>
            </a:lnSpc>
          </a:pPr>
          <a:endParaRPr kumimoji="1" lang="en-US" altLang="ja-JP" sz="900" b="1">
            <a:latin typeface="+mn-ea"/>
            <a:ea typeface="+mn-ea"/>
          </a:endParaRPr>
        </a:p>
        <a:p>
          <a:pPr algn="ctr"/>
          <a:r>
            <a:rPr kumimoji="1" lang="ja-JP" altLang="en-US" sz="1100" b="1">
              <a:latin typeface="+mn-ea"/>
              <a:ea typeface="+mn-ea"/>
            </a:rPr>
            <a:t>注   意   事   項</a:t>
          </a:r>
          <a:endParaRPr kumimoji="1" lang="en-US" altLang="ja-JP" sz="1100" b="1">
            <a:latin typeface="+mn-ea"/>
            <a:ea typeface="+mn-ea"/>
          </a:endParaRPr>
        </a:p>
        <a:p>
          <a:pPr algn="ctr"/>
          <a:endParaRPr kumimoji="1" lang="en-US" altLang="ja-JP" sz="1100" b="0">
            <a:latin typeface="+mn-ea"/>
            <a:ea typeface="+mn-ea"/>
          </a:endParaRPr>
        </a:p>
        <a:p>
          <a:pPr algn="l"/>
          <a:r>
            <a:rPr kumimoji="1" lang="ja-JP" altLang="en-US" sz="100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000">
            <a:latin typeface="+mn-ea"/>
            <a:ea typeface="+mn-ea"/>
          </a:endParaRPr>
        </a:p>
        <a:p>
          <a:pPr algn="ct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r>
            <a:rPr kumimoji="1" lang="ja-JP" altLang="en-US" sz="1000">
              <a:latin typeface="+mn-ea"/>
              <a:ea typeface="+mn-ea"/>
            </a:rPr>
            <a:t>　　・公共交通機関の利用を原則とし、最も経済的な経路（</a:t>
          </a:r>
          <a:r>
            <a:rPr kumimoji="1" lang="en-US" altLang="ja-JP" sz="1000">
              <a:latin typeface="+mn-ea"/>
              <a:ea typeface="+mn-ea"/>
            </a:rPr>
            <a:t>1</a:t>
          </a:r>
          <a:r>
            <a:rPr kumimoji="1" lang="ja-JP" altLang="en-US" sz="1000">
              <a:latin typeface="+mn-ea"/>
              <a:ea typeface="+mn-ea"/>
            </a:rPr>
            <a:t>往復分）の旅費を助成対象とします。</a:t>
          </a:r>
          <a:endParaRPr kumimoji="1" lang="en-US" altLang="ja-JP" sz="1000">
            <a:latin typeface="+mn-ea"/>
            <a:ea typeface="+mn-ea"/>
          </a:endParaRPr>
        </a:p>
        <a:p>
          <a:pPr algn="l"/>
          <a:r>
            <a:rPr kumimoji="1" lang="ja-JP" altLang="en-US" sz="1000">
              <a:latin typeface="+mn-ea"/>
              <a:ea typeface="+mn-ea"/>
            </a:rPr>
            <a:t>　</a:t>
          </a:r>
          <a:endParaRPr kumimoji="1" lang="en-US" altLang="ja-JP" sz="1000">
            <a:latin typeface="+mn-ea"/>
            <a:ea typeface="+mn-ea"/>
          </a:endParaRPr>
        </a:p>
        <a:p>
          <a:pPr algn="l"/>
          <a:r>
            <a:rPr kumimoji="1" lang="en-US" altLang="ja-JP" sz="1000" baseline="0">
              <a:latin typeface="+mn-ea"/>
              <a:ea typeface="+mn-ea"/>
            </a:rPr>
            <a:t>  </a:t>
          </a:r>
          <a:r>
            <a:rPr kumimoji="1" lang="ja-JP" altLang="en-US" sz="1000" baseline="0">
              <a:latin typeface="+mn-ea"/>
              <a:ea typeface="+mn-ea"/>
            </a:rPr>
            <a:t> </a:t>
          </a:r>
          <a:r>
            <a:rPr kumimoji="1" lang="en-US" altLang="ja-JP" sz="1000">
              <a:effectLst/>
              <a:latin typeface="+mn-lt"/>
              <a:ea typeface="+mn-ea"/>
              <a:cs typeface="+mn-cs"/>
            </a:rPr>
            <a:t>【</a:t>
          </a:r>
          <a:r>
            <a:rPr kumimoji="1" lang="ja-JP" altLang="ja-JP" sz="1000">
              <a:effectLst/>
              <a:latin typeface="+mn-lt"/>
              <a:ea typeface="+mn-ea"/>
              <a:cs typeface="+mn-cs"/>
            </a:rPr>
            <a:t>渡航費</a:t>
          </a:r>
          <a:r>
            <a:rPr kumimoji="1" lang="en-US" altLang="ja-JP" sz="1000">
              <a:effectLst/>
              <a:latin typeface="+mn-lt"/>
              <a:ea typeface="+mn-ea"/>
              <a:cs typeface="+mn-cs"/>
            </a:rPr>
            <a:t>】</a:t>
          </a:r>
          <a:endParaRPr lang="ja-JP" altLang="ja-JP" sz="1100">
            <a:effectLst/>
          </a:endParaRPr>
        </a:p>
        <a:p>
          <a:r>
            <a:rPr kumimoji="1" lang="ja-JP" altLang="ja-JP" sz="1000">
              <a:effectLst/>
              <a:latin typeface="+mn-lt"/>
              <a:ea typeface="+mn-ea"/>
              <a:cs typeface="+mn-cs"/>
            </a:rPr>
            <a:t>　　・</a:t>
          </a:r>
          <a:r>
            <a:rPr kumimoji="1" lang="en-US" altLang="ja-JP" sz="1000">
              <a:effectLst/>
              <a:latin typeface="+mn-ea"/>
              <a:ea typeface="+mn-ea"/>
              <a:cs typeface="+mn-cs"/>
            </a:rPr>
            <a:t>1</a:t>
          </a:r>
          <a:r>
            <a:rPr kumimoji="1" lang="ja-JP" altLang="ja-JP" sz="1000">
              <a:effectLst/>
              <a:latin typeface="+mn-lt"/>
              <a:ea typeface="+mn-ea"/>
              <a:cs typeface="+mn-cs"/>
            </a:rPr>
            <a:t>往復分のエコノミークラスのみ認められます（プレミアムエコノミー等は不可）</a:t>
          </a:r>
          <a:r>
            <a:rPr kumimoji="1" lang="ja-JP" altLang="en-US" sz="1000">
              <a:effectLst/>
              <a:latin typeface="+mn-lt"/>
              <a:ea typeface="+mn-ea"/>
              <a:cs typeface="+mn-cs"/>
            </a:rPr>
            <a:t>。</a:t>
          </a:r>
          <a:endParaRPr kumimoji="1" lang="en-US" altLang="ja-JP" sz="1000">
            <a:effectLst/>
            <a:latin typeface="+mn-lt"/>
            <a:ea typeface="+mn-ea"/>
            <a:cs typeface="+mn-cs"/>
          </a:endParaRPr>
        </a:p>
        <a:p>
          <a:r>
            <a:rPr kumimoji="1" lang="ja-JP" altLang="en-US" sz="1000">
              <a:effectLst/>
              <a:latin typeface="+mn-lt"/>
              <a:ea typeface="+mn-ea"/>
              <a:cs typeface="+mn-cs"/>
            </a:rPr>
            <a:t>　</a:t>
          </a:r>
          <a:endParaRPr lang="ja-JP" altLang="ja-JP" sz="1000">
            <a:effectLst/>
          </a:endParaRPr>
        </a:p>
        <a:p>
          <a:pPr algn="l"/>
          <a:r>
            <a:rPr kumimoji="1" lang="en-US" altLang="ja-JP" sz="1000">
              <a:latin typeface="+mn-ea"/>
              <a:ea typeface="+mn-ea"/>
            </a:rPr>
            <a:t>   【</a:t>
          </a:r>
          <a:r>
            <a:rPr kumimoji="1" lang="ja-JP" altLang="en-US" sz="1000">
              <a:latin typeface="+mn-ea"/>
              <a:ea typeface="+mn-ea"/>
            </a:rPr>
            <a:t>滞在費</a:t>
          </a:r>
          <a:r>
            <a:rPr kumimoji="1" lang="en-US" altLang="ja-JP" sz="1000">
              <a:latin typeface="+mn-ea"/>
              <a:ea typeface="+mn-ea"/>
            </a:rPr>
            <a:t>】</a:t>
          </a:r>
        </a:p>
        <a:p>
          <a:pPr algn="l"/>
          <a:r>
            <a:rPr kumimoji="1" lang="ja-JP" altLang="en-US" sz="1000">
              <a:latin typeface="+mn-ea"/>
              <a:ea typeface="+mn-ea"/>
            </a:rPr>
            <a:t>　　・海外研さん活動期間カレンダーを活用し算出してください。</a:t>
          </a:r>
        </a:p>
        <a:p>
          <a:pPr algn="l"/>
          <a:r>
            <a:rPr kumimoji="1" lang="ja-JP" altLang="en-US" sz="1000">
              <a:latin typeface="+mn-ea"/>
              <a:ea typeface="+mn-ea"/>
            </a:rPr>
            <a:t>　　・海外研さん活動の拠点と同一国内・地域であっても、</a:t>
          </a:r>
          <a:r>
            <a:rPr kumimoji="1" lang="en-US" altLang="ja-JP" sz="1000">
              <a:latin typeface="+mn-ea"/>
              <a:ea typeface="+mn-ea"/>
            </a:rPr>
            <a:t>NF</a:t>
          </a:r>
          <a:r>
            <a:rPr kumimoji="1" lang="ja-JP" altLang="en-US" sz="1000">
              <a:latin typeface="+mn-ea"/>
              <a:ea typeface="+mn-ea"/>
            </a:rPr>
            <a:t>強化合宿や</a:t>
          </a:r>
          <a:r>
            <a:rPr kumimoji="1" lang="en-US" altLang="ja-JP" sz="1000">
              <a:latin typeface="+mn-ea"/>
              <a:ea typeface="+mn-ea"/>
            </a:rPr>
            <a:t>NF</a:t>
          </a:r>
          <a:r>
            <a:rPr kumimoji="1" lang="ja-JP" altLang="en-US" sz="1000">
              <a:latin typeface="+mn-ea"/>
              <a:ea typeface="+mn-ea"/>
            </a:rPr>
            <a:t>招集の大会等に参加した日に係る滞在費は助成対象となりません。</a:t>
          </a:r>
          <a:endParaRPr kumimoji="1" lang="en-US" altLang="ja-JP" sz="1000">
            <a:latin typeface="+mn-ea"/>
            <a:ea typeface="+mn-ea"/>
          </a:endParaRPr>
        </a:p>
        <a:p>
          <a:pPr algn="l"/>
          <a:r>
            <a:rPr kumimoji="1" lang="ja-JP" altLang="en-US" sz="1000">
              <a:latin typeface="+mn-ea"/>
              <a:ea typeface="+mn-ea"/>
            </a:rPr>
            <a:t>　</a:t>
          </a: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r>
            <a:rPr kumimoji="1" lang="ja-JP" altLang="en-US" sz="1000">
              <a:latin typeface="+mn-ea"/>
              <a:ea typeface="+mn-ea"/>
            </a:rPr>
            <a:t>　　❶</a:t>
          </a:r>
          <a:r>
            <a:rPr kumimoji="1" lang="en-US" altLang="ja-JP" sz="1000">
              <a:latin typeface="+mn-ea"/>
              <a:ea typeface="+mn-ea"/>
            </a:rPr>
            <a:t>PCR</a:t>
          </a:r>
          <a:r>
            <a:rPr kumimoji="1" lang="ja-JP" altLang="en-US" sz="1000">
              <a:latin typeface="+mn-ea"/>
              <a:ea typeface="+mn-ea"/>
            </a:rPr>
            <a:t>検査及び抗原定量検査費用</a:t>
          </a:r>
          <a:endParaRPr kumimoji="1" lang="en-US" altLang="ja-JP" sz="1000">
            <a:latin typeface="+mn-ea"/>
            <a:ea typeface="+mn-ea"/>
          </a:endParaRPr>
        </a:p>
        <a:p>
          <a:pPr algn="l"/>
          <a:r>
            <a:rPr kumimoji="1" lang="ja-JP" altLang="en-US" sz="1000">
              <a:latin typeface="+mn-ea"/>
              <a:ea typeface="+mn-ea"/>
            </a:rPr>
            <a:t>　　　・</a:t>
          </a:r>
          <a:r>
            <a:rPr kumimoji="1" lang="en-US" altLang="ja-JP" sz="1000">
              <a:latin typeface="+mn-ea"/>
              <a:ea typeface="+mn-ea"/>
            </a:rPr>
            <a:t>1</a:t>
          </a:r>
          <a:r>
            <a:rPr kumimoji="1" lang="ja-JP" altLang="en-US" sz="1000">
              <a:latin typeface="+mn-ea"/>
              <a:ea typeface="+mn-ea"/>
            </a:rPr>
            <a:t>往復分及び出入国の際に必須と定められている場合のみ認められます。</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❷日本帰国後、一定期間の隔離を要する場合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p>
        <a:p>
          <a:pPr algn="l"/>
          <a:r>
            <a:rPr kumimoji="1" lang="ja-JP" altLang="en-US" sz="1000">
              <a:latin typeface="+mn-ea"/>
              <a:ea typeface="+mn-ea"/>
            </a:rPr>
            <a:t>　　　・国内宿泊費は実費精算（上限</a:t>
          </a:r>
          <a:r>
            <a:rPr kumimoji="1" lang="en-US" altLang="ja-JP" sz="1000">
              <a:latin typeface="+mn-ea"/>
              <a:ea typeface="+mn-ea"/>
            </a:rPr>
            <a:t>12,000</a:t>
          </a:r>
          <a:r>
            <a:rPr kumimoji="1" lang="ja-JP" altLang="en-US" sz="1000">
              <a:latin typeface="+mn-ea"/>
              <a:ea typeface="+mn-ea"/>
            </a:rPr>
            <a:t>円</a:t>
          </a:r>
          <a:r>
            <a:rPr kumimoji="1" lang="en-US" altLang="ja-JP" sz="1000">
              <a:latin typeface="+mn-ea"/>
              <a:ea typeface="+mn-ea"/>
            </a:rPr>
            <a:t>/</a:t>
          </a:r>
          <a:r>
            <a:rPr kumimoji="1" lang="ja-JP" altLang="en-US" sz="1000">
              <a:latin typeface="+mn-ea"/>
              <a:ea typeface="+mn-ea"/>
            </a:rPr>
            <a:t>泊）です。上限を超える分については対象外経費に記載してください。</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❸外国到着後、一定期間の隔離を要する場合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endParaRPr kumimoji="1" lang="en-US" altLang="ja-JP" sz="1000">
            <a:latin typeface="+mn-ea"/>
            <a:ea typeface="+mn-ea"/>
          </a:endParaRPr>
        </a:p>
        <a:p>
          <a:pPr algn="l"/>
          <a:r>
            <a:rPr kumimoji="1" lang="ja-JP" altLang="en-US" sz="1000">
              <a:latin typeface="+mn-ea"/>
              <a:ea typeface="+mn-ea"/>
            </a:rPr>
            <a:t>　　　・以下のケース（</a:t>
          </a:r>
          <a:r>
            <a:rPr kumimoji="1" lang="en-US" altLang="ja-JP" sz="1000">
              <a:latin typeface="+mn-ea"/>
              <a:ea typeface="+mn-ea"/>
            </a:rPr>
            <a:t>A</a:t>
          </a:r>
          <a:r>
            <a:rPr kumimoji="1" lang="ja-JP" altLang="en-US" sz="1000">
              <a:latin typeface="+mn-ea"/>
              <a:ea typeface="+mn-ea"/>
            </a:rPr>
            <a:t>・</a:t>
          </a:r>
          <a:r>
            <a:rPr kumimoji="1" lang="en-US" altLang="ja-JP" sz="1000">
              <a:latin typeface="+mn-ea"/>
              <a:ea typeface="+mn-ea"/>
            </a:rPr>
            <a:t>B</a:t>
          </a:r>
          <a:r>
            <a:rPr kumimoji="1" lang="ja-JP" altLang="en-US" sz="1000">
              <a:latin typeface="+mn-ea"/>
              <a:ea typeface="+mn-ea"/>
            </a:rPr>
            <a:t>）に応じて経費の算出方法が異なりますのでご注意ください。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A</a:t>
          </a:r>
          <a:r>
            <a:rPr kumimoji="1" lang="ja-JP" altLang="en-US" sz="1000" u="sng">
              <a:latin typeface="+mn-ea"/>
              <a:ea typeface="+mn-ea"/>
            </a:rPr>
            <a:t>）「外国到着後の隔離期間</a:t>
          </a:r>
          <a:r>
            <a:rPr kumimoji="1" lang="en-US" altLang="ja-JP" sz="1000" u="sng">
              <a:latin typeface="+mn-ea"/>
              <a:ea typeface="+mn-ea"/>
            </a:rPr>
            <a:t>+</a:t>
          </a:r>
          <a:r>
            <a:rPr kumimoji="1" lang="ja-JP" altLang="en-US" sz="1000" u="sng">
              <a:latin typeface="+mn-ea"/>
              <a:ea typeface="+mn-ea"/>
            </a:rPr>
            <a:t>活動期間」が</a:t>
          </a:r>
          <a:r>
            <a:rPr kumimoji="1" lang="en-US" altLang="ja-JP" sz="1000" u="sng">
              <a:latin typeface="+mn-ea"/>
              <a:ea typeface="+mn-ea"/>
            </a:rPr>
            <a:t>6</a:t>
          </a:r>
          <a:r>
            <a:rPr kumimoji="1" lang="ja-JP" altLang="en-US" sz="1000" u="sng">
              <a:latin typeface="+mn-ea"/>
              <a:ea typeface="+mn-ea"/>
            </a:rPr>
            <a:t>か月を超えない場合</a:t>
          </a:r>
        </a:p>
        <a:p>
          <a:pPr algn="l">
            <a:lnSpc>
              <a:spcPts val="17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「科目：滞在費」</a:t>
          </a:r>
          <a:r>
            <a:rPr kumimoji="1" lang="ja-JP" altLang="en-US" sz="1000">
              <a:latin typeface="+mn-ea"/>
              <a:ea typeface="+mn-ea"/>
            </a:rPr>
            <a:t>欄に計上してください。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B</a:t>
          </a:r>
          <a:r>
            <a:rPr kumimoji="1" lang="ja-JP" altLang="en-US" sz="1000" u="sng">
              <a:latin typeface="+mn-ea"/>
              <a:ea typeface="+mn-ea"/>
            </a:rPr>
            <a:t>）上記以外</a:t>
          </a:r>
          <a:endParaRPr kumimoji="1" lang="en-US" altLang="ja-JP" sz="1000" u="sng">
            <a:latin typeface="+mn-ea"/>
            <a:ea typeface="+mn-ea"/>
          </a:endParaRPr>
        </a:p>
        <a:p>
          <a:pPr algn="l">
            <a:lnSpc>
              <a:spcPts val="16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「科目：コロナ対策経費」</a:t>
          </a:r>
          <a:r>
            <a:rPr kumimoji="1" lang="ja-JP" altLang="en-US" sz="1000">
              <a:latin typeface="+mn-ea"/>
              <a:ea typeface="+mn-ea"/>
            </a:rPr>
            <a:t>欄に計上してください。</a:t>
          </a:r>
          <a:endParaRPr kumimoji="1" lang="en-US" altLang="ja-JP" sz="1000">
            <a:latin typeface="+mn-ea"/>
            <a:ea typeface="+mn-ea"/>
          </a:endParaRPr>
        </a:p>
        <a:p>
          <a:pPr algn="l">
            <a:lnSpc>
              <a:spcPts val="1600"/>
            </a:lnSpc>
          </a:pPr>
          <a:endParaRPr kumimoji="1" lang="en-US" altLang="ja-JP" sz="800">
            <a:latin typeface="+mn-ea"/>
            <a:ea typeface="+mn-ea"/>
          </a:endParaRPr>
        </a:p>
        <a:p>
          <a:pPr algn="l">
            <a:lnSpc>
              <a:spcPts val="16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600"/>
            </a:lnSpc>
          </a:pPr>
          <a:r>
            <a:rPr kumimoji="1" lang="ja-JP" altLang="en-US" sz="1000">
              <a:latin typeface="+mn-ea"/>
              <a:ea typeface="+mn-ea"/>
            </a:rPr>
            <a:t>　　・海外旅行保険料は受益者負担の観点から助成対象となりません。助成対象経費に含めないよう注意してください。</a:t>
          </a:r>
          <a:endParaRPr kumimoji="1" lang="en-US" altLang="ja-JP"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420757</xdr:colOff>
      <xdr:row>14</xdr:row>
      <xdr:rowOff>60877</xdr:rowOff>
    </xdr:from>
    <xdr:to>
      <xdr:col>8</xdr:col>
      <xdr:colOff>430282</xdr:colOff>
      <xdr:row>15</xdr:row>
      <xdr:rowOff>91523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754507" y="3575602"/>
          <a:ext cx="742950" cy="154471"/>
        </a:xfrm>
        <a:prstGeom prst="wedgeRoundRectCallout">
          <a:avLst>
            <a:gd name="adj1" fmla="val 108600"/>
            <a:gd name="adj2" fmla="val 2409300"/>
            <a:gd name="adj3" fmla="val 16667"/>
          </a:avLst>
        </a:prstGeom>
        <a:solidFill>
          <a:srgbClr val="00194C"/>
        </a:solidFill>
        <a:ln w="12700">
          <a:solidFill>
            <a:srgbClr val="00194C"/>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7</xdr:col>
      <xdr:colOff>358223</xdr:colOff>
      <xdr:row>13</xdr:row>
      <xdr:rowOff>89867</xdr:rowOff>
    </xdr:from>
    <xdr:to>
      <xdr:col>9</xdr:col>
      <xdr:colOff>579782</xdr:colOff>
      <xdr:row>15</xdr:row>
      <xdr:rowOff>98149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691973" y="3433142"/>
          <a:ext cx="1688409" cy="303557"/>
        </a:xfrm>
        <a:prstGeom prst="wedgeRoundRectCallout">
          <a:avLst>
            <a:gd name="adj1" fmla="val 41199"/>
            <a:gd name="adj2" fmla="val -92241"/>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bg1"/>
              </a:solidFill>
            </a:rPr>
            <a:t>収入額合計＝支出額合計</a:t>
          </a:r>
        </a:p>
      </xdr:txBody>
    </xdr:sp>
    <xdr:clientData/>
  </xdr:twoCellAnchor>
  <xdr:twoCellAnchor>
    <xdr:from>
      <xdr:col>0</xdr:col>
      <xdr:colOff>85725</xdr:colOff>
      <xdr:row>0</xdr:row>
      <xdr:rowOff>95250</xdr:rowOff>
    </xdr:from>
    <xdr:to>
      <xdr:col>2</xdr:col>
      <xdr:colOff>714375</xdr:colOff>
      <xdr:row>2</xdr:row>
      <xdr:rowOff>47625</xdr:rowOff>
    </xdr:to>
    <xdr:sp macro="" textlink="">
      <xdr:nvSpPr>
        <xdr:cNvPr id="2076" name="Text Box 28">
          <a:extLst>
            <a:ext uri="{FF2B5EF4-FFF2-40B4-BE49-F238E27FC236}">
              <a16:creationId xmlns:a16="http://schemas.microsoft.com/office/drawing/2014/main" id="{00000000-0008-0000-0100-00001C080000}"/>
            </a:ext>
          </a:extLst>
        </xdr:cNvPr>
        <xdr:cNvSpPr txBox="1">
          <a:spLocks noChangeArrowheads="1"/>
        </xdr:cNvSpPr>
      </xdr:nvSpPr>
      <xdr:spPr bwMode="auto">
        <a:xfrm>
          <a:off x="85725" y="95250"/>
          <a:ext cx="819150" cy="342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1</xdr:col>
      <xdr:colOff>28575</xdr:colOff>
      <xdr:row>9</xdr:row>
      <xdr:rowOff>76200</xdr:rowOff>
    </xdr:from>
    <xdr:to>
      <xdr:col>5</xdr:col>
      <xdr:colOff>485775</xdr:colOff>
      <xdr:row>11</xdr:row>
      <xdr:rowOff>209550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23825" y="2095500"/>
          <a:ext cx="2228850" cy="666750"/>
        </a:xfrm>
        <a:prstGeom prst="wedgeRoundRectCallout">
          <a:avLst>
            <a:gd name="adj1" fmla="val 16305"/>
            <a:gd name="adj2" fmla="val -10750"/>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bg1"/>
              </a:solidFill>
            </a:rPr>
            <a:t>作成手順</a:t>
          </a:r>
          <a:endParaRPr kumimoji="1" lang="en-US" altLang="ja-JP" sz="900">
            <a:solidFill>
              <a:schemeClr val="bg1"/>
            </a:solidFill>
          </a:endParaRPr>
        </a:p>
        <a:p>
          <a:pPr algn="l"/>
          <a:r>
            <a:rPr kumimoji="1" lang="ja-JP" altLang="en-US" sz="900">
              <a:solidFill>
                <a:schemeClr val="bg1"/>
              </a:solidFill>
            </a:rPr>
            <a:t>❶→❼の順に必要事項を記載</a:t>
          </a:r>
          <a:endParaRPr kumimoji="1" lang="en-US" altLang="ja-JP" sz="900">
            <a:solidFill>
              <a:schemeClr val="bg1"/>
            </a:solidFill>
          </a:endParaRPr>
        </a:p>
        <a:p>
          <a:pPr algn="l"/>
          <a:r>
            <a:rPr kumimoji="1" lang="ja-JP" altLang="en-US" sz="900">
              <a:solidFill>
                <a:schemeClr val="bg1"/>
              </a:solidFill>
            </a:rPr>
            <a:t>赤色ｾﾙ：手入力　水色ｾﾙ：自動計算</a:t>
          </a:r>
          <a:endParaRPr kumimoji="1" lang="en-US" altLang="ja-JP" sz="900">
            <a:solidFill>
              <a:schemeClr val="bg1"/>
            </a:solidFill>
          </a:endParaRPr>
        </a:p>
      </xdr:txBody>
    </xdr:sp>
    <xdr:clientData/>
  </xdr:twoCellAnchor>
  <xdr:twoCellAnchor>
    <xdr:from>
      <xdr:col>2</xdr:col>
      <xdr:colOff>877955</xdr:colOff>
      <xdr:row>33</xdr:row>
      <xdr:rowOff>104498</xdr:rowOff>
    </xdr:from>
    <xdr:to>
      <xdr:col>14</xdr:col>
      <xdr:colOff>1972008</xdr:colOff>
      <xdr:row>69</xdr:row>
      <xdr:rowOff>76200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049405" y="8610323"/>
          <a:ext cx="9409378" cy="5801002"/>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1500"/>
            </a:lnSpc>
          </a:pPr>
          <a:endParaRPr kumimoji="1" lang="en-US" altLang="ja-JP" sz="900" b="1">
            <a:latin typeface="+mn-ea"/>
            <a:ea typeface="+mn-ea"/>
          </a:endParaRPr>
        </a:p>
        <a:p>
          <a:pPr algn="ctr"/>
          <a:r>
            <a:rPr kumimoji="1" lang="ja-JP" altLang="en-US" sz="1100" b="1">
              <a:latin typeface="+mn-ea"/>
              <a:ea typeface="+mn-ea"/>
            </a:rPr>
            <a:t>注   意   事   項</a:t>
          </a:r>
          <a:endParaRPr kumimoji="1" lang="en-US" altLang="ja-JP" sz="1100" b="1">
            <a:latin typeface="+mn-ea"/>
            <a:ea typeface="+mn-ea"/>
          </a:endParaRPr>
        </a:p>
        <a:p>
          <a:pPr algn="ctr"/>
          <a:endParaRPr kumimoji="1" lang="en-US" altLang="ja-JP" sz="1100" b="0">
            <a:latin typeface="+mn-ea"/>
            <a:ea typeface="+mn-ea"/>
          </a:endParaRPr>
        </a:p>
        <a:p>
          <a:pPr algn="l"/>
          <a:r>
            <a:rPr kumimoji="1" lang="ja-JP" altLang="en-US" sz="100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000">
            <a:latin typeface="+mn-ea"/>
            <a:ea typeface="+mn-ea"/>
          </a:endParaRPr>
        </a:p>
        <a:p>
          <a:pPr algn="ct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r>
            <a:rPr kumimoji="1" lang="ja-JP" altLang="en-US" sz="1000">
              <a:latin typeface="+mn-ea"/>
              <a:ea typeface="+mn-ea"/>
            </a:rPr>
            <a:t>　　・公共交通機関の利用を原則とし、最も経済的な経路（</a:t>
          </a:r>
          <a:r>
            <a:rPr kumimoji="1" lang="en-US" altLang="ja-JP" sz="1000">
              <a:latin typeface="+mn-ea"/>
              <a:ea typeface="+mn-ea"/>
            </a:rPr>
            <a:t>1</a:t>
          </a:r>
          <a:r>
            <a:rPr kumimoji="1" lang="ja-JP" altLang="en-US" sz="1000">
              <a:latin typeface="+mn-ea"/>
              <a:ea typeface="+mn-ea"/>
            </a:rPr>
            <a:t>往復分）を助成対象とします。</a:t>
          </a:r>
          <a:endParaRPr kumimoji="1" lang="en-US" altLang="ja-JP" sz="1000">
            <a:latin typeface="+mn-ea"/>
            <a:ea typeface="+mn-ea"/>
          </a:endParaRPr>
        </a:p>
        <a:p>
          <a:pPr algn="l"/>
          <a:r>
            <a:rPr kumimoji="1" lang="ja-JP" altLang="en-US" sz="1000">
              <a:latin typeface="+mn-ea"/>
              <a:ea typeface="+mn-ea"/>
            </a:rPr>
            <a:t>　</a:t>
          </a:r>
          <a:endParaRPr kumimoji="1" lang="en-US" altLang="ja-JP" sz="1000">
            <a:latin typeface="+mn-ea"/>
            <a:ea typeface="+mn-ea"/>
          </a:endParaRPr>
        </a:p>
        <a:p>
          <a:pPr algn="l"/>
          <a:r>
            <a:rPr kumimoji="1" lang="en-US" altLang="ja-JP" sz="1000" baseline="0">
              <a:latin typeface="+mn-ea"/>
              <a:ea typeface="+mn-ea"/>
            </a:rPr>
            <a:t>  </a:t>
          </a:r>
          <a:r>
            <a:rPr kumimoji="1" lang="ja-JP" altLang="en-US" sz="1000" baseline="0">
              <a:latin typeface="+mn-ea"/>
              <a:ea typeface="+mn-ea"/>
            </a:rPr>
            <a:t> </a:t>
          </a:r>
          <a:r>
            <a:rPr kumimoji="1" lang="en-US" altLang="ja-JP" sz="1000">
              <a:effectLst/>
              <a:latin typeface="+mn-lt"/>
              <a:ea typeface="+mn-ea"/>
              <a:cs typeface="+mn-cs"/>
            </a:rPr>
            <a:t>【</a:t>
          </a:r>
          <a:r>
            <a:rPr kumimoji="1" lang="ja-JP" altLang="ja-JP" sz="1000">
              <a:effectLst/>
              <a:latin typeface="+mn-lt"/>
              <a:ea typeface="+mn-ea"/>
              <a:cs typeface="+mn-cs"/>
            </a:rPr>
            <a:t>渡航費</a:t>
          </a:r>
          <a:r>
            <a:rPr kumimoji="1" lang="en-US" altLang="ja-JP" sz="1000">
              <a:effectLst/>
              <a:latin typeface="+mn-lt"/>
              <a:ea typeface="+mn-ea"/>
              <a:cs typeface="+mn-cs"/>
            </a:rPr>
            <a:t>】</a:t>
          </a:r>
          <a:endParaRPr lang="ja-JP" altLang="ja-JP" sz="1100">
            <a:effectLst/>
          </a:endParaRPr>
        </a:p>
        <a:p>
          <a:r>
            <a:rPr kumimoji="1" lang="ja-JP" altLang="ja-JP" sz="1000">
              <a:effectLst/>
              <a:latin typeface="+mn-lt"/>
              <a:ea typeface="+mn-ea"/>
              <a:cs typeface="+mn-cs"/>
            </a:rPr>
            <a:t>　　・</a:t>
          </a:r>
          <a:r>
            <a:rPr kumimoji="1" lang="en-US" altLang="ja-JP" sz="1000">
              <a:effectLst/>
              <a:latin typeface="+mn-ea"/>
              <a:ea typeface="+mn-ea"/>
              <a:cs typeface="+mn-cs"/>
            </a:rPr>
            <a:t>1</a:t>
          </a:r>
          <a:r>
            <a:rPr kumimoji="1" lang="ja-JP" altLang="ja-JP" sz="1000">
              <a:effectLst/>
              <a:latin typeface="+mn-lt"/>
              <a:ea typeface="+mn-ea"/>
              <a:cs typeface="+mn-cs"/>
            </a:rPr>
            <a:t>往復分のエコノミークラスのみ認められます（プレミアムエコノミー等は不可）</a:t>
          </a:r>
          <a:r>
            <a:rPr kumimoji="1" lang="ja-JP" altLang="en-US" sz="1000">
              <a:effectLst/>
              <a:latin typeface="+mn-lt"/>
              <a:ea typeface="+mn-ea"/>
              <a:cs typeface="+mn-cs"/>
            </a:rPr>
            <a:t>。</a:t>
          </a:r>
          <a:endParaRPr kumimoji="1" lang="en-US" altLang="ja-JP" sz="1000">
            <a:effectLst/>
            <a:latin typeface="+mn-lt"/>
            <a:ea typeface="+mn-ea"/>
            <a:cs typeface="+mn-cs"/>
          </a:endParaRPr>
        </a:p>
        <a:p>
          <a:r>
            <a:rPr kumimoji="1" lang="ja-JP" altLang="en-US" sz="1000">
              <a:effectLst/>
              <a:latin typeface="+mn-lt"/>
              <a:ea typeface="+mn-ea"/>
              <a:cs typeface="+mn-cs"/>
            </a:rPr>
            <a:t>　</a:t>
          </a:r>
          <a:endParaRPr lang="ja-JP" altLang="ja-JP" sz="1000">
            <a:effectLst/>
          </a:endParaRPr>
        </a:p>
        <a:p>
          <a:pPr algn="l"/>
          <a:r>
            <a:rPr kumimoji="1" lang="en-US" altLang="ja-JP" sz="1000">
              <a:latin typeface="+mn-ea"/>
              <a:ea typeface="+mn-ea"/>
            </a:rPr>
            <a:t>   【</a:t>
          </a:r>
          <a:r>
            <a:rPr kumimoji="1" lang="ja-JP" altLang="en-US" sz="1000">
              <a:latin typeface="+mn-ea"/>
              <a:ea typeface="+mn-ea"/>
            </a:rPr>
            <a:t>滞在費</a:t>
          </a:r>
          <a:r>
            <a:rPr kumimoji="1" lang="en-US" altLang="ja-JP" sz="1000">
              <a:latin typeface="+mn-ea"/>
              <a:ea typeface="+mn-ea"/>
            </a:rPr>
            <a:t>】</a:t>
          </a:r>
        </a:p>
        <a:p>
          <a:pPr algn="l"/>
          <a:r>
            <a:rPr kumimoji="1" lang="ja-JP" altLang="en-US" sz="1000">
              <a:latin typeface="+mn-ea"/>
              <a:ea typeface="+mn-ea"/>
            </a:rPr>
            <a:t>　　・海外研さん活動期間カレンダーを活用し算出してください。</a:t>
          </a:r>
        </a:p>
        <a:p>
          <a:pPr algn="l"/>
          <a:r>
            <a:rPr kumimoji="1" lang="ja-JP" altLang="en-US" sz="1000">
              <a:latin typeface="+mn-ea"/>
              <a:ea typeface="+mn-ea"/>
            </a:rPr>
            <a:t>　　・海外研さん活動の拠点と同一国内・地域であっても、</a:t>
          </a:r>
          <a:r>
            <a:rPr kumimoji="1" lang="en-US" altLang="ja-JP" sz="1000">
              <a:latin typeface="+mn-ea"/>
              <a:ea typeface="+mn-ea"/>
            </a:rPr>
            <a:t>NF</a:t>
          </a:r>
          <a:r>
            <a:rPr kumimoji="1" lang="ja-JP" altLang="en-US" sz="1000">
              <a:latin typeface="+mn-ea"/>
              <a:ea typeface="+mn-ea"/>
            </a:rPr>
            <a:t>強化合宿や</a:t>
          </a:r>
          <a:r>
            <a:rPr kumimoji="1" lang="en-US" altLang="ja-JP" sz="1000">
              <a:latin typeface="+mn-ea"/>
              <a:ea typeface="+mn-ea"/>
            </a:rPr>
            <a:t>NF</a:t>
          </a:r>
          <a:r>
            <a:rPr kumimoji="1" lang="ja-JP" altLang="en-US" sz="1000">
              <a:latin typeface="+mn-ea"/>
              <a:ea typeface="+mn-ea"/>
            </a:rPr>
            <a:t>招集の大会等に参加した日に係る滞在費は助成対象となりません。</a:t>
          </a:r>
          <a:endParaRPr kumimoji="1" lang="en-US" altLang="ja-JP" sz="1000">
            <a:latin typeface="+mn-ea"/>
            <a:ea typeface="+mn-ea"/>
          </a:endParaRPr>
        </a:p>
        <a:p>
          <a:pPr algn="l"/>
          <a:r>
            <a:rPr kumimoji="1" lang="ja-JP" altLang="en-US" sz="1000">
              <a:latin typeface="+mn-ea"/>
              <a:ea typeface="+mn-ea"/>
            </a:rPr>
            <a:t>　</a:t>
          </a: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r>
            <a:rPr kumimoji="1" lang="ja-JP" altLang="en-US" sz="1000">
              <a:latin typeface="+mn-ea"/>
              <a:ea typeface="+mn-ea"/>
            </a:rPr>
            <a:t>　　❶</a:t>
          </a:r>
          <a:r>
            <a:rPr kumimoji="1" lang="en-US" altLang="ja-JP" sz="1000">
              <a:latin typeface="+mn-ea"/>
              <a:ea typeface="+mn-ea"/>
            </a:rPr>
            <a:t>PCR</a:t>
          </a:r>
          <a:r>
            <a:rPr kumimoji="1" lang="ja-JP" altLang="en-US" sz="1000">
              <a:latin typeface="+mn-ea"/>
              <a:ea typeface="+mn-ea"/>
            </a:rPr>
            <a:t>検査及び抗原定量検査費用</a:t>
          </a:r>
          <a:endParaRPr kumimoji="1" lang="en-US" altLang="ja-JP" sz="1000">
            <a:latin typeface="+mn-ea"/>
            <a:ea typeface="+mn-ea"/>
          </a:endParaRPr>
        </a:p>
        <a:p>
          <a:pPr algn="l"/>
          <a:r>
            <a:rPr kumimoji="1" lang="ja-JP" altLang="en-US" sz="1000">
              <a:latin typeface="+mn-ea"/>
              <a:ea typeface="+mn-ea"/>
            </a:rPr>
            <a:t>　　　・</a:t>
          </a:r>
          <a:r>
            <a:rPr kumimoji="1" lang="en-US" altLang="ja-JP" sz="1000">
              <a:latin typeface="+mn-ea"/>
              <a:ea typeface="+mn-ea"/>
            </a:rPr>
            <a:t>1</a:t>
          </a:r>
          <a:r>
            <a:rPr kumimoji="1" lang="ja-JP" altLang="en-US" sz="1000">
              <a:latin typeface="+mn-ea"/>
              <a:ea typeface="+mn-ea"/>
            </a:rPr>
            <a:t>往復分及び出入国の際に必須と定められている場合のみ認められます。</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❷日本帰国後、一定期間の隔離を要する場合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p>
        <a:p>
          <a:pPr algn="l"/>
          <a:r>
            <a:rPr kumimoji="1" lang="ja-JP" altLang="en-US" sz="1000">
              <a:latin typeface="+mn-ea"/>
              <a:ea typeface="+mn-ea"/>
            </a:rPr>
            <a:t>　　　・国内宿泊費は実費精算（上限</a:t>
          </a:r>
          <a:r>
            <a:rPr kumimoji="1" lang="en-US" altLang="ja-JP" sz="1000">
              <a:latin typeface="+mn-ea"/>
              <a:ea typeface="+mn-ea"/>
            </a:rPr>
            <a:t>12,000</a:t>
          </a:r>
          <a:r>
            <a:rPr kumimoji="1" lang="ja-JP" altLang="en-US" sz="1000">
              <a:latin typeface="+mn-ea"/>
              <a:ea typeface="+mn-ea"/>
            </a:rPr>
            <a:t>円</a:t>
          </a:r>
          <a:r>
            <a:rPr kumimoji="1" lang="en-US" altLang="ja-JP" sz="1000">
              <a:latin typeface="+mn-ea"/>
              <a:ea typeface="+mn-ea"/>
            </a:rPr>
            <a:t>/</a:t>
          </a:r>
          <a:r>
            <a:rPr kumimoji="1" lang="ja-JP" altLang="en-US" sz="1000">
              <a:latin typeface="+mn-ea"/>
              <a:ea typeface="+mn-ea"/>
            </a:rPr>
            <a:t>泊）です。上限を超える分については対象外経費に記載してください。</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❸外国到着後、一定期間の隔離を要する場合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endParaRPr kumimoji="1" lang="en-US" altLang="ja-JP" sz="1000">
            <a:latin typeface="+mn-ea"/>
            <a:ea typeface="+mn-ea"/>
          </a:endParaRPr>
        </a:p>
        <a:p>
          <a:pPr algn="l"/>
          <a:r>
            <a:rPr kumimoji="1" lang="ja-JP" altLang="en-US" sz="1000">
              <a:latin typeface="+mn-ea"/>
              <a:ea typeface="+mn-ea"/>
            </a:rPr>
            <a:t>　　　・以下のケース（</a:t>
          </a:r>
          <a:r>
            <a:rPr kumimoji="1" lang="en-US" altLang="ja-JP" sz="1000">
              <a:latin typeface="+mn-ea"/>
              <a:ea typeface="+mn-ea"/>
            </a:rPr>
            <a:t>A</a:t>
          </a:r>
          <a:r>
            <a:rPr kumimoji="1" lang="ja-JP" altLang="en-US" sz="1000">
              <a:latin typeface="+mn-ea"/>
              <a:ea typeface="+mn-ea"/>
            </a:rPr>
            <a:t>・</a:t>
          </a:r>
          <a:r>
            <a:rPr kumimoji="1" lang="en-US" altLang="ja-JP" sz="1000">
              <a:latin typeface="+mn-ea"/>
              <a:ea typeface="+mn-ea"/>
            </a:rPr>
            <a:t>B</a:t>
          </a:r>
          <a:r>
            <a:rPr kumimoji="1" lang="ja-JP" altLang="en-US" sz="1000">
              <a:latin typeface="+mn-ea"/>
              <a:ea typeface="+mn-ea"/>
            </a:rPr>
            <a:t>）に応じて経費の算出方法が異なりますのでご注意ください。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A</a:t>
          </a:r>
          <a:r>
            <a:rPr kumimoji="1" lang="ja-JP" altLang="en-US" sz="1000" u="sng">
              <a:latin typeface="+mn-ea"/>
              <a:ea typeface="+mn-ea"/>
            </a:rPr>
            <a:t>）「外国到着後の隔離期間</a:t>
          </a:r>
          <a:r>
            <a:rPr kumimoji="1" lang="en-US" altLang="ja-JP" sz="1000" u="sng">
              <a:latin typeface="+mn-ea"/>
              <a:ea typeface="+mn-ea"/>
            </a:rPr>
            <a:t>+</a:t>
          </a:r>
          <a:r>
            <a:rPr kumimoji="1" lang="ja-JP" altLang="en-US" sz="1000" u="sng">
              <a:latin typeface="+mn-ea"/>
              <a:ea typeface="+mn-ea"/>
            </a:rPr>
            <a:t>活動期間」が</a:t>
          </a:r>
          <a:r>
            <a:rPr kumimoji="1" lang="en-US" altLang="ja-JP" sz="1000" u="sng">
              <a:latin typeface="+mn-ea"/>
              <a:ea typeface="+mn-ea"/>
            </a:rPr>
            <a:t>6</a:t>
          </a:r>
          <a:r>
            <a:rPr kumimoji="1" lang="ja-JP" altLang="en-US" sz="1000" u="sng">
              <a:latin typeface="+mn-ea"/>
              <a:ea typeface="+mn-ea"/>
            </a:rPr>
            <a:t>か月を超えない場合</a:t>
          </a:r>
        </a:p>
        <a:p>
          <a:pPr algn="l">
            <a:lnSpc>
              <a:spcPts val="17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「科目：滞在費」</a:t>
          </a:r>
          <a:r>
            <a:rPr kumimoji="1" lang="ja-JP" altLang="en-US" sz="1000">
              <a:latin typeface="+mn-ea"/>
              <a:ea typeface="+mn-ea"/>
            </a:rPr>
            <a:t>欄に計上してください。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B</a:t>
          </a:r>
          <a:r>
            <a:rPr kumimoji="1" lang="ja-JP" altLang="en-US" sz="1000" u="sng">
              <a:latin typeface="+mn-ea"/>
              <a:ea typeface="+mn-ea"/>
            </a:rPr>
            <a:t>）上記以外</a:t>
          </a:r>
          <a:endParaRPr kumimoji="1" lang="en-US" altLang="ja-JP" sz="1000" u="sng">
            <a:latin typeface="+mn-ea"/>
            <a:ea typeface="+mn-ea"/>
          </a:endParaRPr>
        </a:p>
        <a:p>
          <a:pPr algn="l">
            <a:lnSpc>
              <a:spcPts val="16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「科目：コロナ対策経費」</a:t>
          </a:r>
          <a:r>
            <a:rPr kumimoji="1" lang="ja-JP" altLang="en-US" sz="1000">
              <a:latin typeface="+mn-ea"/>
              <a:ea typeface="+mn-ea"/>
            </a:rPr>
            <a:t>欄に計上してください。</a:t>
          </a:r>
          <a:endParaRPr kumimoji="1" lang="en-US" altLang="ja-JP" sz="1000">
            <a:latin typeface="+mn-ea"/>
            <a:ea typeface="+mn-ea"/>
          </a:endParaRPr>
        </a:p>
        <a:p>
          <a:pPr algn="l">
            <a:lnSpc>
              <a:spcPts val="1600"/>
            </a:lnSpc>
          </a:pPr>
          <a:endParaRPr kumimoji="1" lang="en-US" altLang="ja-JP" sz="800">
            <a:latin typeface="+mn-ea"/>
            <a:ea typeface="+mn-ea"/>
          </a:endParaRPr>
        </a:p>
        <a:p>
          <a:pPr algn="l">
            <a:lnSpc>
              <a:spcPts val="16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600"/>
            </a:lnSpc>
          </a:pPr>
          <a:r>
            <a:rPr kumimoji="1" lang="ja-JP" altLang="en-US" sz="1000">
              <a:latin typeface="+mn-ea"/>
              <a:ea typeface="+mn-ea"/>
            </a:rPr>
            <a:t>　　・海外旅行保険料は受益者負担の観点から助成対象となりません。助成対象経費に含めないよう注意してください。</a:t>
          </a:r>
          <a:endParaRPr kumimoji="1" lang="en-US" altLang="ja-JP"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showGridLines="0" tabSelected="1" view="pageBreakPreview" zoomScaleNormal="100" zoomScaleSheetLayoutView="100" workbookViewId="0">
      <selection activeCell="S64" sqref="S64"/>
    </sheetView>
  </sheetViews>
  <sheetFormatPr defaultColWidth="9" defaultRowHeight="13"/>
  <cols>
    <col min="1" max="2" width="1.26953125" style="14" customWidth="1"/>
    <col min="3" max="3" width="12.81640625" style="14" customWidth="1"/>
    <col min="4" max="4" width="0.7265625" style="14" customWidth="1"/>
    <col min="5" max="13" width="10.6328125" style="1" customWidth="1"/>
    <col min="14" max="14" width="9.6328125" style="1" customWidth="1"/>
    <col min="15" max="15" width="37.6328125" style="1" customWidth="1"/>
    <col min="16" max="17" width="10.7265625" style="1" customWidth="1"/>
    <col min="18" max="16384" width="9" style="1"/>
  </cols>
  <sheetData>
    <row r="1" spans="1:20" ht="16.5">
      <c r="A1" s="26"/>
    </row>
    <row r="2" spans="1:20">
      <c r="A2" s="3"/>
      <c r="D2" s="43"/>
    </row>
    <row r="3" spans="1:20" ht="20.25" customHeight="1">
      <c r="A3" s="78" t="s">
        <v>25</v>
      </c>
      <c r="B3" s="78"/>
      <c r="C3" s="78"/>
      <c r="D3" s="78"/>
      <c r="E3" s="78"/>
      <c r="F3" s="78"/>
      <c r="G3" s="78"/>
      <c r="H3" s="78"/>
      <c r="I3" s="78"/>
      <c r="J3" s="78"/>
      <c r="K3" s="78"/>
      <c r="L3" s="78"/>
      <c r="M3" s="78"/>
      <c r="N3" s="78"/>
      <c r="O3" s="78"/>
      <c r="P3" s="78"/>
      <c r="Q3" s="78"/>
    </row>
    <row r="4" spans="1:20" ht="20.25" customHeight="1">
      <c r="A4" s="77"/>
      <c r="B4" s="95" t="s">
        <v>42</v>
      </c>
      <c r="C4" s="95"/>
      <c r="D4" s="67"/>
      <c r="E4" s="79"/>
      <c r="F4" s="80"/>
      <c r="G4" s="47"/>
      <c r="H4" s="47"/>
      <c r="I4" s="47"/>
      <c r="J4" s="47"/>
      <c r="K4" s="47"/>
      <c r="L4" s="47"/>
      <c r="M4" s="47"/>
      <c r="N4" s="47"/>
      <c r="O4" s="47"/>
      <c r="P4" s="47"/>
      <c r="Q4" s="47"/>
    </row>
    <row r="5" spans="1:20" ht="43.5" customHeight="1">
      <c r="A5" s="4" t="s">
        <v>0</v>
      </c>
      <c r="B5" s="15"/>
      <c r="C5" s="15"/>
      <c r="D5" s="22"/>
      <c r="E5" s="5"/>
      <c r="F5" s="5"/>
      <c r="G5" s="5"/>
      <c r="H5" s="5"/>
      <c r="I5" s="5"/>
      <c r="J5" s="5"/>
      <c r="K5" s="5"/>
      <c r="L5" s="5"/>
      <c r="M5" s="5"/>
      <c r="N5" s="5"/>
      <c r="O5" s="5"/>
      <c r="P5" s="5"/>
      <c r="Q5" s="6" t="s">
        <v>13</v>
      </c>
    </row>
    <row r="6" spans="1:20" s="2" customFormat="1" ht="15" customHeight="1">
      <c r="A6" s="81" t="s">
        <v>15</v>
      </c>
      <c r="B6" s="82"/>
      <c r="C6" s="82"/>
      <c r="D6" s="83"/>
      <c r="E6" s="87" t="s">
        <v>1</v>
      </c>
      <c r="F6" s="87"/>
      <c r="G6" s="87"/>
      <c r="H6" s="87" t="s">
        <v>2</v>
      </c>
      <c r="I6" s="87"/>
      <c r="J6" s="88"/>
      <c r="K6" s="89" t="s">
        <v>3</v>
      </c>
      <c r="L6" s="90"/>
      <c r="M6" s="90"/>
      <c r="N6" s="90"/>
      <c r="O6" s="90"/>
      <c r="P6" s="90"/>
      <c r="Q6" s="91"/>
    </row>
    <row r="7" spans="1:20" s="2" customFormat="1" ht="30" customHeight="1">
      <c r="A7" s="84"/>
      <c r="B7" s="85"/>
      <c r="C7" s="85"/>
      <c r="D7" s="86"/>
      <c r="E7" s="49" t="s">
        <v>4</v>
      </c>
      <c r="F7" s="48" t="s">
        <v>29</v>
      </c>
      <c r="G7" s="53" t="s">
        <v>5</v>
      </c>
      <c r="H7" s="49" t="s">
        <v>11</v>
      </c>
      <c r="I7" s="48" t="s">
        <v>6</v>
      </c>
      <c r="J7" s="54" t="s">
        <v>5</v>
      </c>
      <c r="K7" s="92"/>
      <c r="L7" s="93"/>
      <c r="M7" s="93"/>
      <c r="N7" s="93"/>
      <c r="O7" s="93"/>
      <c r="P7" s="93"/>
      <c r="Q7" s="94"/>
    </row>
    <row r="8" spans="1:20" s="11" customFormat="1" ht="21" customHeight="1">
      <c r="A8" s="96">
        <v>1</v>
      </c>
      <c r="B8" s="97"/>
      <c r="C8" s="24" t="s">
        <v>16</v>
      </c>
      <c r="D8" s="19"/>
      <c r="E8" s="57">
        <v>0</v>
      </c>
      <c r="F8" s="31">
        <f>G8-E8</f>
        <v>0</v>
      </c>
      <c r="G8" s="36">
        <f>J8</f>
        <v>0</v>
      </c>
      <c r="H8" s="57">
        <v>0</v>
      </c>
      <c r="I8" s="31">
        <f>J8-H8</f>
        <v>0</v>
      </c>
      <c r="J8" s="36">
        <f>ROUNDDOWN(L30,-3)</f>
        <v>0</v>
      </c>
      <c r="K8" s="98" t="s">
        <v>26</v>
      </c>
      <c r="L8" s="99"/>
      <c r="M8" s="99"/>
      <c r="N8" s="99"/>
      <c r="O8" s="99"/>
      <c r="P8" s="99"/>
      <c r="Q8" s="100"/>
    </row>
    <row r="9" spans="1:20" s="11" customFormat="1" ht="21" customHeight="1">
      <c r="A9" s="96">
        <v>2</v>
      </c>
      <c r="B9" s="97"/>
      <c r="C9" s="24" t="s">
        <v>20</v>
      </c>
      <c r="D9" s="19"/>
      <c r="E9" s="57">
        <v>0</v>
      </c>
      <c r="F9" s="31">
        <f>G9-E9</f>
        <v>0</v>
      </c>
      <c r="G9" s="36">
        <f>J9</f>
        <v>0</v>
      </c>
      <c r="H9" s="57">
        <v>0</v>
      </c>
      <c r="I9" s="31">
        <f>J9-H9</f>
        <v>0</v>
      </c>
      <c r="J9" s="36">
        <f>(L30-J8)+M30+P30</f>
        <v>0</v>
      </c>
      <c r="K9" s="98"/>
      <c r="L9" s="99"/>
      <c r="M9" s="99"/>
      <c r="N9" s="99"/>
      <c r="O9" s="99"/>
      <c r="P9" s="99"/>
      <c r="Q9" s="100"/>
      <c r="T9" s="56"/>
    </row>
    <row r="10" spans="1:20" s="11" customFormat="1" ht="21" customHeight="1">
      <c r="A10" s="96"/>
      <c r="B10" s="97"/>
      <c r="C10" s="24"/>
      <c r="D10" s="19"/>
      <c r="E10" s="57"/>
      <c r="F10" s="31"/>
      <c r="G10" s="36"/>
      <c r="H10" s="57"/>
      <c r="I10" s="31"/>
      <c r="J10" s="36"/>
      <c r="K10" s="98"/>
      <c r="L10" s="99"/>
      <c r="M10" s="99"/>
      <c r="N10" s="99"/>
      <c r="O10" s="99"/>
      <c r="P10" s="99"/>
      <c r="Q10" s="100"/>
      <c r="T10" s="56"/>
    </row>
    <row r="11" spans="1:20" s="11" customFormat="1" ht="21" customHeight="1">
      <c r="A11" s="50"/>
      <c r="B11" s="51"/>
      <c r="C11" s="19"/>
      <c r="D11" s="23"/>
      <c r="E11" s="58"/>
      <c r="F11" s="31"/>
      <c r="G11" s="36"/>
      <c r="H11" s="57"/>
      <c r="I11" s="31"/>
      <c r="J11" s="37"/>
      <c r="K11" s="102"/>
      <c r="L11" s="103"/>
      <c r="M11" s="103"/>
      <c r="N11" s="103"/>
      <c r="O11" s="103"/>
      <c r="P11" s="103"/>
      <c r="Q11" s="104"/>
      <c r="T11" s="56"/>
    </row>
    <row r="12" spans="1:20" s="11" customFormat="1" ht="21" customHeight="1" thickBot="1">
      <c r="A12" s="50"/>
      <c r="B12" s="51"/>
      <c r="C12" s="19"/>
      <c r="D12" s="19"/>
      <c r="E12" s="59"/>
      <c r="F12" s="38"/>
      <c r="G12" s="39"/>
      <c r="H12" s="58"/>
      <c r="I12" s="38"/>
      <c r="J12" s="40"/>
      <c r="K12" s="98"/>
      <c r="L12" s="99"/>
      <c r="M12" s="99"/>
      <c r="N12" s="99"/>
      <c r="O12" s="99"/>
      <c r="P12" s="99"/>
      <c r="Q12" s="100"/>
    </row>
    <row r="13" spans="1:20" s="11" customFormat="1" ht="21" customHeight="1" thickBot="1">
      <c r="A13" s="105" t="s">
        <v>17</v>
      </c>
      <c r="B13" s="106"/>
      <c r="C13" s="106"/>
      <c r="D13" s="107"/>
      <c r="E13" s="21">
        <f t="shared" ref="E13:J13" si="0">SUM(E8:E12)</f>
        <v>0</v>
      </c>
      <c r="F13" s="21">
        <f t="shared" si="0"/>
        <v>0</v>
      </c>
      <c r="G13" s="21">
        <f t="shared" si="0"/>
        <v>0</v>
      </c>
      <c r="H13" s="21">
        <f t="shared" si="0"/>
        <v>0</v>
      </c>
      <c r="I13" s="21">
        <f t="shared" si="0"/>
        <v>0</v>
      </c>
      <c r="J13" s="41">
        <f t="shared" si="0"/>
        <v>0</v>
      </c>
      <c r="K13" s="108"/>
      <c r="L13" s="108"/>
      <c r="M13" s="108"/>
      <c r="N13" s="108"/>
      <c r="O13" s="108"/>
      <c r="P13" s="108"/>
      <c r="Q13" s="109"/>
    </row>
    <row r="14" spans="1:20">
      <c r="A14" s="52"/>
      <c r="B14" s="52"/>
      <c r="C14" s="52"/>
      <c r="D14" s="52"/>
      <c r="E14" s="5"/>
      <c r="F14" s="5"/>
      <c r="G14" s="5"/>
      <c r="H14" s="5"/>
      <c r="I14" s="5"/>
      <c r="J14" s="5"/>
      <c r="K14" s="5"/>
      <c r="L14" s="5"/>
      <c r="M14" s="5"/>
      <c r="N14" s="5"/>
      <c r="O14" s="5"/>
      <c r="P14" s="5"/>
      <c r="Q14" s="5"/>
    </row>
    <row r="15" spans="1:20" ht="9.75" customHeight="1">
      <c r="A15" s="52"/>
      <c r="B15" s="52"/>
      <c r="C15" s="52"/>
      <c r="D15" s="52"/>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81" t="s">
        <v>15</v>
      </c>
      <c r="B17" s="82"/>
      <c r="C17" s="82"/>
      <c r="D17" s="83"/>
      <c r="E17" s="101" t="s">
        <v>1</v>
      </c>
      <c r="F17" s="87"/>
      <c r="G17" s="87"/>
      <c r="H17" s="87" t="s">
        <v>8</v>
      </c>
      <c r="I17" s="87"/>
      <c r="J17" s="87"/>
      <c r="K17" s="87" t="s">
        <v>9</v>
      </c>
      <c r="L17" s="87"/>
      <c r="M17" s="87"/>
      <c r="N17" s="87"/>
      <c r="O17" s="87"/>
      <c r="P17" s="87"/>
      <c r="Q17" s="87"/>
    </row>
    <row r="18" spans="1:17" s="2" customFormat="1" ht="13.5" customHeight="1">
      <c r="A18" s="110"/>
      <c r="B18" s="111"/>
      <c r="C18" s="111"/>
      <c r="D18" s="112"/>
      <c r="E18" s="88" t="s">
        <v>4</v>
      </c>
      <c r="F18" s="87" t="s">
        <v>28</v>
      </c>
      <c r="G18" s="113" t="s">
        <v>5</v>
      </c>
      <c r="H18" s="87" t="s">
        <v>12</v>
      </c>
      <c r="I18" s="113" t="s">
        <v>10</v>
      </c>
      <c r="J18" s="87" t="s">
        <v>5</v>
      </c>
      <c r="K18" s="101" t="s">
        <v>14</v>
      </c>
      <c r="L18" s="101"/>
      <c r="M18" s="101"/>
      <c r="N18" s="101"/>
      <c r="O18" s="87"/>
      <c r="P18" s="87" t="s">
        <v>31</v>
      </c>
      <c r="Q18" s="87"/>
    </row>
    <row r="19" spans="1:17" s="2" customFormat="1" ht="24.75" customHeight="1">
      <c r="A19" s="84"/>
      <c r="B19" s="85"/>
      <c r="C19" s="85"/>
      <c r="D19" s="86"/>
      <c r="E19" s="88"/>
      <c r="F19" s="87"/>
      <c r="G19" s="113"/>
      <c r="H19" s="87"/>
      <c r="I19" s="113"/>
      <c r="J19" s="87"/>
      <c r="K19" s="54" t="s">
        <v>35</v>
      </c>
      <c r="L19" s="48" t="s">
        <v>36</v>
      </c>
      <c r="M19" s="49" t="s">
        <v>38</v>
      </c>
      <c r="N19" s="88" t="s">
        <v>34</v>
      </c>
      <c r="O19" s="101"/>
      <c r="P19" s="49" t="s">
        <v>39</v>
      </c>
      <c r="Q19" s="48" t="s">
        <v>37</v>
      </c>
    </row>
    <row r="20" spans="1:17" s="11" customFormat="1" ht="21" customHeight="1">
      <c r="A20" s="96">
        <v>1</v>
      </c>
      <c r="B20" s="97"/>
      <c r="C20" s="24" t="s">
        <v>21</v>
      </c>
      <c r="D20" s="19"/>
      <c r="E20" s="57">
        <v>0</v>
      </c>
      <c r="F20" s="31">
        <f>G20-E20</f>
        <v>0</v>
      </c>
      <c r="G20" s="32">
        <f>J20</f>
        <v>0</v>
      </c>
      <c r="H20" s="60">
        <v>0</v>
      </c>
      <c r="I20" s="33">
        <f>J20-H20</f>
        <v>0</v>
      </c>
      <c r="J20" s="31">
        <f>K20+P20</f>
        <v>0</v>
      </c>
      <c r="K20" s="61">
        <v>0</v>
      </c>
      <c r="L20" s="59">
        <v>0</v>
      </c>
      <c r="M20" s="34">
        <f>K20-L20</f>
        <v>0</v>
      </c>
      <c r="N20" s="114"/>
      <c r="O20" s="115"/>
      <c r="P20" s="57"/>
      <c r="Q20" s="65"/>
    </row>
    <row r="21" spans="1:17" s="11" customFormat="1" ht="21" customHeight="1">
      <c r="A21" s="96">
        <v>2</v>
      </c>
      <c r="B21" s="97"/>
      <c r="C21" s="24" t="s">
        <v>22</v>
      </c>
      <c r="D21" s="19"/>
      <c r="E21" s="57">
        <v>0</v>
      </c>
      <c r="F21" s="31">
        <f>G21-E21</f>
        <v>0</v>
      </c>
      <c r="G21" s="32">
        <f>J21</f>
        <v>0</v>
      </c>
      <c r="H21" s="59">
        <v>0</v>
      </c>
      <c r="I21" s="31">
        <f>J21-H21</f>
        <v>0</v>
      </c>
      <c r="J21" s="31">
        <f>K21+P21</f>
        <v>0</v>
      </c>
      <c r="K21" s="61">
        <v>0</v>
      </c>
      <c r="L21" s="59">
        <v>0</v>
      </c>
      <c r="M21" s="34">
        <f>K21-L21</f>
        <v>0</v>
      </c>
      <c r="N21" s="114"/>
      <c r="O21" s="115"/>
      <c r="P21" s="57"/>
      <c r="Q21" s="65"/>
    </row>
    <row r="22" spans="1:17" s="11" customFormat="1" ht="21" customHeight="1">
      <c r="A22" s="96">
        <v>3</v>
      </c>
      <c r="B22" s="97"/>
      <c r="C22" s="24" t="s">
        <v>23</v>
      </c>
      <c r="D22" s="19"/>
      <c r="E22" s="57">
        <v>0</v>
      </c>
      <c r="F22" s="31">
        <f>G22-E22</f>
        <v>0</v>
      </c>
      <c r="G22" s="32">
        <f>J22</f>
        <v>0</v>
      </c>
      <c r="H22" s="59">
        <v>0</v>
      </c>
      <c r="I22" s="31">
        <f>J22-H22</f>
        <v>0</v>
      </c>
      <c r="J22" s="31">
        <f>K22+P22</f>
        <v>0</v>
      </c>
      <c r="K22" s="61">
        <v>0</v>
      </c>
      <c r="L22" s="59">
        <v>0</v>
      </c>
      <c r="M22" s="34">
        <f>K22-L22</f>
        <v>0</v>
      </c>
      <c r="N22" s="114"/>
      <c r="O22" s="115"/>
      <c r="P22" s="57"/>
      <c r="Q22" s="65"/>
    </row>
    <row r="23" spans="1:17" s="11" customFormat="1" ht="46.5" customHeight="1">
      <c r="A23" s="96">
        <v>4</v>
      </c>
      <c r="B23" s="97"/>
      <c r="C23" s="24" t="s">
        <v>27</v>
      </c>
      <c r="D23" s="19"/>
      <c r="E23" s="57">
        <v>0</v>
      </c>
      <c r="F23" s="31">
        <f>G23-E23</f>
        <v>0</v>
      </c>
      <c r="G23" s="32">
        <f>J23</f>
        <v>0</v>
      </c>
      <c r="H23" s="59">
        <v>0</v>
      </c>
      <c r="I23" s="31">
        <f>J23-H23</f>
        <v>0</v>
      </c>
      <c r="J23" s="31">
        <f>K23+P23</f>
        <v>0</v>
      </c>
      <c r="K23" s="61">
        <v>0</v>
      </c>
      <c r="L23" s="31">
        <f>IF(K38&gt;0,K38,0)</f>
        <v>0</v>
      </c>
      <c r="M23" s="34">
        <f>K23-L23</f>
        <v>0</v>
      </c>
      <c r="N23" s="116"/>
      <c r="O23" s="115"/>
      <c r="P23" s="57"/>
      <c r="Q23" s="65"/>
    </row>
    <row r="24" spans="1:17" s="11" customFormat="1" ht="21" customHeight="1">
      <c r="A24" s="96">
        <v>5</v>
      </c>
      <c r="B24" s="97"/>
      <c r="C24" s="24" t="s">
        <v>24</v>
      </c>
      <c r="D24" s="19"/>
      <c r="E24" s="57">
        <v>0</v>
      </c>
      <c r="F24" s="31">
        <f>G24-E24</f>
        <v>0</v>
      </c>
      <c r="G24" s="32">
        <f>J24</f>
        <v>0</v>
      </c>
      <c r="H24" s="59">
        <v>0</v>
      </c>
      <c r="I24" s="31">
        <f>J24-H24</f>
        <v>0</v>
      </c>
      <c r="J24" s="31">
        <f>K24+P24</f>
        <v>0</v>
      </c>
      <c r="K24" s="61">
        <v>0</v>
      </c>
      <c r="L24" s="64">
        <v>0</v>
      </c>
      <c r="M24" s="34">
        <f>K24-L24</f>
        <v>0</v>
      </c>
      <c r="N24" s="114"/>
      <c r="O24" s="115"/>
      <c r="P24" s="57"/>
      <c r="Q24" s="65"/>
    </row>
    <row r="25" spans="1:17" s="11" customFormat="1" ht="21" customHeight="1">
      <c r="A25" s="96"/>
      <c r="B25" s="97"/>
      <c r="C25" s="24"/>
      <c r="D25" s="19"/>
      <c r="E25" s="59"/>
      <c r="F25" s="31"/>
      <c r="G25" s="32"/>
      <c r="H25" s="59"/>
      <c r="I25" s="32"/>
      <c r="J25" s="31"/>
      <c r="K25" s="62"/>
      <c r="L25" s="64"/>
      <c r="M25" s="34"/>
      <c r="N25" s="117"/>
      <c r="O25" s="118"/>
      <c r="P25" s="57"/>
      <c r="Q25" s="65"/>
    </row>
    <row r="26" spans="1:17" s="11" customFormat="1" ht="21" customHeight="1">
      <c r="A26" s="96"/>
      <c r="B26" s="97"/>
      <c r="C26" s="24"/>
      <c r="D26" s="19"/>
      <c r="E26" s="59"/>
      <c r="F26" s="31"/>
      <c r="G26" s="32"/>
      <c r="H26" s="59"/>
      <c r="I26" s="32"/>
      <c r="J26" s="31"/>
      <c r="K26" s="62"/>
      <c r="L26" s="64"/>
      <c r="M26" s="34"/>
      <c r="N26" s="117"/>
      <c r="O26" s="118"/>
      <c r="P26" s="57"/>
      <c r="Q26" s="65"/>
    </row>
    <row r="27" spans="1:17" s="11" customFormat="1" ht="21" customHeight="1">
      <c r="A27" s="96"/>
      <c r="B27" s="97"/>
      <c r="C27" s="24"/>
      <c r="D27" s="19"/>
      <c r="E27" s="59"/>
      <c r="F27" s="31"/>
      <c r="G27" s="32"/>
      <c r="H27" s="59"/>
      <c r="I27" s="32"/>
      <c r="J27" s="31"/>
      <c r="K27" s="62"/>
      <c r="L27" s="64"/>
      <c r="M27" s="34"/>
      <c r="N27" s="117"/>
      <c r="O27" s="118"/>
      <c r="P27" s="57"/>
      <c r="Q27" s="65"/>
    </row>
    <row r="28" spans="1:17" s="11" customFormat="1" ht="21" customHeight="1">
      <c r="A28" s="96"/>
      <c r="B28" s="97"/>
      <c r="C28" s="24"/>
      <c r="D28" s="19"/>
      <c r="E28" s="59"/>
      <c r="F28" s="31"/>
      <c r="G28" s="32"/>
      <c r="H28" s="59"/>
      <c r="I28" s="32"/>
      <c r="J28" s="31"/>
      <c r="K28" s="62"/>
      <c r="L28" s="64"/>
      <c r="M28" s="34"/>
      <c r="N28" s="117"/>
      <c r="O28" s="118"/>
      <c r="P28" s="57"/>
      <c r="Q28" s="65"/>
    </row>
    <row r="29" spans="1:17" s="11" customFormat="1" ht="21" customHeight="1" thickBot="1">
      <c r="A29" s="96"/>
      <c r="B29" s="97"/>
      <c r="C29" s="19"/>
      <c r="D29" s="19"/>
      <c r="E29" s="59"/>
      <c r="F29" s="31"/>
      <c r="G29" s="32"/>
      <c r="H29" s="59"/>
      <c r="I29" s="32"/>
      <c r="J29" s="40"/>
      <c r="K29" s="63"/>
      <c r="L29" s="64"/>
      <c r="M29" s="35"/>
      <c r="N29" s="114"/>
      <c r="O29" s="115"/>
      <c r="P29" s="58"/>
      <c r="Q29" s="66"/>
    </row>
    <row r="30" spans="1:17" s="11" customFormat="1" ht="21" customHeight="1" thickBot="1">
      <c r="A30" s="105" t="s">
        <v>17</v>
      </c>
      <c r="B30" s="106"/>
      <c r="C30" s="106"/>
      <c r="D30" s="107"/>
      <c r="E30" s="21">
        <f>SUM(E20:E29)</f>
        <v>0</v>
      </c>
      <c r="F30" s="21">
        <f t="shared" ref="F30:I30" si="1">SUM(F20:F29)</f>
        <v>0</v>
      </c>
      <c r="G30" s="21">
        <f t="shared" si="1"/>
        <v>0</v>
      </c>
      <c r="H30" s="21">
        <f t="shared" si="1"/>
        <v>0</v>
      </c>
      <c r="I30" s="21">
        <f t="shared" si="1"/>
        <v>0</v>
      </c>
      <c r="J30" s="41">
        <f>SUM(J20:J29)</f>
        <v>0</v>
      </c>
      <c r="K30" s="42">
        <f>SUM(K20:K29)</f>
        <v>0</v>
      </c>
      <c r="L30" s="30">
        <f>SUM(L20:L29)</f>
        <v>0</v>
      </c>
      <c r="M30" s="30">
        <f>SUM(M20:M29)</f>
        <v>0</v>
      </c>
      <c r="N30" s="120"/>
      <c r="O30" s="121"/>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119"/>
      <c r="F34" s="119"/>
      <c r="G34" s="119"/>
      <c r="H34" s="119"/>
      <c r="I34" s="119"/>
      <c r="J34" s="119"/>
      <c r="K34" s="119"/>
      <c r="L34" s="119"/>
      <c r="M34" s="119"/>
      <c r="N34" s="119"/>
      <c r="O34" s="119"/>
      <c r="P34" s="119"/>
      <c r="Q34" s="119"/>
    </row>
    <row r="36" spans="5:17">
      <c r="K36" s="55">
        <f>E8-L20-L21-L22-L24</f>
        <v>0</v>
      </c>
    </row>
    <row r="37" spans="5:17">
      <c r="K37" s="55">
        <f>IF(K36&gt;K23,K23,K36)</f>
        <v>0</v>
      </c>
    </row>
    <row r="38" spans="5:17">
      <c r="K38" s="55">
        <f>IF(K37&gt;K30*0.1,K30*0.1,K37)</f>
        <v>0</v>
      </c>
    </row>
    <row r="39" spans="5:17">
      <c r="L39" s="44"/>
    </row>
    <row r="40" spans="5:17">
      <c r="L40" s="44"/>
    </row>
    <row r="41" spans="5:17">
      <c r="L41" s="44"/>
    </row>
  </sheetData>
  <sheetProtection algorithmName="SHA-512" hashValue="YMl9leaSmA1wJ5ovoVs+RQKucBOG26RJGiv6W2uNNUNmnZL1dFXZ/bJQo3j/MwQzfQe9DmWsEc++6PzZN+/f7w==" saltValue="9TSd8+fG6W96K7CFzX3xkQ==" spinCount="100000" sheet="1" formatCells="0" formatColumns="0" formatRows="0" insertColumns="0" insertRows="0" insertHyperlinks="0" deleteColumns="0" deleteRows="0" sort="0" autoFilter="0" pivotTables="0"/>
  <mergeCells count="53">
    <mergeCell ref="E34:Q34"/>
    <mergeCell ref="A28:B28"/>
    <mergeCell ref="N28:O28"/>
    <mergeCell ref="A29:B29"/>
    <mergeCell ref="N29:O29"/>
    <mergeCell ref="A30:D30"/>
    <mergeCell ref="N30:O30"/>
    <mergeCell ref="A25:B25"/>
    <mergeCell ref="N25:O25"/>
    <mergeCell ref="A26:B26"/>
    <mergeCell ref="N26:O26"/>
    <mergeCell ref="A27:B27"/>
    <mergeCell ref="N27:O27"/>
    <mergeCell ref="A22:B22"/>
    <mergeCell ref="N22:O22"/>
    <mergeCell ref="A23:B23"/>
    <mergeCell ref="N23:O23"/>
    <mergeCell ref="A24:B24"/>
    <mergeCell ref="N24:O24"/>
    <mergeCell ref="K18:O18"/>
    <mergeCell ref="A20:B20"/>
    <mergeCell ref="N20:O20"/>
    <mergeCell ref="A21:B21"/>
    <mergeCell ref="N21:O21"/>
    <mergeCell ref="P18:Q18"/>
    <mergeCell ref="N19:O19"/>
    <mergeCell ref="K11:Q11"/>
    <mergeCell ref="K12:Q12"/>
    <mergeCell ref="A13:D13"/>
    <mergeCell ref="K13:Q13"/>
    <mergeCell ref="A17:D19"/>
    <mergeCell ref="E17:G17"/>
    <mergeCell ref="H17:J17"/>
    <mergeCell ref="K17:Q17"/>
    <mergeCell ref="E18:E19"/>
    <mergeCell ref="F18:F19"/>
    <mergeCell ref="G18:G19"/>
    <mergeCell ref="H18:H19"/>
    <mergeCell ref="I18:I19"/>
    <mergeCell ref="J18:J19"/>
    <mergeCell ref="A8:B8"/>
    <mergeCell ref="K8:Q8"/>
    <mergeCell ref="A9:B9"/>
    <mergeCell ref="K9:Q9"/>
    <mergeCell ref="A10:B10"/>
    <mergeCell ref="K10:Q10"/>
    <mergeCell ref="A3:Q3"/>
    <mergeCell ref="E4:F4"/>
    <mergeCell ref="A6:D7"/>
    <mergeCell ref="E6:G6"/>
    <mergeCell ref="H6:J6"/>
    <mergeCell ref="K6:Q7"/>
    <mergeCell ref="B4:C4"/>
  </mergeCells>
  <phoneticPr fontId="2"/>
  <conditionalFormatting sqref="L23">
    <cfRule type="cellIs" dxfId="15" priority="7" stopIfTrue="1" operator="greaterThan">
      <formula>$K$30*0.1</formula>
    </cfRule>
    <cfRule type="expression" dxfId="14" priority="8" stopIfTrue="1">
      <formula>"（$K$29*0.1）"</formula>
    </cfRule>
  </conditionalFormatting>
  <conditionalFormatting sqref="J13">
    <cfRule type="cellIs" dxfId="13" priority="6" stopIfTrue="1" operator="notEqual">
      <formula>$J$30</formula>
    </cfRule>
  </conditionalFormatting>
  <conditionalFormatting sqref="L30">
    <cfRule type="expression" dxfId="12" priority="5" stopIfTrue="1">
      <formula>ROUNDDOWN($L$30,-3)&gt;$E$8:$E$8</formula>
    </cfRule>
  </conditionalFormatting>
  <conditionalFormatting sqref="J8">
    <cfRule type="cellIs" dxfId="11" priority="4" stopIfTrue="1" operator="greaterThan">
      <formula>$E$8</formula>
    </cfRule>
  </conditionalFormatting>
  <conditionalFormatting sqref="E30">
    <cfRule type="cellIs" dxfId="10" priority="3" stopIfTrue="1" operator="notEqual">
      <formula>$E$13</formula>
    </cfRule>
  </conditionalFormatting>
  <conditionalFormatting sqref="M20:M29">
    <cfRule type="cellIs" dxfId="9" priority="2" operator="lessThan">
      <formula>0</formula>
    </cfRule>
  </conditionalFormatting>
  <conditionalFormatting sqref="I20:I29">
    <cfRule type="cellIs" dxfId="8" priority="1" operator="lessThan">
      <formula>0</formula>
    </cfRule>
  </conditionalFormatting>
  <dataValidations count="1">
    <dataValidation type="custom" allowBlank="1" showInputMessage="1" showErrorMessage="1" error="だめ" sqref="J10" xr:uid="{00000000-0002-0000-0000-000000000000}">
      <formula1>10&lt;J8</formula1>
    </dataValidation>
  </dataValidations>
  <pageMargins left="0.59055118110236227" right="0.59055118110236227" top="0.39370078740157483" bottom="0.39370078740157483" header="0.51181102362204722" footer="0.51181102362204722"/>
  <pageSetup paperSize="9" scale="74" orientation="landscape" blackAndWhite="1"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
  <sheetViews>
    <sheetView showGridLines="0" view="pageBreakPreview" topLeftCell="A25" zoomScaleNormal="100" zoomScaleSheetLayoutView="100" workbookViewId="0">
      <selection activeCell="R49" sqref="R49"/>
    </sheetView>
  </sheetViews>
  <sheetFormatPr defaultColWidth="9" defaultRowHeight="13"/>
  <cols>
    <col min="1" max="2" width="1.26953125" style="14" customWidth="1"/>
    <col min="3" max="3" width="12.90625" style="14" customWidth="1"/>
    <col min="4" max="4" width="0.7265625" style="14" customWidth="1"/>
    <col min="5" max="13" width="10.6328125" style="1" customWidth="1"/>
    <col min="14" max="14" width="9.6328125" style="1" customWidth="1"/>
    <col min="15" max="15" width="38.1796875" style="1" customWidth="1"/>
    <col min="16" max="17" width="10.6328125" style="1" customWidth="1"/>
    <col min="18" max="16384" width="9" style="1"/>
  </cols>
  <sheetData>
    <row r="1" spans="1:20" ht="16.5">
      <c r="A1" s="26"/>
    </row>
    <row r="2" spans="1:20">
      <c r="A2" s="3"/>
      <c r="D2"/>
    </row>
    <row r="3" spans="1:20" ht="20.25" customHeight="1">
      <c r="A3" s="78" t="s">
        <v>25</v>
      </c>
      <c r="B3" s="78"/>
      <c r="C3" s="78"/>
      <c r="D3" s="78"/>
      <c r="E3" s="78"/>
      <c r="F3" s="78"/>
      <c r="G3" s="78"/>
      <c r="H3" s="78"/>
      <c r="I3" s="78"/>
      <c r="J3" s="78"/>
      <c r="K3" s="78"/>
      <c r="L3" s="78"/>
      <c r="M3" s="78"/>
      <c r="N3" s="78"/>
      <c r="O3" s="78"/>
      <c r="P3" s="78"/>
      <c r="Q3" s="78"/>
    </row>
    <row r="4" spans="1:20" ht="20.25" customHeight="1">
      <c r="A4" s="77"/>
      <c r="B4" s="95" t="s">
        <v>42</v>
      </c>
      <c r="C4" s="95"/>
      <c r="D4" s="67"/>
      <c r="E4" s="122" t="s">
        <v>40</v>
      </c>
      <c r="F4" s="123"/>
      <c r="G4" s="46"/>
      <c r="H4" s="46"/>
      <c r="I4" s="46"/>
      <c r="J4" s="46"/>
      <c r="K4" s="46"/>
      <c r="L4" s="46"/>
      <c r="M4" s="46"/>
      <c r="N4" s="46"/>
      <c r="O4" s="46"/>
      <c r="P4" s="46"/>
      <c r="Q4" s="46"/>
    </row>
    <row r="5" spans="1:20" ht="43.5" customHeight="1">
      <c r="A5" s="4" t="s">
        <v>0</v>
      </c>
      <c r="B5" s="15"/>
      <c r="C5" s="15"/>
      <c r="D5" s="22"/>
      <c r="E5" s="5"/>
      <c r="F5" s="5"/>
      <c r="G5" s="5"/>
      <c r="H5" s="5"/>
      <c r="I5" s="5"/>
      <c r="J5" s="5"/>
      <c r="K5" s="5"/>
      <c r="L5" s="5"/>
      <c r="M5" s="5"/>
      <c r="N5" s="5"/>
      <c r="O5" s="5"/>
      <c r="P5" s="5"/>
      <c r="Q5" s="6" t="s">
        <v>13</v>
      </c>
    </row>
    <row r="6" spans="1:20" s="2" customFormat="1" ht="15" customHeight="1">
      <c r="A6" s="81" t="s">
        <v>15</v>
      </c>
      <c r="B6" s="82"/>
      <c r="C6" s="82"/>
      <c r="D6" s="83"/>
      <c r="E6" s="87" t="s">
        <v>1</v>
      </c>
      <c r="F6" s="87"/>
      <c r="G6" s="87"/>
      <c r="H6" s="87" t="s">
        <v>2</v>
      </c>
      <c r="I6" s="87"/>
      <c r="J6" s="88"/>
      <c r="K6" s="89" t="s">
        <v>3</v>
      </c>
      <c r="L6" s="90"/>
      <c r="M6" s="90"/>
      <c r="N6" s="90"/>
      <c r="O6" s="90"/>
      <c r="P6" s="90"/>
      <c r="Q6" s="91"/>
    </row>
    <row r="7" spans="1:20" s="2" customFormat="1" ht="30" customHeight="1">
      <c r="A7" s="84"/>
      <c r="B7" s="85"/>
      <c r="C7" s="85"/>
      <c r="D7" s="86"/>
      <c r="E7" s="8" t="s">
        <v>4</v>
      </c>
      <c r="F7" s="7" t="s">
        <v>29</v>
      </c>
      <c r="G7" s="9" t="s">
        <v>5</v>
      </c>
      <c r="H7" s="8" t="s">
        <v>11</v>
      </c>
      <c r="I7" s="7" t="s">
        <v>6</v>
      </c>
      <c r="J7" s="10" t="s">
        <v>5</v>
      </c>
      <c r="K7" s="92"/>
      <c r="L7" s="93"/>
      <c r="M7" s="93"/>
      <c r="N7" s="93"/>
      <c r="O7" s="93"/>
      <c r="P7" s="93"/>
      <c r="Q7" s="94"/>
    </row>
    <row r="8" spans="1:20" s="11" customFormat="1" ht="21" customHeight="1">
      <c r="A8" s="96">
        <v>1</v>
      </c>
      <c r="B8" s="97"/>
      <c r="C8" s="24" t="s">
        <v>16</v>
      </c>
      <c r="D8" s="19"/>
      <c r="E8" s="68">
        <v>3349000</v>
      </c>
      <c r="F8" s="31">
        <f>G8-E8</f>
        <v>-65000</v>
      </c>
      <c r="G8" s="36">
        <f>J8</f>
        <v>3284000</v>
      </c>
      <c r="H8" s="68">
        <v>1674000</v>
      </c>
      <c r="I8" s="31">
        <f>J8-H8</f>
        <v>1610000</v>
      </c>
      <c r="J8" s="36">
        <f>ROUNDDOWN(L30,-3)</f>
        <v>3284000</v>
      </c>
      <c r="K8" s="98" t="s">
        <v>26</v>
      </c>
      <c r="L8" s="99"/>
      <c r="M8" s="99"/>
      <c r="N8" s="99"/>
      <c r="O8" s="99"/>
      <c r="P8" s="99"/>
      <c r="Q8" s="100"/>
    </row>
    <row r="9" spans="1:20" s="11" customFormat="1" ht="21" customHeight="1">
      <c r="A9" s="96">
        <v>2</v>
      </c>
      <c r="B9" s="97"/>
      <c r="C9" s="24" t="s">
        <v>20</v>
      </c>
      <c r="D9" s="19"/>
      <c r="E9" s="68">
        <v>113740</v>
      </c>
      <c r="F9" s="31">
        <f>G9-E9</f>
        <v>-41340</v>
      </c>
      <c r="G9" s="36">
        <f>J9</f>
        <v>72400</v>
      </c>
      <c r="H9" s="68">
        <v>0</v>
      </c>
      <c r="I9" s="31">
        <f>J9-H9</f>
        <v>72400</v>
      </c>
      <c r="J9" s="36">
        <f>(L30-J8)+M30+P30</f>
        <v>72400</v>
      </c>
      <c r="K9" s="98"/>
      <c r="L9" s="99"/>
      <c r="M9" s="99"/>
      <c r="N9" s="99"/>
      <c r="O9" s="99"/>
      <c r="P9" s="99"/>
      <c r="Q9" s="100"/>
      <c r="T9" s="56"/>
    </row>
    <row r="10" spans="1:20" s="11" customFormat="1" ht="21" customHeight="1">
      <c r="A10" s="96"/>
      <c r="B10" s="97"/>
      <c r="C10" s="24"/>
      <c r="D10" s="19"/>
      <c r="E10" s="68"/>
      <c r="F10" s="31"/>
      <c r="G10" s="36"/>
      <c r="H10" s="68"/>
      <c r="I10" s="31"/>
      <c r="J10" s="36"/>
      <c r="K10" s="98"/>
      <c r="L10" s="99"/>
      <c r="M10" s="99"/>
      <c r="N10" s="99"/>
      <c r="O10" s="99"/>
      <c r="P10" s="99"/>
      <c r="Q10" s="100"/>
      <c r="T10" s="56"/>
    </row>
    <row r="11" spans="1:20" s="11" customFormat="1" ht="21" customHeight="1">
      <c r="A11" s="16"/>
      <c r="B11" s="17"/>
      <c r="C11" s="19"/>
      <c r="D11" s="23"/>
      <c r="E11" s="69"/>
      <c r="F11" s="31"/>
      <c r="G11" s="36"/>
      <c r="H11" s="68"/>
      <c r="I11" s="31"/>
      <c r="J11" s="37"/>
      <c r="K11" s="102"/>
      <c r="L11" s="103"/>
      <c r="M11" s="103"/>
      <c r="N11" s="103"/>
      <c r="O11" s="103"/>
      <c r="P11" s="103"/>
      <c r="Q11" s="104"/>
      <c r="T11" s="56"/>
    </row>
    <row r="12" spans="1:20" s="11" customFormat="1" ht="21" customHeight="1" thickBot="1">
      <c r="A12" s="16"/>
      <c r="B12" s="17"/>
      <c r="C12" s="19"/>
      <c r="D12" s="19"/>
      <c r="E12" s="70"/>
      <c r="F12" s="38"/>
      <c r="G12" s="39"/>
      <c r="H12" s="69"/>
      <c r="I12" s="38"/>
      <c r="J12" s="40"/>
      <c r="K12" s="98"/>
      <c r="L12" s="99"/>
      <c r="M12" s="99"/>
      <c r="N12" s="99"/>
      <c r="O12" s="99"/>
      <c r="P12" s="99"/>
      <c r="Q12" s="100"/>
    </row>
    <row r="13" spans="1:20" s="11" customFormat="1" ht="21" customHeight="1" thickBot="1">
      <c r="A13" s="105" t="s">
        <v>17</v>
      </c>
      <c r="B13" s="106"/>
      <c r="C13" s="106"/>
      <c r="D13" s="107"/>
      <c r="E13" s="21">
        <f t="shared" ref="E13:J13" si="0">SUM(E8:E12)</f>
        <v>3462740</v>
      </c>
      <c r="F13" s="21">
        <f t="shared" si="0"/>
        <v>-106340</v>
      </c>
      <c r="G13" s="21">
        <f t="shared" si="0"/>
        <v>3356400</v>
      </c>
      <c r="H13" s="21">
        <f t="shared" si="0"/>
        <v>1674000</v>
      </c>
      <c r="I13" s="21">
        <f t="shared" si="0"/>
        <v>1682400</v>
      </c>
      <c r="J13" s="41">
        <f t="shared" si="0"/>
        <v>3356400</v>
      </c>
      <c r="K13" s="108"/>
      <c r="L13" s="108"/>
      <c r="M13" s="108"/>
      <c r="N13" s="108"/>
      <c r="O13" s="108"/>
      <c r="P13" s="108"/>
      <c r="Q13" s="109"/>
    </row>
    <row r="14" spans="1:20">
      <c r="A14" s="20"/>
      <c r="B14" s="20"/>
      <c r="C14" s="20"/>
      <c r="D14" s="20"/>
      <c r="E14" s="5"/>
      <c r="F14" s="5"/>
      <c r="G14" s="5"/>
      <c r="H14" s="5"/>
      <c r="I14" s="5"/>
      <c r="J14" s="5"/>
      <c r="K14" s="5"/>
      <c r="L14" s="5"/>
      <c r="M14" s="5"/>
      <c r="N14" s="5"/>
      <c r="O14" s="5"/>
      <c r="P14" s="5"/>
      <c r="Q14" s="5"/>
    </row>
    <row r="15" spans="1:20" ht="9.75" customHeight="1">
      <c r="A15" s="20"/>
      <c r="B15" s="20"/>
      <c r="C15" s="20"/>
      <c r="D15" s="20"/>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81" t="s">
        <v>15</v>
      </c>
      <c r="B17" s="82"/>
      <c r="C17" s="82"/>
      <c r="D17" s="83"/>
      <c r="E17" s="101" t="s">
        <v>1</v>
      </c>
      <c r="F17" s="87"/>
      <c r="G17" s="87"/>
      <c r="H17" s="87" t="s">
        <v>8</v>
      </c>
      <c r="I17" s="87"/>
      <c r="J17" s="87"/>
      <c r="K17" s="87" t="s">
        <v>9</v>
      </c>
      <c r="L17" s="87"/>
      <c r="M17" s="87"/>
      <c r="N17" s="87"/>
      <c r="O17" s="87"/>
      <c r="P17" s="87"/>
      <c r="Q17" s="87"/>
    </row>
    <row r="18" spans="1:17" s="2" customFormat="1" ht="13.5" customHeight="1">
      <c r="A18" s="110"/>
      <c r="B18" s="111"/>
      <c r="C18" s="111"/>
      <c r="D18" s="112"/>
      <c r="E18" s="88" t="s">
        <v>4</v>
      </c>
      <c r="F18" s="87" t="s">
        <v>28</v>
      </c>
      <c r="G18" s="113" t="s">
        <v>5</v>
      </c>
      <c r="H18" s="87" t="s">
        <v>12</v>
      </c>
      <c r="I18" s="113" t="s">
        <v>10</v>
      </c>
      <c r="J18" s="87" t="s">
        <v>5</v>
      </c>
      <c r="K18" s="101" t="s">
        <v>14</v>
      </c>
      <c r="L18" s="101"/>
      <c r="M18" s="101"/>
      <c r="N18" s="101"/>
      <c r="O18" s="87"/>
      <c r="P18" s="87" t="s">
        <v>31</v>
      </c>
      <c r="Q18" s="87"/>
    </row>
    <row r="19" spans="1:17" s="2" customFormat="1" ht="24.75" customHeight="1">
      <c r="A19" s="84"/>
      <c r="B19" s="85"/>
      <c r="C19" s="85"/>
      <c r="D19" s="86"/>
      <c r="E19" s="88"/>
      <c r="F19" s="87"/>
      <c r="G19" s="113"/>
      <c r="H19" s="87"/>
      <c r="I19" s="113"/>
      <c r="J19" s="87"/>
      <c r="K19" s="10" t="s">
        <v>35</v>
      </c>
      <c r="L19" s="45" t="s">
        <v>36</v>
      </c>
      <c r="M19" s="49" t="s">
        <v>38</v>
      </c>
      <c r="N19" s="88" t="s">
        <v>34</v>
      </c>
      <c r="O19" s="101"/>
      <c r="P19" s="8" t="s">
        <v>39</v>
      </c>
      <c r="Q19" s="7" t="s">
        <v>37</v>
      </c>
    </row>
    <row r="20" spans="1:17" s="11" customFormat="1" ht="21" customHeight="1">
      <c r="A20" s="96">
        <v>1</v>
      </c>
      <c r="B20" s="97"/>
      <c r="C20" s="24" t="s">
        <v>21</v>
      </c>
      <c r="D20" s="19"/>
      <c r="E20" s="68">
        <v>3940</v>
      </c>
      <c r="F20" s="31">
        <f>G20-E20</f>
        <v>0</v>
      </c>
      <c r="G20" s="32">
        <f>J20</f>
        <v>3940</v>
      </c>
      <c r="H20" s="71">
        <v>3940</v>
      </c>
      <c r="I20" s="33">
        <f>J20-H20</f>
        <v>0</v>
      </c>
      <c r="J20" s="31">
        <f>K20+P20</f>
        <v>3940</v>
      </c>
      <c r="K20" s="72">
        <v>3940</v>
      </c>
      <c r="L20" s="70">
        <v>3940</v>
      </c>
      <c r="M20" s="34">
        <f>K20-L20</f>
        <v>0</v>
      </c>
      <c r="N20" s="124" t="s">
        <v>32</v>
      </c>
      <c r="O20" s="125"/>
      <c r="P20" s="57"/>
      <c r="Q20" s="65"/>
    </row>
    <row r="21" spans="1:17" s="11" customFormat="1" ht="21" customHeight="1">
      <c r="A21" s="96">
        <v>2</v>
      </c>
      <c r="B21" s="97"/>
      <c r="C21" s="24" t="s">
        <v>22</v>
      </c>
      <c r="D21" s="19"/>
      <c r="E21" s="68">
        <v>250800</v>
      </c>
      <c r="F21" s="31">
        <f>G21-E21</f>
        <v>-40300</v>
      </c>
      <c r="G21" s="32">
        <f>J21</f>
        <v>210500</v>
      </c>
      <c r="H21" s="70">
        <v>210500</v>
      </c>
      <c r="I21" s="31">
        <f>J21-H21</f>
        <v>0</v>
      </c>
      <c r="J21" s="31">
        <f>K21+P21</f>
        <v>210500</v>
      </c>
      <c r="K21" s="72">
        <v>210500</v>
      </c>
      <c r="L21" s="70">
        <v>210500</v>
      </c>
      <c r="M21" s="34">
        <f>K21-L21</f>
        <v>0</v>
      </c>
      <c r="N21" s="124" t="s">
        <v>30</v>
      </c>
      <c r="O21" s="125"/>
      <c r="P21" s="57"/>
      <c r="Q21" s="65"/>
    </row>
    <row r="22" spans="1:17" s="11" customFormat="1" ht="21" customHeight="1">
      <c r="A22" s="96">
        <v>3</v>
      </c>
      <c r="B22" s="97"/>
      <c r="C22" s="24" t="s">
        <v>23</v>
      </c>
      <c r="D22" s="19"/>
      <c r="E22" s="68">
        <v>2748800</v>
      </c>
      <c r="F22" s="31">
        <f>G22-E22</f>
        <v>-14240</v>
      </c>
      <c r="G22" s="32">
        <f>J22</f>
        <v>2734560</v>
      </c>
      <c r="H22" s="70">
        <v>2734560</v>
      </c>
      <c r="I22" s="31">
        <f>J22-H22</f>
        <v>0</v>
      </c>
      <c r="J22" s="31">
        <f>K22+P22</f>
        <v>2734560</v>
      </c>
      <c r="K22" s="72">
        <v>2734560</v>
      </c>
      <c r="L22" s="70">
        <v>2734560</v>
      </c>
      <c r="M22" s="34">
        <f>K22-L22</f>
        <v>0</v>
      </c>
      <c r="N22" s="124" t="s">
        <v>33</v>
      </c>
      <c r="O22" s="125"/>
      <c r="P22" s="57"/>
      <c r="Q22" s="65"/>
    </row>
    <row r="23" spans="1:17" s="11" customFormat="1" ht="46.5" customHeight="1">
      <c r="A23" s="126">
        <v>4</v>
      </c>
      <c r="B23" s="127"/>
      <c r="C23" s="28" t="s">
        <v>27</v>
      </c>
      <c r="D23" s="19"/>
      <c r="E23" s="68">
        <v>459200</v>
      </c>
      <c r="F23" s="31">
        <f>G23-E23</f>
        <v>-51800</v>
      </c>
      <c r="G23" s="32">
        <f>J23</f>
        <v>407400</v>
      </c>
      <c r="H23" s="70">
        <v>407400</v>
      </c>
      <c r="I23" s="31">
        <f>J23-H23</f>
        <v>0</v>
      </c>
      <c r="J23" s="31">
        <f>K23+P23</f>
        <v>407400</v>
      </c>
      <c r="K23" s="72">
        <v>407400</v>
      </c>
      <c r="L23" s="76">
        <f>IF(K39&gt;0,K39,0)</f>
        <v>335640</v>
      </c>
      <c r="M23" s="34">
        <f>K23-L23</f>
        <v>71760</v>
      </c>
      <c r="N23" s="128" t="s">
        <v>41</v>
      </c>
      <c r="O23" s="125"/>
      <c r="P23" s="57"/>
      <c r="Q23" s="65"/>
    </row>
    <row r="24" spans="1:17" s="11" customFormat="1" ht="21" customHeight="1">
      <c r="A24" s="96">
        <v>5</v>
      </c>
      <c r="B24" s="97"/>
      <c r="C24" s="24" t="s">
        <v>24</v>
      </c>
      <c r="D24" s="19"/>
      <c r="E24" s="68">
        <v>0</v>
      </c>
      <c r="F24" s="31">
        <f>G24-E24</f>
        <v>0</v>
      </c>
      <c r="G24" s="32">
        <f>J24</f>
        <v>0</v>
      </c>
      <c r="H24" s="70">
        <v>0</v>
      </c>
      <c r="I24" s="31">
        <f>J24-H24</f>
        <v>0</v>
      </c>
      <c r="J24" s="31">
        <f>K24+P24</f>
        <v>0</v>
      </c>
      <c r="K24" s="73">
        <v>0</v>
      </c>
      <c r="L24" s="74">
        <v>0</v>
      </c>
      <c r="M24" s="34">
        <f>K24-L24</f>
        <v>0</v>
      </c>
      <c r="N24" s="124"/>
      <c r="O24" s="125"/>
      <c r="P24" s="57"/>
      <c r="Q24" s="65"/>
    </row>
    <row r="25" spans="1:17" s="11" customFormat="1" ht="21" customHeight="1">
      <c r="A25" s="96"/>
      <c r="B25" s="97"/>
      <c r="C25" s="24"/>
      <c r="D25" s="19"/>
      <c r="E25" s="70"/>
      <c r="F25" s="31"/>
      <c r="G25" s="32"/>
      <c r="H25" s="70"/>
      <c r="I25" s="32"/>
      <c r="J25" s="31"/>
      <c r="K25" s="73"/>
      <c r="L25" s="74"/>
      <c r="M25" s="34"/>
      <c r="N25" s="129"/>
      <c r="O25" s="130"/>
      <c r="P25" s="57"/>
      <c r="Q25" s="65"/>
    </row>
    <row r="26" spans="1:17" s="11" customFormat="1" ht="21" customHeight="1">
      <c r="A26" s="96"/>
      <c r="B26" s="97"/>
      <c r="C26" s="24"/>
      <c r="D26" s="19"/>
      <c r="E26" s="70"/>
      <c r="F26" s="31"/>
      <c r="G26" s="32"/>
      <c r="H26" s="70"/>
      <c r="I26" s="32"/>
      <c r="J26" s="31"/>
      <c r="K26" s="73"/>
      <c r="L26" s="74"/>
      <c r="M26" s="34"/>
      <c r="N26" s="129"/>
      <c r="O26" s="130"/>
      <c r="P26" s="57"/>
      <c r="Q26" s="65"/>
    </row>
    <row r="27" spans="1:17" s="11" customFormat="1" ht="21" customHeight="1">
      <c r="A27" s="96"/>
      <c r="B27" s="97"/>
      <c r="C27" s="24"/>
      <c r="D27" s="19"/>
      <c r="E27" s="70"/>
      <c r="F27" s="31"/>
      <c r="G27" s="32"/>
      <c r="H27" s="70"/>
      <c r="I27" s="32"/>
      <c r="J27" s="31"/>
      <c r="K27" s="73"/>
      <c r="L27" s="74"/>
      <c r="M27" s="34"/>
      <c r="N27" s="129"/>
      <c r="O27" s="130"/>
      <c r="P27" s="57"/>
      <c r="Q27" s="65"/>
    </row>
    <row r="28" spans="1:17" s="11" customFormat="1" ht="21" customHeight="1">
      <c r="A28" s="96"/>
      <c r="B28" s="97"/>
      <c r="C28" s="24"/>
      <c r="D28" s="19"/>
      <c r="E28" s="70"/>
      <c r="F28" s="31"/>
      <c r="G28" s="32"/>
      <c r="H28" s="70"/>
      <c r="I28" s="32"/>
      <c r="J28" s="31"/>
      <c r="K28" s="73"/>
      <c r="L28" s="74"/>
      <c r="M28" s="34"/>
      <c r="N28" s="129"/>
      <c r="O28" s="130"/>
      <c r="P28" s="57"/>
      <c r="Q28" s="65"/>
    </row>
    <row r="29" spans="1:17" s="11" customFormat="1" ht="21" customHeight="1" thickBot="1">
      <c r="A29" s="96"/>
      <c r="B29" s="97"/>
      <c r="C29" s="19"/>
      <c r="D29" s="19"/>
      <c r="E29" s="70"/>
      <c r="F29" s="31"/>
      <c r="G29" s="32"/>
      <c r="H29" s="70"/>
      <c r="I29" s="32"/>
      <c r="J29" s="40"/>
      <c r="K29" s="75"/>
      <c r="L29" s="74"/>
      <c r="M29" s="35"/>
      <c r="N29" s="124"/>
      <c r="O29" s="125"/>
      <c r="P29" s="58"/>
      <c r="Q29" s="66"/>
    </row>
    <row r="30" spans="1:17" s="11" customFormat="1" ht="21" customHeight="1" thickBot="1">
      <c r="A30" s="105" t="s">
        <v>17</v>
      </c>
      <c r="B30" s="106"/>
      <c r="C30" s="106"/>
      <c r="D30" s="107"/>
      <c r="E30" s="21">
        <f>SUM(E20:E29)</f>
        <v>3462740</v>
      </c>
      <c r="F30" s="21">
        <f t="shared" ref="F30:I30" si="1">SUM(F20:F29)</f>
        <v>-106340</v>
      </c>
      <c r="G30" s="21">
        <f t="shared" si="1"/>
        <v>3356400</v>
      </c>
      <c r="H30" s="21">
        <f t="shared" si="1"/>
        <v>3356400</v>
      </c>
      <c r="I30" s="21">
        <f t="shared" si="1"/>
        <v>0</v>
      </c>
      <c r="J30" s="41">
        <f>SUM(J20:J29)</f>
        <v>3356400</v>
      </c>
      <c r="K30" s="42">
        <f>SUM(K20:K29)</f>
        <v>3356400</v>
      </c>
      <c r="L30" s="30">
        <f>SUM(L20:L29)</f>
        <v>3284640</v>
      </c>
      <c r="M30" s="30">
        <f>SUM(M20:M29)</f>
        <v>71760</v>
      </c>
      <c r="N30" s="120"/>
      <c r="O30" s="121"/>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119"/>
      <c r="F34" s="119"/>
      <c r="G34" s="119"/>
      <c r="H34" s="119"/>
      <c r="I34" s="119"/>
      <c r="J34" s="119"/>
      <c r="K34" s="119"/>
      <c r="L34" s="119"/>
      <c r="M34" s="119"/>
      <c r="N34" s="119"/>
      <c r="O34" s="119"/>
      <c r="P34" s="119"/>
      <c r="Q34" s="119"/>
    </row>
    <row r="37" spans="5:17">
      <c r="K37" s="55">
        <f>E8-L20-L21-L22-L24</f>
        <v>400000</v>
      </c>
    </row>
    <row r="38" spans="5:17">
      <c r="K38" s="55">
        <f>IF(K37&gt;K23,K23,K37)</f>
        <v>400000</v>
      </c>
    </row>
    <row r="39" spans="5:17">
      <c r="K39" s="55">
        <f>IF(K38&gt;K30*0.1,K30*0.1,K38)</f>
        <v>335640</v>
      </c>
      <c r="L39" s="44"/>
    </row>
    <row r="40" spans="5:17">
      <c r="L40" s="44"/>
    </row>
    <row r="41" spans="5:17">
      <c r="L41" s="44"/>
    </row>
  </sheetData>
  <sheetProtection algorithmName="SHA-512" hashValue="gGSL5P3zNJhhbpoMEaA3BsCdc3z+pbgyeida9n0EMrlC2Ue6aJUChQjYEPTJmoS1tU3ldTTHTnXUcOYI1/dkZw==" saltValue="9ZzJl7Fg1nEM3eKOOIS8qQ==" spinCount="100000" sheet="1" formatCells="0" formatColumns="0" formatRows="0" insertColumns="0" insertRows="0" insertHyperlinks="0" deleteColumns="0" deleteRows="0" sort="0" autoFilter="0" pivotTables="0"/>
  <mergeCells count="53">
    <mergeCell ref="N28:O28"/>
    <mergeCell ref="A24:B24"/>
    <mergeCell ref="N24:O24"/>
    <mergeCell ref="A25:B25"/>
    <mergeCell ref="E34:Q34"/>
    <mergeCell ref="A26:B26"/>
    <mergeCell ref="N26:O26"/>
    <mergeCell ref="A27:B27"/>
    <mergeCell ref="N27:O27"/>
    <mergeCell ref="A28:B28"/>
    <mergeCell ref="N25:O25"/>
    <mergeCell ref="A29:B29"/>
    <mergeCell ref="N29:O29"/>
    <mergeCell ref="A30:D30"/>
    <mergeCell ref="N30:O30"/>
    <mergeCell ref="A23:B23"/>
    <mergeCell ref="N23:O23"/>
    <mergeCell ref="P18:Q18"/>
    <mergeCell ref="N19:O19"/>
    <mergeCell ref="I18:I19"/>
    <mergeCell ref="J18:J19"/>
    <mergeCell ref="K18:O18"/>
    <mergeCell ref="E18:E19"/>
    <mergeCell ref="F18:F19"/>
    <mergeCell ref="A21:B21"/>
    <mergeCell ref="N21:O21"/>
    <mergeCell ref="A22:B22"/>
    <mergeCell ref="N22:O22"/>
    <mergeCell ref="A10:B10"/>
    <mergeCell ref="K10:Q10"/>
    <mergeCell ref="K11:Q11"/>
    <mergeCell ref="K12:Q12"/>
    <mergeCell ref="A20:B20"/>
    <mergeCell ref="N20:O20"/>
    <mergeCell ref="A13:D13"/>
    <mergeCell ref="K13:Q13"/>
    <mergeCell ref="A17:D19"/>
    <mergeCell ref="E17:G17"/>
    <mergeCell ref="H17:J17"/>
    <mergeCell ref="K17:Q17"/>
    <mergeCell ref="G18:G19"/>
    <mergeCell ref="H18:H19"/>
    <mergeCell ref="A9:B9"/>
    <mergeCell ref="A3:Q3"/>
    <mergeCell ref="A6:D7"/>
    <mergeCell ref="E6:G6"/>
    <mergeCell ref="H6:J6"/>
    <mergeCell ref="K6:Q7"/>
    <mergeCell ref="A8:B8"/>
    <mergeCell ref="K8:Q8"/>
    <mergeCell ref="K9:Q9"/>
    <mergeCell ref="E4:F4"/>
    <mergeCell ref="B4:C4"/>
  </mergeCells>
  <phoneticPr fontId="2"/>
  <conditionalFormatting sqref="K23:L23">
    <cfRule type="cellIs" dxfId="7" priority="7" stopIfTrue="1" operator="greaterThan">
      <formula>$K$30*0.1</formula>
    </cfRule>
    <cfRule type="expression" dxfId="6" priority="8" stopIfTrue="1">
      <formula>"（$K$29*0.1）"</formula>
    </cfRule>
  </conditionalFormatting>
  <conditionalFormatting sqref="J13">
    <cfRule type="cellIs" dxfId="5" priority="6" stopIfTrue="1" operator="notEqual">
      <formula>$J$30</formula>
    </cfRule>
  </conditionalFormatting>
  <conditionalFormatting sqref="L30">
    <cfRule type="expression" dxfId="4" priority="5" stopIfTrue="1">
      <formula>ROUNDDOWN($L$30,-3)&gt;$E$8:$E$8</formula>
    </cfRule>
  </conditionalFormatting>
  <conditionalFormatting sqref="J8">
    <cfRule type="cellIs" dxfId="3" priority="4" stopIfTrue="1" operator="greaterThan">
      <formula>$E$8</formula>
    </cfRule>
  </conditionalFormatting>
  <conditionalFormatting sqref="E30">
    <cfRule type="cellIs" dxfId="2" priority="3" stopIfTrue="1" operator="notEqual">
      <formula>$E$13</formula>
    </cfRule>
  </conditionalFormatting>
  <conditionalFormatting sqref="M20:M29">
    <cfRule type="cellIs" dxfId="1" priority="2" operator="lessThan">
      <formula>0</formula>
    </cfRule>
  </conditionalFormatting>
  <conditionalFormatting sqref="I20:I29">
    <cfRule type="cellIs" dxfId="0" priority="1" operator="lessThan">
      <formula>0</formula>
    </cfRule>
  </conditionalFormatting>
  <dataValidations count="1">
    <dataValidation type="custom" allowBlank="1" showInputMessage="1" showErrorMessage="1" error="だめ" sqref="J10" xr:uid="{00000000-0002-0000-0100-000000000000}">
      <formula1>10&lt;J8</formula1>
    </dataValidation>
  </dataValidations>
  <pageMargins left="0.59055118110236227" right="0.59055118110236227" top="0.39370078740157483" bottom="0.39370078740157483" header="0.51181102362204722" footer="0.51181102362204722"/>
  <pageSetup paperSize="9" scale="74"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収支計算書</vt:lpstr>
      <vt:lpstr>収支計算書（記入例）</vt:lpstr>
      <vt:lpstr>収支計算書!Print_Area</vt:lpstr>
      <vt:lpstr>'収支計算書（記入例）'!Print_Area</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2023-06-13T06:36:44Z</cp:lastPrinted>
  <dcterms:created xsi:type="dcterms:W3CDTF">2002-05-27T06:21:14Z</dcterms:created>
  <dcterms:modified xsi:type="dcterms:W3CDTF">2023-06-30T02:55:01Z</dcterms:modified>
</cp:coreProperties>
</file>