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90" windowWidth="19200" windowHeight="12030" tabRatio="942"/>
  </bookViews>
  <sheets>
    <sheet name="3-1(1)" sheetId="1" r:id="rId1"/>
    <sheet name="3-1(2)" sheetId="2" r:id="rId2"/>
    <sheet name="3-2(1)" sheetId="3" r:id="rId3"/>
    <sheet name="3-2(2)" sheetId="4" r:id="rId4"/>
    <sheet name="3-3(1)" sheetId="5" r:id="rId5"/>
    <sheet name="3-3(2)" sheetId="6" r:id="rId6"/>
    <sheet name="3-4(1)" sheetId="7" r:id="rId7"/>
    <sheet name="3-4(2)" sheetId="8" r:id="rId8"/>
    <sheet name="3-5(1)" sheetId="9" r:id="rId9"/>
    <sheet name="3-5(2)" sheetId="10" r:id="rId10"/>
    <sheet name="3-6(1)" sheetId="11" r:id="rId11"/>
    <sheet name="3-6(2)" sheetId="12" r:id="rId12"/>
    <sheet name="3-7（1）" sheetId="13" r:id="rId13"/>
    <sheet name="3-7(2)" sheetId="14" r:id="rId14"/>
  </sheets>
  <definedNames>
    <definedName name="_xlnm.Print_Area" localSheetId="3">'3-2(2)'!$A$1:$M$46</definedName>
    <definedName name="_xlnm.Print_Area" localSheetId="4">'3-3(1)'!$A$1:$N$35</definedName>
    <definedName name="_xlnm.Print_Area" localSheetId="5">'3-3(2)'!$A$1:$O$46</definedName>
    <definedName name="_xlnm.Print_Area" localSheetId="6">'3-4(1)'!$A$1:$P$35</definedName>
    <definedName name="_xlnm.Print_Area" localSheetId="9">'3-5(2)'!$A$1:$U$47</definedName>
    <definedName name="_xlnm.Print_Area" localSheetId="10">'3-6(1)'!$A$1:$T$35</definedName>
  </definedNames>
  <calcPr calcId="145621"/>
</workbook>
</file>

<file path=xl/calcChain.xml><?xml version="1.0" encoding="utf-8"?>
<calcChain xmlns="http://schemas.openxmlformats.org/spreadsheetml/2006/main">
  <c r="I46" i="14" l="1"/>
  <c r="J46" i="14"/>
  <c r="K46" i="14"/>
  <c r="L46" i="14"/>
  <c r="M46" i="14"/>
  <c r="N46" i="14"/>
  <c r="O46" i="14"/>
  <c r="P46" i="14"/>
  <c r="Q46" i="14"/>
  <c r="R46" i="14"/>
  <c r="S46" i="14"/>
  <c r="T46" i="14"/>
  <c r="U46" i="14"/>
  <c r="H46" i="14"/>
  <c r="D5" i="13" l="1"/>
  <c r="D7" i="13"/>
  <c r="D8" i="13"/>
  <c r="D10" i="13"/>
  <c r="D11" i="13"/>
  <c r="D14" i="13"/>
  <c r="D15" i="13"/>
  <c r="D16" i="13"/>
  <c r="D17" i="13"/>
  <c r="D18" i="13"/>
  <c r="D19" i="13"/>
  <c r="D20" i="13"/>
  <c r="D21" i="13"/>
  <c r="D22" i="13"/>
  <c r="D24" i="13"/>
  <c r="D25" i="13"/>
  <c r="D28" i="13"/>
  <c r="D29" i="13"/>
  <c r="D30" i="13"/>
  <c r="D31" i="13"/>
  <c r="D34" i="13"/>
  <c r="D4" i="13"/>
  <c r="H35" i="13"/>
  <c r="I35" i="13"/>
  <c r="J35" i="13"/>
  <c r="K35" i="13"/>
  <c r="L35" i="13"/>
  <c r="N35" i="13"/>
  <c r="S35" i="13"/>
  <c r="G35" i="13"/>
  <c r="H33" i="13"/>
  <c r="I33" i="13"/>
  <c r="J33" i="13"/>
  <c r="K33" i="13"/>
  <c r="L33" i="13"/>
  <c r="M33" i="13"/>
  <c r="N33" i="13"/>
  <c r="O33" i="13"/>
  <c r="P33" i="13"/>
  <c r="Q33" i="13"/>
  <c r="R33" i="13"/>
  <c r="S33" i="13"/>
  <c r="T33" i="13"/>
  <c r="T35" i="13" s="1"/>
  <c r="G33" i="13"/>
  <c r="H27" i="13"/>
  <c r="I27" i="13"/>
  <c r="J27" i="13"/>
  <c r="K27" i="13"/>
  <c r="L27" i="13"/>
  <c r="M27" i="13"/>
  <c r="M35" i="13" s="1"/>
  <c r="N27" i="13"/>
  <c r="O27" i="13"/>
  <c r="O35" i="13" s="1"/>
  <c r="P27" i="13"/>
  <c r="Q27" i="13"/>
  <c r="R27" i="13"/>
  <c r="F27" i="13" s="1"/>
  <c r="S27" i="13"/>
  <c r="T27" i="13"/>
  <c r="G27" i="13"/>
  <c r="H21" i="13"/>
  <c r="I21" i="13"/>
  <c r="E21" i="13" s="1"/>
  <c r="J21" i="13"/>
  <c r="K21" i="13"/>
  <c r="L21" i="13"/>
  <c r="M21" i="13"/>
  <c r="N21" i="13"/>
  <c r="O21" i="13"/>
  <c r="P21" i="13"/>
  <c r="Q21" i="13"/>
  <c r="R21" i="13"/>
  <c r="S21" i="13"/>
  <c r="T21" i="13"/>
  <c r="G21" i="13"/>
  <c r="H13" i="13"/>
  <c r="I13" i="13"/>
  <c r="J13" i="13"/>
  <c r="K13" i="13"/>
  <c r="L13" i="13"/>
  <c r="M13" i="13"/>
  <c r="N13" i="13"/>
  <c r="O13" i="13"/>
  <c r="P13" i="13"/>
  <c r="Q13" i="13"/>
  <c r="Q35" i="13" s="1"/>
  <c r="R13" i="13"/>
  <c r="R35" i="13" s="1"/>
  <c r="S13" i="13"/>
  <c r="T13" i="13"/>
  <c r="G13" i="13"/>
  <c r="E7" i="13"/>
  <c r="F7" i="13"/>
  <c r="E8" i="13"/>
  <c r="F8" i="13"/>
  <c r="E9" i="13"/>
  <c r="F9" i="13"/>
  <c r="D9" i="13" s="1"/>
  <c r="E10" i="13"/>
  <c r="F10" i="13"/>
  <c r="E11" i="13"/>
  <c r="F11" i="13"/>
  <c r="E12" i="13"/>
  <c r="F12" i="13"/>
  <c r="D12" i="13" s="1"/>
  <c r="E14" i="13"/>
  <c r="F14" i="13"/>
  <c r="E15" i="13"/>
  <c r="F15" i="13"/>
  <c r="E16" i="13"/>
  <c r="F16" i="13"/>
  <c r="E17" i="13"/>
  <c r="F17" i="13"/>
  <c r="E18" i="13"/>
  <c r="F18" i="13"/>
  <c r="E19" i="13"/>
  <c r="F19" i="13"/>
  <c r="E20" i="13"/>
  <c r="F20" i="13"/>
  <c r="F21" i="13"/>
  <c r="E22" i="13"/>
  <c r="F22" i="13"/>
  <c r="E23" i="13"/>
  <c r="D23" i="13" s="1"/>
  <c r="F23" i="13"/>
  <c r="E24" i="13"/>
  <c r="F24" i="13"/>
  <c r="E25" i="13"/>
  <c r="F25" i="13"/>
  <c r="E26" i="13"/>
  <c r="F26" i="13"/>
  <c r="E28" i="13"/>
  <c r="F28" i="13"/>
  <c r="E29" i="13"/>
  <c r="F29" i="13"/>
  <c r="E30" i="13"/>
  <c r="F30" i="13"/>
  <c r="E31" i="13"/>
  <c r="F31" i="13"/>
  <c r="E32" i="13"/>
  <c r="F32" i="13"/>
  <c r="D32" i="13" s="1"/>
  <c r="E33" i="13"/>
  <c r="F33" i="13"/>
  <c r="D33" i="13" s="1"/>
  <c r="E34" i="13"/>
  <c r="F34" i="13"/>
  <c r="F6" i="13"/>
  <c r="E6" i="13"/>
  <c r="D6" i="13" s="1"/>
  <c r="F5" i="13"/>
  <c r="E5" i="13"/>
  <c r="F4" i="13"/>
  <c r="E4" i="13"/>
  <c r="G18" i="12"/>
  <c r="F18" i="12"/>
  <c r="E18" i="12" s="1"/>
  <c r="G46" i="12"/>
  <c r="E46" i="12" s="1"/>
  <c r="F46" i="12"/>
  <c r="I46" i="12"/>
  <c r="J46" i="12"/>
  <c r="K46" i="12"/>
  <c r="L46" i="12"/>
  <c r="M46" i="12"/>
  <c r="N46" i="12"/>
  <c r="O46" i="12"/>
  <c r="P46" i="12"/>
  <c r="Q46" i="12"/>
  <c r="R46" i="12"/>
  <c r="S46" i="12"/>
  <c r="T46" i="12"/>
  <c r="U46" i="12"/>
  <c r="H46" i="12"/>
  <c r="D5" i="11"/>
  <c r="D6" i="11"/>
  <c r="D7" i="11"/>
  <c r="D8" i="11"/>
  <c r="D9" i="11"/>
  <c r="D10" i="11"/>
  <c r="D11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 s="1"/>
  <c r="D4" i="11"/>
  <c r="G35" i="11"/>
  <c r="H35" i="11"/>
  <c r="I35" i="11"/>
  <c r="J35" i="11"/>
  <c r="K35" i="11"/>
  <c r="L35" i="11"/>
  <c r="M35" i="11"/>
  <c r="N35" i="11"/>
  <c r="O35" i="11"/>
  <c r="P35" i="11"/>
  <c r="Q35" i="11"/>
  <c r="R35" i="11"/>
  <c r="S35" i="11"/>
  <c r="T35" i="11"/>
  <c r="E35" i="11"/>
  <c r="E33" i="11"/>
  <c r="F33" i="11"/>
  <c r="E27" i="11"/>
  <c r="F27" i="11"/>
  <c r="E21" i="11"/>
  <c r="F21" i="11"/>
  <c r="E13" i="11"/>
  <c r="F13" i="11"/>
  <c r="F35" i="11" s="1"/>
  <c r="F35" i="9"/>
  <c r="E35" i="9"/>
  <c r="D35" i="9"/>
  <c r="H35" i="9"/>
  <c r="I35" i="9"/>
  <c r="J35" i="9"/>
  <c r="K35" i="9"/>
  <c r="L35" i="9"/>
  <c r="M35" i="9"/>
  <c r="N35" i="9"/>
  <c r="O35" i="9"/>
  <c r="P35" i="9"/>
  <c r="Q35" i="9"/>
  <c r="R35" i="9"/>
  <c r="S35" i="9"/>
  <c r="T35" i="9"/>
  <c r="G35" i="9"/>
  <c r="H21" i="9"/>
  <c r="I21" i="9"/>
  <c r="J21" i="9"/>
  <c r="K21" i="9"/>
  <c r="L21" i="9"/>
  <c r="M21" i="9"/>
  <c r="N21" i="9"/>
  <c r="O21" i="9"/>
  <c r="P21" i="9"/>
  <c r="Q21" i="9"/>
  <c r="R21" i="9"/>
  <c r="S21" i="9"/>
  <c r="T21" i="9"/>
  <c r="G21" i="9"/>
  <c r="H13" i="9"/>
  <c r="I13" i="9"/>
  <c r="J13" i="9"/>
  <c r="K13" i="9"/>
  <c r="L13" i="9"/>
  <c r="M13" i="9"/>
  <c r="N13" i="9"/>
  <c r="O13" i="9"/>
  <c r="P13" i="9"/>
  <c r="Q13" i="9"/>
  <c r="R13" i="9"/>
  <c r="S13" i="9"/>
  <c r="T13" i="9"/>
  <c r="G13" i="9"/>
  <c r="E13" i="9"/>
  <c r="F13" i="9"/>
  <c r="D13" i="9"/>
  <c r="U46" i="10"/>
  <c r="I46" i="10"/>
  <c r="J46" i="10"/>
  <c r="K46" i="10"/>
  <c r="L46" i="10"/>
  <c r="M46" i="10"/>
  <c r="N46" i="10"/>
  <c r="O46" i="10"/>
  <c r="P46" i="10"/>
  <c r="Q46" i="10"/>
  <c r="R46" i="10"/>
  <c r="S46" i="10"/>
  <c r="T46" i="10"/>
  <c r="H46" i="10"/>
  <c r="F46" i="10"/>
  <c r="G46" i="10"/>
  <c r="E46" i="10"/>
  <c r="F18" i="10"/>
  <c r="G18" i="10"/>
  <c r="E18" i="10"/>
  <c r="L46" i="6"/>
  <c r="M46" i="6"/>
  <c r="N46" i="6"/>
  <c r="O46" i="6"/>
  <c r="I45" i="6"/>
  <c r="J45" i="6"/>
  <c r="L45" i="6"/>
  <c r="M45" i="6"/>
  <c r="N45" i="6"/>
  <c r="O45" i="6"/>
  <c r="H45" i="6"/>
  <c r="I44" i="6"/>
  <c r="J44" i="6"/>
  <c r="F44" i="6" s="1"/>
  <c r="K44" i="6"/>
  <c r="G44" i="6" s="1"/>
  <c r="L44" i="6"/>
  <c r="M44" i="6"/>
  <c r="N44" i="6"/>
  <c r="O44" i="6"/>
  <c r="H44" i="6"/>
  <c r="I34" i="6"/>
  <c r="J34" i="6"/>
  <c r="K34" i="6"/>
  <c r="K45" i="6" s="1"/>
  <c r="G45" i="6" s="1"/>
  <c r="L34" i="6"/>
  <c r="M34" i="6"/>
  <c r="N34" i="6"/>
  <c r="O34" i="6"/>
  <c r="H34" i="6"/>
  <c r="I18" i="6"/>
  <c r="I46" i="6" s="1"/>
  <c r="J18" i="6"/>
  <c r="F18" i="6" s="1"/>
  <c r="K18" i="6"/>
  <c r="L18" i="6"/>
  <c r="M18" i="6"/>
  <c r="N18" i="6"/>
  <c r="O18" i="6"/>
  <c r="H18" i="6"/>
  <c r="H46" i="6" s="1"/>
  <c r="E8" i="6"/>
  <c r="E9" i="6"/>
  <c r="E10" i="6"/>
  <c r="E11" i="6"/>
  <c r="E12" i="6"/>
  <c r="E13" i="6"/>
  <c r="E14" i="6"/>
  <c r="E15" i="6"/>
  <c r="E16" i="6"/>
  <c r="E17" i="6"/>
  <c r="E19" i="6"/>
  <c r="E20" i="6"/>
  <c r="E21" i="6"/>
  <c r="E22" i="6"/>
  <c r="E23" i="6"/>
  <c r="E24" i="6"/>
  <c r="E25" i="6"/>
  <c r="E26" i="6"/>
  <c r="E27" i="6"/>
  <c r="E28" i="6"/>
  <c r="E29" i="6"/>
  <c r="E31" i="6"/>
  <c r="E32" i="6"/>
  <c r="E33" i="6"/>
  <c r="E35" i="6"/>
  <c r="E36" i="6"/>
  <c r="E37" i="6"/>
  <c r="E38" i="6"/>
  <c r="E39" i="6"/>
  <c r="E40" i="6"/>
  <c r="E41" i="6"/>
  <c r="E42" i="6"/>
  <c r="E43" i="6"/>
  <c r="E4" i="6"/>
  <c r="F5" i="6"/>
  <c r="G5" i="6"/>
  <c r="E5" i="6" s="1"/>
  <c r="F6" i="6"/>
  <c r="E6" i="6" s="1"/>
  <c r="G6" i="6"/>
  <c r="F7" i="6"/>
  <c r="E7" i="6" s="1"/>
  <c r="G7" i="6"/>
  <c r="F8" i="6"/>
  <c r="G8" i="6"/>
  <c r="F9" i="6"/>
  <c r="G9" i="6"/>
  <c r="F10" i="6"/>
  <c r="G10" i="6"/>
  <c r="F11" i="6"/>
  <c r="G11" i="6"/>
  <c r="F12" i="6"/>
  <c r="G12" i="6"/>
  <c r="F13" i="6"/>
  <c r="G13" i="6"/>
  <c r="F14" i="6"/>
  <c r="G14" i="6"/>
  <c r="F15" i="6"/>
  <c r="G15" i="6"/>
  <c r="F16" i="6"/>
  <c r="G16" i="6"/>
  <c r="F17" i="6"/>
  <c r="G17" i="6"/>
  <c r="G18" i="6"/>
  <c r="F19" i="6"/>
  <c r="G19" i="6"/>
  <c r="F20" i="6"/>
  <c r="G20" i="6"/>
  <c r="F21" i="6"/>
  <c r="G21" i="6"/>
  <c r="F22" i="6"/>
  <c r="G22" i="6"/>
  <c r="F23" i="6"/>
  <c r="G23" i="6"/>
  <c r="F24" i="6"/>
  <c r="G24" i="6"/>
  <c r="F25" i="6"/>
  <c r="G25" i="6"/>
  <c r="F26" i="6"/>
  <c r="G26" i="6"/>
  <c r="F27" i="6"/>
  <c r="G27" i="6"/>
  <c r="F28" i="6"/>
  <c r="G28" i="6"/>
  <c r="F29" i="6"/>
  <c r="G29" i="6"/>
  <c r="F30" i="6"/>
  <c r="G30" i="6"/>
  <c r="E30" i="6" s="1"/>
  <c r="F31" i="6"/>
  <c r="G31" i="6"/>
  <c r="F32" i="6"/>
  <c r="G32" i="6"/>
  <c r="F33" i="6"/>
  <c r="G33" i="6"/>
  <c r="G34" i="6"/>
  <c r="F35" i="6"/>
  <c r="G35" i="6"/>
  <c r="F36" i="6"/>
  <c r="G36" i="6"/>
  <c r="F37" i="6"/>
  <c r="G37" i="6"/>
  <c r="F38" i="6"/>
  <c r="G38" i="6"/>
  <c r="F39" i="6"/>
  <c r="G39" i="6"/>
  <c r="F40" i="6"/>
  <c r="G40" i="6"/>
  <c r="F41" i="6"/>
  <c r="G41" i="6"/>
  <c r="F42" i="6"/>
  <c r="G42" i="6"/>
  <c r="F43" i="6"/>
  <c r="G43" i="6"/>
  <c r="G4" i="6"/>
  <c r="F4" i="6"/>
  <c r="J33" i="5"/>
  <c r="K35" i="5"/>
  <c r="M35" i="5"/>
  <c r="N35" i="5"/>
  <c r="G35" i="5"/>
  <c r="H33" i="5"/>
  <c r="H35" i="5" s="1"/>
  <c r="I33" i="5"/>
  <c r="K33" i="5"/>
  <c r="L33" i="5"/>
  <c r="F33" i="5" s="1"/>
  <c r="M33" i="5"/>
  <c r="N33" i="5"/>
  <c r="G33" i="5"/>
  <c r="H27" i="5"/>
  <c r="I27" i="5"/>
  <c r="E27" i="5" s="1"/>
  <c r="D27" i="5" s="1"/>
  <c r="J27" i="5"/>
  <c r="K27" i="5"/>
  <c r="L27" i="5"/>
  <c r="F27" i="5" s="1"/>
  <c r="M27" i="5"/>
  <c r="N27" i="5"/>
  <c r="G27" i="5"/>
  <c r="H21" i="5"/>
  <c r="I21" i="5"/>
  <c r="E21" i="5" s="1"/>
  <c r="D21" i="5" s="1"/>
  <c r="J21" i="5"/>
  <c r="J35" i="5" s="1"/>
  <c r="K21" i="5"/>
  <c r="L21" i="5"/>
  <c r="M21" i="5"/>
  <c r="N21" i="5"/>
  <c r="G21" i="5"/>
  <c r="H13" i="5"/>
  <c r="I13" i="5"/>
  <c r="I35" i="5" s="1"/>
  <c r="J13" i="5"/>
  <c r="F13" i="5" s="1"/>
  <c r="K13" i="5"/>
  <c r="L13" i="5"/>
  <c r="M13" i="5"/>
  <c r="N13" i="5"/>
  <c r="G13" i="5"/>
  <c r="D5" i="5"/>
  <c r="D6" i="5"/>
  <c r="D7" i="5"/>
  <c r="D8" i="5"/>
  <c r="D9" i="5"/>
  <c r="D10" i="5"/>
  <c r="D11" i="5"/>
  <c r="D12" i="5"/>
  <c r="D15" i="5"/>
  <c r="D16" i="5"/>
  <c r="D17" i="5"/>
  <c r="D18" i="5"/>
  <c r="D19" i="5"/>
  <c r="D20" i="5"/>
  <c r="D22" i="5"/>
  <c r="D23" i="5"/>
  <c r="D24" i="5"/>
  <c r="D25" i="5"/>
  <c r="D26" i="5"/>
  <c r="D28" i="5"/>
  <c r="D29" i="5"/>
  <c r="D30" i="5"/>
  <c r="D31" i="5"/>
  <c r="D32" i="5"/>
  <c r="D34" i="5"/>
  <c r="F34" i="5"/>
  <c r="E34" i="5"/>
  <c r="E33" i="5"/>
  <c r="F32" i="5"/>
  <c r="E32" i="5"/>
  <c r="F31" i="5"/>
  <c r="E31" i="5"/>
  <c r="F30" i="5"/>
  <c r="E30" i="5"/>
  <c r="F29" i="5"/>
  <c r="E29" i="5"/>
  <c r="F28" i="5"/>
  <c r="E28" i="5"/>
  <c r="F26" i="5"/>
  <c r="E26" i="5"/>
  <c r="F25" i="5"/>
  <c r="E25" i="5"/>
  <c r="F24" i="5"/>
  <c r="E24" i="5"/>
  <c r="F23" i="5"/>
  <c r="E23" i="5"/>
  <c r="F22" i="5"/>
  <c r="E22" i="5"/>
  <c r="F21" i="5"/>
  <c r="F20" i="5"/>
  <c r="E20" i="5"/>
  <c r="F19" i="5"/>
  <c r="E19" i="5"/>
  <c r="F18" i="5"/>
  <c r="E18" i="5"/>
  <c r="F17" i="5"/>
  <c r="E17" i="5"/>
  <c r="F16" i="5"/>
  <c r="E16" i="5"/>
  <c r="F15" i="5"/>
  <c r="E15" i="5"/>
  <c r="F14" i="5"/>
  <c r="D14" i="5" s="1"/>
  <c r="E14" i="5"/>
  <c r="F12" i="5"/>
  <c r="E12" i="5"/>
  <c r="F11" i="5"/>
  <c r="E11" i="5"/>
  <c r="F10" i="5"/>
  <c r="E10" i="5"/>
  <c r="F9" i="5"/>
  <c r="E9" i="5"/>
  <c r="F8" i="5"/>
  <c r="E8" i="5"/>
  <c r="F7" i="5"/>
  <c r="E7" i="5"/>
  <c r="F6" i="5"/>
  <c r="E6" i="5"/>
  <c r="F5" i="5"/>
  <c r="E5" i="5"/>
  <c r="F4" i="5"/>
  <c r="E4" i="5"/>
  <c r="D4" i="5" s="1"/>
  <c r="G46" i="4"/>
  <c r="I45" i="4"/>
  <c r="J45" i="4"/>
  <c r="K45" i="4"/>
  <c r="L45" i="4"/>
  <c r="M45" i="4"/>
  <c r="I44" i="4"/>
  <c r="J44" i="4"/>
  <c r="K44" i="4"/>
  <c r="L44" i="4"/>
  <c r="M44" i="4"/>
  <c r="H44" i="4"/>
  <c r="I34" i="4"/>
  <c r="J34" i="4"/>
  <c r="K34" i="4"/>
  <c r="L34" i="4"/>
  <c r="M34" i="4"/>
  <c r="H34" i="4"/>
  <c r="F34" i="4" s="1"/>
  <c r="E34" i="4" s="1"/>
  <c r="I18" i="4"/>
  <c r="I46" i="4" s="1"/>
  <c r="J18" i="4"/>
  <c r="J46" i="4" s="1"/>
  <c r="K18" i="4"/>
  <c r="K46" i="4" s="1"/>
  <c r="L18" i="4"/>
  <c r="L46" i="4" s="1"/>
  <c r="M18" i="4"/>
  <c r="M46" i="4" s="1"/>
  <c r="H18" i="4"/>
  <c r="E5" i="4"/>
  <c r="E6" i="4"/>
  <c r="E10" i="4"/>
  <c r="E11" i="4"/>
  <c r="E12" i="4"/>
  <c r="E13" i="4"/>
  <c r="E14" i="4"/>
  <c r="E15" i="4"/>
  <c r="E17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5" i="4"/>
  <c r="E36" i="4"/>
  <c r="E37" i="4"/>
  <c r="E38" i="4"/>
  <c r="E39" i="4"/>
  <c r="E40" i="4"/>
  <c r="E41" i="4"/>
  <c r="E42" i="4"/>
  <c r="E43" i="4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" i="4"/>
  <c r="F5" i="4"/>
  <c r="F6" i="4"/>
  <c r="F7" i="4"/>
  <c r="E7" i="4" s="1"/>
  <c r="F8" i="4"/>
  <c r="E8" i="4" s="1"/>
  <c r="F9" i="4"/>
  <c r="E9" i="4" s="1"/>
  <c r="F10" i="4"/>
  <c r="F11" i="4"/>
  <c r="F12" i="4"/>
  <c r="F13" i="4"/>
  <c r="F14" i="4"/>
  <c r="F15" i="4"/>
  <c r="F16" i="4"/>
  <c r="E16" i="4" s="1"/>
  <c r="F17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5" i="4"/>
  <c r="F36" i="4"/>
  <c r="F37" i="4"/>
  <c r="F38" i="4"/>
  <c r="F39" i="4"/>
  <c r="F40" i="4"/>
  <c r="F41" i="4"/>
  <c r="F42" i="4"/>
  <c r="F43" i="4"/>
  <c r="F44" i="4"/>
  <c r="E44" i="4" s="1"/>
  <c r="F4" i="4"/>
  <c r="I33" i="3"/>
  <c r="L35" i="3"/>
  <c r="H35" i="3"/>
  <c r="I35" i="3"/>
  <c r="J33" i="3"/>
  <c r="K33" i="3"/>
  <c r="L33" i="3"/>
  <c r="F33" i="3" s="1"/>
  <c r="G33" i="3"/>
  <c r="H27" i="3"/>
  <c r="I27" i="3"/>
  <c r="J27" i="3"/>
  <c r="F27" i="3" s="1"/>
  <c r="K27" i="3"/>
  <c r="L27" i="3"/>
  <c r="G27" i="3"/>
  <c r="H21" i="3"/>
  <c r="I21" i="3"/>
  <c r="J21" i="3"/>
  <c r="J35" i="3" s="1"/>
  <c r="K21" i="3"/>
  <c r="L21" i="3"/>
  <c r="G21" i="3"/>
  <c r="E21" i="3" s="1"/>
  <c r="H13" i="3"/>
  <c r="I13" i="3"/>
  <c r="J13" i="3"/>
  <c r="K13" i="3"/>
  <c r="K35" i="3" s="1"/>
  <c r="L13" i="3"/>
  <c r="F13" i="3" s="1"/>
  <c r="G13" i="3"/>
  <c r="D6" i="3"/>
  <c r="D7" i="3"/>
  <c r="D9" i="3"/>
  <c r="D12" i="3"/>
  <c r="D15" i="3"/>
  <c r="D16" i="3"/>
  <c r="D17" i="3"/>
  <c r="D18" i="3"/>
  <c r="D20" i="3"/>
  <c r="D22" i="3"/>
  <c r="D26" i="3"/>
  <c r="D29" i="3"/>
  <c r="D34" i="3"/>
  <c r="E5" i="3"/>
  <c r="D5" i="3" s="1"/>
  <c r="F5" i="3"/>
  <c r="E6" i="3"/>
  <c r="F6" i="3"/>
  <c r="E7" i="3"/>
  <c r="F7" i="3"/>
  <c r="E8" i="3"/>
  <c r="D8" i="3" s="1"/>
  <c r="F8" i="3"/>
  <c r="E9" i="3"/>
  <c r="F9" i="3"/>
  <c r="E10" i="3"/>
  <c r="D10" i="3" s="1"/>
  <c r="F10" i="3"/>
  <c r="E11" i="3"/>
  <c r="D11" i="3" s="1"/>
  <c r="F11" i="3"/>
  <c r="E12" i="3"/>
  <c r="F12" i="3"/>
  <c r="E14" i="3"/>
  <c r="D14" i="3" s="1"/>
  <c r="F14" i="3"/>
  <c r="E15" i="3"/>
  <c r="F15" i="3"/>
  <c r="E16" i="3"/>
  <c r="F16" i="3"/>
  <c r="E17" i="3"/>
  <c r="F17" i="3"/>
  <c r="E18" i="3"/>
  <c r="F18" i="3"/>
  <c r="E19" i="3"/>
  <c r="F19" i="3"/>
  <c r="D19" i="3" s="1"/>
  <c r="E20" i="3"/>
  <c r="F20" i="3"/>
  <c r="E22" i="3"/>
  <c r="F22" i="3"/>
  <c r="E23" i="3"/>
  <c r="D23" i="3" s="1"/>
  <c r="F23" i="3"/>
  <c r="E24" i="3"/>
  <c r="D24" i="3" s="1"/>
  <c r="F24" i="3"/>
  <c r="E25" i="3"/>
  <c r="D25" i="3" s="1"/>
  <c r="F25" i="3"/>
  <c r="E26" i="3"/>
  <c r="F26" i="3"/>
  <c r="E28" i="3"/>
  <c r="D28" i="3" s="1"/>
  <c r="F28" i="3"/>
  <c r="E29" i="3"/>
  <c r="F29" i="3"/>
  <c r="E30" i="3"/>
  <c r="F30" i="3"/>
  <c r="D30" i="3" s="1"/>
  <c r="E31" i="3"/>
  <c r="F31" i="3"/>
  <c r="E32" i="3"/>
  <c r="F32" i="3"/>
  <c r="D32" i="3" s="1"/>
  <c r="E34" i="3"/>
  <c r="F34" i="3"/>
  <c r="F4" i="3"/>
  <c r="D4" i="3" s="1"/>
  <c r="E4" i="3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" i="2"/>
  <c r="I45" i="2"/>
  <c r="K45" i="2"/>
  <c r="K46" i="2" s="1"/>
  <c r="L45" i="2"/>
  <c r="M45" i="2"/>
  <c r="N45" i="2"/>
  <c r="O45" i="2"/>
  <c r="P45" i="2"/>
  <c r="Q45" i="2"/>
  <c r="R45" i="2"/>
  <c r="S45" i="2"/>
  <c r="H45" i="2"/>
  <c r="H44" i="2"/>
  <c r="H46" i="2"/>
  <c r="L46" i="2"/>
  <c r="M46" i="2"/>
  <c r="P46" i="2"/>
  <c r="I44" i="2"/>
  <c r="J44" i="2"/>
  <c r="K44" i="2"/>
  <c r="L44" i="2"/>
  <c r="M44" i="2"/>
  <c r="N44" i="2"/>
  <c r="O44" i="2"/>
  <c r="P44" i="2"/>
  <c r="Q44" i="2"/>
  <c r="R44" i="2"/>
  <c r="S44" i="2"/>
  <c r="I34" i="2"/>
  <c r="J34" i="2"/>
  <c r="F34" i="2" s="1"/>
  <c r="K34" i="2"/>
  <c r="L34" i="2"/>
  <c r="M34" i="2"/>
  <c r="N34" i="2"/>
  <c r="O34" i="2"/>
  <c r="P34" i="2"/>
  <c r="Q34" i="2"/>
  <c r="R34" i="2"/>
  <c r="S34" i="2"/>
  <c r="H34" i="2"/>
  <c r="I18" i="2"/>
  <c r="J18" i="2"/>
  <c r="K18" i="2"/>
  <c r="L18" i="2"/>
  <c r="M18" i="2"/>
  <c r="N18" i="2"/>
  <c r="O18" i="2"/>
  <c r="P18" i="2"/>
  <c r="Q18" i="2"/>
  <c r="R18" i="2"/>
  <c r="S18" i="2"/>
  <c r="H18" i="2"/>
  <c r="F19" i="2"/>
  <c r="G19" i="2"/>
  <c r="F20" i="2"/>
  <c r="G20" i="2"/>
  <c r="F21" i="2"/>
  <c r="G21" i="2"/>
  <c r="F22" i="2"/>
  <c r="G22" i="2"/>
  <c r="F23" i="2"/>
  <c r="G23" i="2"/>
  <c r="F24" i="2"/>
  <c r="G24" i="2"/>
  <c r="F25" i="2"/>
  <c r="G25" i="2"/>
  <c r="F26" i="2"/>
  <c r="G26" i="2"/>
  <c r="F27" i="2"/>
  <c r="G27" i="2"/>
  <c r="F28" i="2"/>
  <c r="G28" i="2"/>
  <c r="F29" i="2"/>
  <c r="G29" i="2"/>
  <c r="F30" i="2"/>
  <c r="G30" i="2"/>
  <c r="F31" i="2"/>
  <c r="G31" i="2"/>
  <c r="F32" i="2"/>
  <c r="G32" i="2"/>
  <c r="F33" i="2"/>
  <c r="G33" i="2"/>
  <c r="G34" i="2"/>
  <c r="F35" i="2"/>
  <c r="G35" i="2"/>
  <c r="F36" i="2"/>
  <c r="G36" i="2"/>
  <c r="F37" i="2"/>
  <c r="G37" i="2"/>
  <c r="F38" i="2"/>
  <c r="G38" i="2"/>
  <c r="F39" i="2"/>
  <c r="G39" i="2"/>
  <c r="F40" i="2"/>
  <c r="G40" i="2"/>
  <c r="F41" i="2"/>
  <c r="G41" i="2"/>
  <c r="F42" i="2"/>
  <c r="G42" i="2"/>
  <c r="F43" i="2"/>
  <c r="G43" i="2"/>
  <c r="G44" i="2"/>
  <c r="F6" i="2"/>
  <c r="G6" i="2"/>
  <c r="F7" i="2"/>
  <c r="G7" i="2"/>
  <c r="F8" i="2"/>
  <c r="G8" i="2"/>
  <c r="F9" i="2"/>
  <c r="G9" i="2"/>
  <c r="F10" i="2"/>
  <c r="G10" i="2"/>
  <c r="F11" i="2"/>
  <c r="G11" i="2"/>
  <c r="F12" i="2"/>
  <c r="G12" i="2"/>
  <c r="F13" i="2"/>
  <c r="G13" i="2"/>
  <c r="F14" i="2"/>
  <c r="G14" i="2"/>
  <c r="F15" i="2"/>
  <c r="G15" i="2"/>
  <c r="F16" i="2"/>
  <c r="G16" i="2"/>
  <c r="F17" i="2"/>
  <c r="G17" i="2"/>
  <c r="G5" i="2"/>
  <c r="F5" i="2"/>
  <c r="G4" i="2"/>
  <c r="F4" i="2"/>
  <c r="G35" i="1"/>
  <c r="H33" i="1"/>
  <c r="H35" i="1" s="1"/>
  <c r="I33" i="1"/>
  <c r="J33" i="1"/>
  <c r="K33" i="1"/>
  <c r="L33" i="1"/>
  <c r="M33" i="1"/>
  <c r="N33" i="1"/>
  <c r="O33" i="1"/>
  <c r="P33" i="1"/>
  <c r="Q33" i="1"/>
  <c r="R33" i="1"/>
  <c r="G33" i="1"/>
  <c r="H27" i="1"/>
  <c r="I27" i="1"/>
  <c r="J27" i="1"/>
  <c r="K27" i="1"/>
  <c r="K35" i="1" s="1"/>
  <c r="L27" i="1"/>
  <c r="M27" i="1"/>
  <c r="N27" i="1"/>
  <c r="O27" i="1"/>
  <c r="O35" i="1" s="1"/>
  <c r="P27" i="1"/>
  <c r="Q27" i="1"/>
  <c r="R27" i="1"/>
  <c r="R35" i="1" s="1"/>
  <c r="G27" i="1"/>
  <c r="H21" i="1"/>
  <c r="I21" i="1"/>
  <c r="J21" i="1"/>
  <c r="K21" i="1"/>
  <c r="L21" i="1"/>
  <c r="M21" i="1"/>
  <c r="N21" i="1"/>
  <c r="O21" i="1"/>
  <c r="P21" i="1"/>
  <c r="Q21" i="1"/>
  <c r="E21" i="1" s="1"/>
  <c r="R21" i="1"/>
  <c r="G21" i="1"/>
  <c r="H13" i="1"/>
  <c r="I13" i="1"/>
  <c r="I35" i="1" s="1"/>
  <c r="J13" i="1"/>
  <c r="J35" i="1" s="1"/>
  <c r="K13" i="1"/>
  <c r="L13" i="1"/>
  <c r="M13" i="1"/>
  <c r="N13" i="1"/>
  <c r="O13" i="1"/>
  <c r="P13" i="1"/>
  <c r="Q13" i="1"/>
  <c r="Q35" i="1" s="1"/>
  <c r="R13" i="1"/>
  <c r="G13" i="1"/>
  <c r="D34" i="1"/>
  <c r="D30" i="1"/>
  <c r="D22" i="1"/>
  <c r="D19" i="1"/>
  <c r="D18" i="1"/>
  <c r="D17" i="1"/>
  <c r="D16" i="1"/>
  <c r="D14" i="1"/>
  <c r="D10" i="1"/>
  <c r="D8" i="1"/>
  <c r="D7" i="1"/>
  <c r="D5" i="1"/>
  <c r="F34" i="1"/>
  <c r="E34" i="1"/>
  <c r="F32" i="1"/>
  <c r="E32" i="1"/>
  <c r="F31" i="1"/>
  <c r="E31" i="1"/>
  <c r="F30" i="1"/>
  <c r="E30" i="1"/>
  <c r="F29" i="1"/>
  <c r="D29" i="1" s="1"/>
  <c r="E29" i="1"/>
  <c r="F28" i="1"/>
  <c r="E28" i="1"/>
  <c r="D28" i="1" s="1"/>
  <c r="F26" i="1"/>
  <c r="E26" i="1"/>
  <c r="F25" i="1"/>
  <c r="E25" i="1"/>
  <c r="D25" i="1" s="1"/>
  <c r="F24" i="1"/>
  <c r="E24" i="1"/>
  <c r="D24" i="1" s="1"/>
  <c r="F23" i="1"/>
  <c r="E23" i="1"/>
  <c r="D23" i="1" s="1"/>
  <c r="F22" i="1"/>
  <c r="E22" i="1"/>
  <c r="F21" i="1"/>
  <c r="F20" i="1"/>
  <c r="E20" i="1"/>
  <c r="D20" i="1" s="1"/>
  <c r="F19" i="1"/>
  <c r="E19" i="1"/>
  <c r="F18" i="1"/>
  <c r="E18" i="1"/>
  <c r="F17" i="1"/>
  <c r="E17" i="1"/>
  <c r="F16" i="1"/>
  <c r="E16" i="1"/>
  <c r="F15" i="1"/>
  <c r="D15" i="1" s="1"/>
  <c r="E15" i="1"/>
  <c r="F14" i="1"/>
  <c r="E14" i="1"/>
  <c r="F12" i="1"/>
  <c r="E12" i="1"/>
  <c r="D12" i="1" s="1"/>
  <c r="F11" i="1"/>
  <c r="E11" i="1"/>
  <c r="F10" i="1"/>
  <c r="E10" i="1"/>
  <c r="F9" i="1"/>
  <c r="E9" i="1"/>
  <c r="D9" i="1" s="1"/>
  <c r="F8" i="1"/>
  <c r="E8" i="1"/>
  <c r="F7" i="1"/>
  <c r="E7" i="1"/>
  <c r="F6" i="1"/>
  <c r="E6" i="1"/>
  <c r="F5" i="1"/>
  <c r="E5" i="1"/>
  <c r="F4" i="1"/>
  <c r="E4" i="1"/>
  <c r="D4" i="1" s="1"/>
  <c r="I45" i="14"/>
  <c r="J45" i="14"/>
  <c r="K45" i="14"/>
  <c r="L45" i="14"/>
  <c r="M45" i="14"/>
  <c r="N45" i="14"/>
  <c r="O45" i="14"/>
  <c r="P45" i="14"/>
  <c r="Q45" i="14"/>
  <c r="R45" i="14"/>
  <c r="S45" i="14"/>
  <c r="T45" i="14"/>
  <c r="U45" i="14"/>
  <c r="H45" i="14"/>
  <c r="I44" i="14"/>
  <c r="J44" i="14"/>
  <c r="K44" i="14"/>
  <c r="L44" i="14"/>
  <c r="M44" i="14"/>
  <c r="N44" i="14"/>
  <c r="O44" i="14"/>
  <c r="P44" i="14"/>
  <c r="Q44" i="14"/>
  <c r="R44" i="14"/>
  <c r="S44" i="14"/>
  <c r="G44" i="14" s="1"/>
  <c r="T44" i="14"/>
  <c r="U44" i="14"/>
  <c r="H44" i="14"/>
  <c r="F44" i="14" s="1"/>
  <c r="I34" i="14"/>
  <c r="J34" i="14"/>
  <c r="K34" i="14"/>
  <c r="G34" i="14" s="1"/>
  <c r="L34" i="14"/>
  <c r="M34" i="14"/>
  <c r="N34" i="14"/>
  <c r="O34" i="14"/>
  <c r="P34" i="14"/>
  <c r="Q34" i="14"/>
  <c r="R34" i="14"/>
  <c r="S34" i="14"/>
  <c r="T34" i="14"/>
  <c r="U34" i="14"/>
  <c r="H34" i="14"/>
  <c r="F34" i="14" s="1"/>
  <c r="I18" i="14"/>
  <c r="J18" i="14"/>
  <c r="K18" i="14"/>
  <c r="L18" i="14"/>
  <c r="M18" i="14"/>
  <c r="N18" i="14"/>
  <c r="O18" i="14"/>
  <c r="P18" i="14"/>
  <c r="Q18" i="14"/>
  <c r="R18" i="14"/>
  <c r="S18" i="14"/>
  <c r="T18" i="14"/>
  <c r="U18" i="14"/>
  <c r="H18" i="14"/>
  <c r="E20" i="14"/>
  <c r="E21" i="14"/>
  <c r="E22" i="14"/>
  <c r="E24" i="14"/>
  <c r="E25" i="14"/>
  <c r="E26" i="14"/>
  <c r="E27" i="14"/>
  <c r="E28" i="14"/>
  <c r="E29" i="14"/>
  <c r="E30" i="14"/>
  <c r="E31" i="14"/>
  <c r="E32" i="14"/>
  <c r="E33" i="14"/>
  <c r="E35" i="14"/>
  <c r="E36" i="14"/>
  <c r="E37" i="14"/>
  <c r="E38" i="14"/>
  <c r="E39" i="14"/>
  <c r="E40" i="14"/>
  <c r="E42" i="14"/>
  <c r="E43" i="14"/>
  <c r="E5" i="14"/>
  <c r="E8" i="14"/>
  <c r="E10" i="14"/>
  <c r="E11" i="14"/>
  <c r="E12" i="14"/>
  <c r="E13" i="14"/>
  <c r="E14" i="14"/>
  <c r="E15" i="14"/>
  <c r="E16" i="14"/>
  <c r="E17" i="14"/>
  <c r="E19" i="14"/>
  <c r="F35" i="14"/>
  <c r="G35" i="14"/>
  <c r="F36" i="14"/>
  <c r="G36" i="14"/>
  <c r="F37" i="14"/>
  <c r="G37" i="14"/>
  <c r="F38" i="14"/>
  <c r="G38" i="14"/>
  <c r="F39" i="14"/>
  <c r="G39" i="14"/>
  <c r="F40" i="14"/>
  <c r="G40" i="14"/>
  <c r="F41" i="14"/>
  <c r="G41" i="14"/>
  <c r="E41" i="14" s="1"/>
  <c r="F42" i="14"/>
  <c r="G42" i="14"/>
  <c r="F43" i="14"/>
  <c r="G43" i="14"/>
  <c r="F19" i="14"/>
  <c r="G19" i="14"/>
  <c r="F20" i="14"/>
  <c r="G20" i="14"/>
  <c r="F21" i="14"/>
  <c r="G21" i="14"/>
  <c r="F22" i="14"/>
  <c r="G22" i="14"/>
  <c r="F23" i="14"/>
  <c r="G23" i="14"/>
  <c r="E23" i="14" s="1"/>
  <c r="F24" i="14"/>
  <c r="G24" i="14"/>
  <c r="F25" i="14"/>
  <c r="G25" i="14"/>
  <c r="F26" i="14"/>
  <c r="G26" i="14"/>
  <c r="F27" i="14"/>
  <c r="G27" i="14"/>
  <c r="F28" i="14"/>
  <c r="G28" i="14"/>
  <c r="F29" i="14"/>
  <c r="G29" i="14"/>
  <c r="F30" i="14"/>
  <c r="G30" i="14"/>
  <c r="F31" i="14"/>
  <c r="G31" i="14"/>
  <c r="F32" i="14"/>
  <c r="G32" i="14"/>
  <c r="F33" i="14"/>
  <c r="G33" i="14"/>
  <c r="F5" i="14"/>
  <c r="G5" i="14"/>
  <c r="F6" i="14"/>
  <c r="G6" i="14"/>
  <c r="F7" i="14"/>
  <c r="E7" i="14" s="1"/>
  <c r="G7" i="14"/>
  <c r="F8" i="14"/>
  <c r="G8" i="14"/>
  <c r="F9" i="14"/>
  <c r="G9" i="14"/>
  <c r="E9" i="14" s="1"/>
  <c r="F10" i="14"/>
  <c r="G10" i="14"/>
  <c r="F11" i="14"/>
  <c r="G11" i="14"/>
  <c r="F12" i="14"/>
  <c r="G12" i="14"/>
  <c r="F13" i="14"/>
  <c r="G13" i="14"/>
  <c r="F14" i="14"/>
  <c r="G14" i="14"/>
  <c r="F15" i="14"/>
  <c r="G15" i="14"/>
  <c r="F16" i="14"/>
  <c r="G16" i="14"/>
  <c r="F17" i="14"/>
  <c r="G17" i="14"/>
  <c r="G4" i="14"/>
  <c r="F4" i="14"/>
  <c r="D11" i="1" l="1"/>
  <c r="F13" i="1"/>
  <c r="E44" i="14"/>
  <c r="E4" i="14"/>
  <c r="G18" i="14"/>
  <c r="E6" i="14"/>
  <c r="F18" i="14"/>
  <c r="G45" i="14"/>
  <c r="D26" i="13"/>
  <c r="F13" i="13"/>
  <c r="E13" i="13"/>
  <c r="D13" i="13" s="1"/>
  <c r="P35" i="13"/>
  <c r="F35" i="13" s="1"/>
  <c r="E27" i="13"/>
  <c r="D27" i="13" s="1"/>
  <c r="E35" i="13"/>
  <c r="K46" i="6"/>
  <c r="G46" i="6"/>
  <c r="J46" i="6"/>
  <c r="F46" i="6" s="1"/>
  <c r="E18" i="6"/>
  <c r="F45" i="6"/>
  <c r="E45" i="6" s="1"/>
  <c r="E44" i="6"/>
  <c r="F34" i="6"/>
  <c r="E34" i="6" s="1"/>
  <c r="L35" i="5"/>
  <c r="F35" i="5" s="1"/>
  <c r="D33" i="5"/>
  <c r="E35" i="5"/>
  <c r="E13" i="5"/>
  <c r="D13" i="5" s="1"/>
  <c r="E4" i="4"/>
  <c r="G18" i="4"/>
  <c r="H45" i="4"/>
  <c r="F45" i="4" s="1"/>
  <c r="E45" i="4" s="1"/>
  <c r="H46" i="4"/>
  <c r="F46" i="4" s="1"/>
  <c r="E46" i="4" s="1"/>
  <c r="F18" i="4"/>
  <c r="F21" i="3"/>
  <c r="D21" i="3" s="1"/>
  <c r="E27" i="3"/>
  <c r="E13" i="3"/>
  <c r="F35" i="3"/>
  <c r="E33" i="3"/>
  <c r="D31" i="3"/>
  <c r="D27" i="3"/>
  <c r="G35" i="3"/>
  <c r="E35" i="3" s="1"/>
  <c r="D35" i="3" s="1"/>
  <c r="D33" i="3"/>
  <c r="D13" i="3"/>
  <c r="S46" i="2"/>
  <c r="R46" i="2"/>
  <c r="Q46" i="2"/>
  <c r="O46" i="2"/>
  <c r="F18" i="2"/>
  <c r="N46" i="2"/>
  <c r="G18" i="2"/>
  <c r="J45" i="2"/>
  <c r="J46" i="2"/>
  <c r="I46" i="2"/>
  <c r="G45" i="2"/>
  <c r="F44" i="2"/>
  <c r="F33" i="1"/>
  <c r="D32" i="1"/>
  <c r="D31" i="1"/>
  <c r="E33" i="1"/>
  <c r="E13" i="1"/>
  <c r="D13" i="1" s="1"/>
  <c r="D6" i="1"/>
  <c r="P35" i="1"/>
  <c r="N35" i="1"/>
  <c r="D26" i="1"/>
  <c r="F27" i="1"/>
  <c r="D21" i="1"/>
  <c r="M35" i="1"/>
  <c r="E35" i="1" s="1"/>
  <c r="L35" i="1"/>
  <c r="F35" i="1" s="1"/>
  <c r="E27" i="1"/>
  <c r="D27" i="1" s="1"/>
  <c r="F45" i="14"/>
  <c r="E45" i="14" s="1"/>
  <c r="E34" i="14"/>
  <c r="G46" i="14" l="1"/>
  <c r="E18" i="14"/>
  <c r="E46" i="14" s="1"/>
  <c r="D35" i="13"/>
  <c r="E46" i="6"/>
  <c r="D35" i="5"/>
  <c r="E18" i="4"/>
  <c r="G46" i="2"/>
  <c r="D33" i="1"/>
  <c r="D35" i="1"/>
  <c r="F46" i="14"/>
  <c r="F46" i="2"/>
  <c r="F45" i="2"/>
</calcChain>
</file>

<file path=xl/sharedStrings.xml><?xml version="1.0" encoding="utf-8"?>
<sst xmlns="http://schemas.openxmlformats.org/spreadsheetml/2006/main" count="901" uniqueCount="149">
  <si>
    <t>計</t>
  </si>
  <si>
    <t>男</t>
  </si>
  <si>
    <t>女</t>
  </si>
  <si>
    <t>頭　部</t>
    <phoneticPr fontId="4"/>
  </si>
  <si>
    <t>顔部</t>
    <rPh sb="0" eb="1">
      <t>カオ</t>
    </rPh>
    <rPh sb="1" eb="2">
      <t>ブ</t>
    </rPh>
    <phoneticPr fontId="4"/>
  </si>
  <si>
    <t xml:space="preserve">  前額部</t>
    <phoneticPr fontId="4"/>
  </si>
  <si>
    <t xml:space="preserve">  眼部</t>
    <phoneticPr fontId="4"/>
  </si>
  <si>
    <t xml:space="preserve">  頬部</t>
    <phoneticPr fontId="4"/>
  </si>
  <si>
    <t xml:space="preserve">  耳部</t>
    <phoneticPr fontId="4"/>
  </si>
  <si>
    <t xml:space="preserve">  鼻部</t>
    <phoneticPr fontId="4"/>
  </si>
  <si>
    <t xml:space="preserve">  口部</t>
    <phoneticPr fontId="4"/>
  </si>
  <si>
    <t xml:space="preserve">  歯部</t>
    <phoneticPr fontId="4"/>
  </si>
  <si>
    <t xml:space="preserve">  顎部</t>
    <phoneticPr fontId="4"/>
  </si>
  <si>
    <t>計</t>
    <rPh sb="0" eb="1">
      <t>ケイ</t>
    </rPh>
    <phoneticPr fontId="4"/>
  </si>
  <si>
    <t>体幹部</t>
    <phoneticPr fontId="4"/>
  </si>
  <si>
    <t xml:space="preserve">  頸部</t>
    <phoneticPr fontId="4"/>
  </si>
  <si>
    <t xml:space="preserve">  肩部</t>
    <phoneticPr fontId="4"/>
  </si>
  <si>
    <t xml:space="preserve">  胸部</t>
    <phoneticPr fontId="4"/>
  </si>
  <si>
    <t xml:space="preserve">  腹部</t>
    <phoneticPr fontId="4"/>
  </si>
  <si>
    <t xml:space="preserve">  臀部</t>
    <phoneticPr fontId="4"/>
  </si>
  <si>
    <t>上肢部</t>
    <phoneticPr fontId="4"/>
  </si>
  <si>
    <t xml:space="preserve">  上腕部</t>
    <phoneticPr fontId="4"/>
  </si>
  <si>
    <t xml:space="preserve">  肘部</t>
    <phoneticPr fontId="4"/>
  </si>
  <si>
    <t xml:space="preserve">  前腕部</t>
    <phoneticPr fontId="4"/>
  </si>
  <si>
    <t xml:space="preserve">  手関節</t>
  </si>
  <si>
    <t xml:space="preserve">  手・手指部</t>
    <phoneticPr fontId="4"/>
  </si>
  <si>
    <t>下肢部</t>
    <rPh sb="0" eb="2">
      <t>カシ</t>
    </rPh>
    <rPh sb="2" eb="3">
      <t>ブ</t>
    </rPh>
    <phoneticPr fontId="4"/>
  </si>
  <si>
    <t xml:space="preserve">  下腿部</t>
    <phoneticPr fontId="4"/>
  </si>
  <si>
    <t xml:space="preserve">  足関節</t>
  </si>
  <si>
    <t xml:space="preserve">  足・足指部</t>
    <phoneticPr fontId="4"/>
  </si>
  <si>
    <t>その他</t>
    <rPh sb="2" eb="3">
      <t>タ</t>
    </rPh>
    <phoneticPr fontId="4"/>
  </si>
  <si>
    <t>合　　　　計</t>
    <rPh sb="0" eb="1">
      <t>ゴウ</t>
    </rPh>
    <rPh sb="5" eb="6">
      <t>ケイ</t>
    </rPh>
    <phoneticPr fontId="4"/>
  </si>
  <si>
    <t>区　　　分</t>
  </si>
  <si>
    <t>負　　　　　　傷</t>
    <rPh sb="0" eb="1">
      <t>フ</t>
    </rPh>
    <rPh sb="7" eb="8">
      <t>キズ</t>
    </rPh>
    <phoneticPr fontId="4"/>
  </si>
  <si>
    <t>骨折</t>
    <rPh sb="0" eb="2">
      <t>コッセツ</t>
    </rPh>
    <phoneticPr fontId="4"/>
  </si>
  <si>
    <t>捻挫</t>
    <rPh sb="0" eb="2">
      <t>ネンザ</t>
    </rPh>
    <phoneticPr fontId="4"/>
  </si>
  <si>
    <t>脱臼</t>
    <rPh sb="0" eb="2">
      <t>ダッキュウ</t>
    </rPh>
    <phoneticPr fontId="4"/>
  </si>
  <si>
    <t>挫傷・打撲</t>
    <rPh sb="0" eb="2">
      <t>ザショウ</t>
    </rPh>
    <rPh sb="3" eb="5">
      <t>ダボク</t>
    </rPh>
    <phoneticPr fontId="4"/>
  </si>
  <si>
    <t>靱帯損傷・断裂</t>
    <rPh sb="0" eb="2">
      <t>ジンタイ</t>
    </rPh>
    <rPh sb="2" eb="4">
      <t>ソンショウ</t>
    </rPh>
    <rPh sb="5" eb="7">
      <t>ダンレツ</t>
    </rPh>
    <phoneticPr fontId="4"/>
  </si>
  <si>
    <t>挫創</t>
    <rPh sb="0" eb="2">
      <t>ザソウ</t>
    </rPh>
    <phoneticPr fontId="4"/>
  </si>
  <si>
    <t>切創</t>
    <rPh sb="0" eb="2">
      <t>セッソウ</t>
    </rPh>
    <phoneticPr fontId="4"/>
  </si>
  <si>
    <t>刺創</t>
    <rPh sb="0" eb="1">
      <t>サ</t>
    </rPh>
    <rPh sb="1" eb="2">
      <t>ソウ</t>
    </rPh>
    <phoneticPr fontId="4"/>
  </si>
  <si>
    <t>割創</t>
    <rPh sb="0" eb="1">
      <t>ワ</t>
    </rPh>
    <rPh sb="1" eb="2">
      <t>ソウ</t>
    </rPh>
    <phoneticPr fontId="4"/>
  </si>
  <si>
    <t>裂創</t>
    <rPh sb="0" eb="1">
      <t>レツ</t>
    </rPh>
    <rPh sb="1" eb="2">
      <t>ソウ</t>
    </rPh>
    <phoneticPr fontId="4"/>
  </si>
  <si>
    <t>擦過傷</t>
    <rPh sb="0" eb="3">
      <t>サッカショウ</t>
    </rPh>
    <phoneticPr fontId="4"/>
  </si>
  <si>
    <t>熱傷・火傷</t>
    <rPh sb="0" eb="2">
      <t>ネッショウ</t>
    </rPh>
    <rPh sb="3" eb="5">
      <t>ヤケド</t>
    </rPh>
    <phoneticPr fontId="4"/>
  </si>
  <si>
    <t>歯牙破折</t>
    <rPh sb="0" eb="1">
      <t>ハ</t>
    </rPh>
    <rPh sb="1" eb="2">
      <t>キバ</t>
    </rPh>
    <rPh sb="2" eb="3">
      <t>ヤブ</t>
    </rPh>
    <rPh sb="3" eb="4">
      <t>オ</t>
    </rPh>
    <phoneticPr fontId="4"/>
  </si>
  <si>
    <t>負傷の計</t>
    <rPh sb="0" eb="2">
      <t>フショウ</t>
    </rPh>
    <rPh sb="3" eb="4">
      <t>ケイ</t>
    </rPh>
    <phoneticPr fontId="4"/>
  </si>
  <si>
    <t>疾　　　　　　病</t>
    <rPh sb="0" eb="1">
      <t>シツ</t>
    </rPh>
    <rPh sb="7" eb="8">
      <t>ビョウ</t>
    </rPh>
    <phoneticPr fontId="4"/>
  </si>
  <si>
    <t>食中毒</t>
    <rPh sb="0" eb="3">
      <t>ショクチュウドク</t>
    </rPh>
    <phoneticPr fontId="4"/>
  </si>
  <si>
    <t>食中毒以外の中毒</t>
    <rPh sb="0" eb="3">
      <t>ショクチュウドク</t>
    </rPh>
    <rPh sb="3" eb="5">
      <t>イガイ</t>
    </rPh>
    <rPh sb="6" eb="8">
      <t>チュウドク</t>
    </rPh>
    <phoneticPr fontId="4"/>
  </si>
  <si>
    <t>熱中症</t>
    <rPh sb="0" eb="2">
      <t>ネッチュウ</t>
    </rPh>
    <rPh sb="2" eb="3">
      <t>ショウ</t>
    </rPh>
    <phoneticPr fontId="4"/>
  </si>
  <si>
    <t>溺水</t>
    <rPh sb="0" eb="1">
      <t>デキ</t>
    </rPh>
    <rPh sb="1" eb="2">
      <t>ミズ</t>
    </rPh>
    <phoneticPr fontId="4"/>
  </si>
  <si>
    <t>異物の嚥下・迷入</t>
    <rPh sb="0" eb="2">
      <t>イブツ</t>
    </rPh>
    <rPh sb="3" eb="5">
      <t>エンゲ</t>
    </rPh>
    <rPh sb="6" eb="7">
      <t>メイ</t>
    </rPh>
    <rPh sb="7" eb="8">
      <t>ハイ</t>
    </rPh>
    <phoneticPr fontId="4"/>
  </si>
  <si>
    <t>接触性の皮膚炎</t>
    <rPh sb="0" eb="3">
      <t>セッショクセイ</t>
    </rPh>
    <rPh sb="4" eb="6">
      <t>ヒフ</t>
    </rPh>
    <rPh sb="6" eb="7">
      <t>エン</t>
    </rPh>
    <phoneticPr fontId="4"/>
  </si>
  <si>
    <t>外部衝撃、
相当の運動
量、心身に
対する負担
の累積に起
因する疾病</t>
    <rPh sb="0" eb="2">
      <t>ガイブ</t>
    </rPh>
    <rPh sb="2" eb="4">
      <t>ショウゲキ</t>
    </rPh>
    <rPh sb="6" eb="8">
      <t>ソウトウ</t>
    </rPh>
    <rPh sb="9" eb="11">
      <t>ウンドウ</t>
    </rPh>
    <rPh sb="12" eb="13">
      <t>リョウ</t>
    </rPh>
    <rPh sb="14" eb="16">
      <t>シンシン</t>
    </rPh>
    <rPh sb="18" eb="19">
      <t>タイ</t>
    </rPh>
    <rPh sb="21" eb="23">
      <t>フタン</t>
    </rPh>
    <rPh sb="25" eb="27">
      <t>ルイセキ</t>
    </rPh>
    <rPh sb="28" eb="29">
      <t>オコシ</t>
    </rPh>
    <rPh sb="30" eb="31">
      <t>イン</t>
    </rPh>
    <rPh sb="33" eb="35">
      <t>シッペイ</t>
    </rPh>
    <phoneticPr fontId="4"/>
  </si>
  <si>
    <t>脳・脊髄系の疾患</t>
    <rPh sb="0" eb="1">
      <t>ノウ</t>
    </rPh>
    <rPh sb="2" eb="4">
      <t>セキズイ</t>
    </rPh>
    <rPh sb="4" eb="5">
      <t>ケイ</t>
    </rPh>
    <rPh sb="6" eb="8">
      <t>シッカン</t>
    </rPh>
    <phoneticPr fontId="4"/>
  </si>
  <si>
    <t>心臓系の疾患</t>
    <rPh sb="0" eb="2">
      <t>シンゾウ</t>
    </rPh>
    <rPh sb="2" eb="3">
      <t>ケイ</t>
    </rPh>
    <rPh sb="4" eb="6">
      <t>シッカン</t>
    </rPh>
    <phoneticPr fontId="4"/>
  </si>
  <si>
    <t>肺その他の内臓系疾患</t>
    <rPh sb="0" eb="1">
      <t>ハイ</t>
    </rPh>
    <rPh sb="3" eb="4">
      <t>タ</t>
    </rPh>
    <rPh sb="5" eb="7">
      <t>ナイゾウ</t>
    </rPh>
    <rPh sb="7" eb="8">
      <t>ケイ</t>
    </rPh>
    <rPh sb="8" eb="10">
      <t>シッカン</t>
    </rPh>
    <phoneticPr fontId="4"/>
  </si>
  <si>
    <t>骨疾患</t>
    <rPh sb="0" eb="1">
      <t>ホネ</t>
    </rPh>
    <rPh sb="1" eb="3">
      <t>シッカン</t>
    </rPh>
    <phoneticPr fontId="4"/>
  </si>
  <si>
    <t>関節疾患</t>
    <rPh sb="0" eb="2">
      <t>カンセツ</t>
    </rPh>
    <rPh sb="2" eb="4">
      <t>シッカン</t>
    </rPh>
    <phoneticPr fontId="4"/>
  </si>
  <si>
    <t>筋腱疾患</t>
    <rPh sb="0" eb="1">
      <t>キン</t>
    </rPh>
    <rPh sb="1" eb="2">
      <t>ケン</t>
    </rPh>
    <rPh sb="2" eb="4">
      <t>シッカン</t>
    </rPh>
    <phoneticPr fontId="4"/>
  </si>
  <si>
    <t>皮膚疾患</t>
    <rPh sb="0" eb="2">
      <t>ヒフ</t>
    </rPh>
    <rPh sb="2" eb="4">
      <t>シッカン</t>
    </rPh>
    <phoneticPr fontId="4"/>
  </si>
  <si>
    <t>精神疾患</t>
    <rPh sb="0" eb="2">
      <t>セイシン</t>
    </rPh>
    <rPh sb="2" eb="4">
      <t>シッカン</t>
    </rPh>
    <phoneticPr fontId="4"/>
  </si>
  <si>
    <t>負傷に起因
する疾病</t>
    <rPh sb="0" eb="2">
      <t>フショウ</t>
    </rPh>
    <rPh sb="3" eb="5">
      <t>キイン</t>
    </rPh>
    <rPh sb="8" eb="10">
      <t>シッペイ</t>
    </rPh>
    <phoneticPr fontId="4"/>
  </si>
  <si>
    <t>疾病の計</t>
    <rPh sb="0" eb="2">
      <t>シッペイ</t>
    </rPh>
    <rPh sb="3" eb="4">
      <t>ケイ</t>
    </rPh>
    <phoneticPr fontId="4"/>
  </si>
  <si>
    <t>負傷・疾病の合計</t>
    <rPh sb="0" eb="2">
      <t>フショウ</t>
    </rPh>
    <rPh sb="3" eb="5">
      <t>シッペイ</t>
    </rPh>
    <rPh sb="6" eb="8">
      <t>ゴウケイ</t>
    </rPh>
    <phoneticPr fontId="4"/>
  </si>
  <si>
    <t xml:space="preserve">  胸部</t>
  </si>
  <si>
    <t xml:space="preserve">  腹部</t>
  </si>
  <si>
    <t>０歳</t>
    <rPh sb="1" eb="2">
      <t>サイ</t>
    </rPh>
    <phoneticPr fontId="4"/>
  </si>
  <si>
    <t>１歳</t>
    <rPh sb="1" eb="2">
      <t>サイ</t>
    </rPh>
    <phoneticPr fontId="4"/>
  </si>
  <si>
    <t>２歳</t>
    <rPh sb="1" eb="2">
      <t>サイ</t>
    </rPh>
    <phoneticPr fontId="4"/>
  </si>
  <si>
    <t>３歳</t>
    <rPh sb="1" eb="2">
      <t>サイ</t>
    </rPh>
    <phoneticPr fontId="4"/>
  </si>
  <si>
    <t>４歳</t>
    <rPh sb="1" eb="2">
      <t>サイ</t>
    </rPh>
    <phoneticPr fontId="4"/>
  </si>
  <si>
    <t>５歳</t>
    <rPh sb="1" eb="2">
      <t>サイ</t>
    </rPh>
    <phoneticPr fontId="4"/>
  </si>
  <si>
    <t>６歳</t>
    <rPh sb="1" eb="2">
      <t>サイ</t>
    </rPh>
    <phoneticPr fontId="4"/>
  </si>
  <si>
    <t xml:space="preserve">  手関節</t>
    <phoneticPr fontId="4"/>
  </si>
  <si>
    <t>３－１（１）　負傷・疾病の部位別、男女別件数表（小学校）</t>
    <rPh sb="7" eb="9">
      <t>フショウ</t>
    </rPh>
    <rPh sb="10" eb="12">
      <t>シッペイ</t>
    </rPh>
    <rPh sb="13" eb="15">
      <t>ブイ</t>
    </rPh>
    <rPh sb="15" eb="16">
      <t>ベツ</t>
    </rPh>
    <rPh sb="17" eb="19">
      <t>ダンジョ</t>
    </rPh>
    <rPh sb="19" eb="20">
      <t>ベツ</t>
    </rPh>
    <rPh sb="20" eb="22">
      <t>ケンスウ</t>
    </rPh>
    <rPh sb="22" eb="23">
      <t>ヒョウ</t>
    </rPh>
    <rPh sb="24" eb="27">
      <t>ショウガッコウ</t>
    </rPh>
    <phoneticPr fontId="1"/>
  </si>
  <si>
    <t>３－１（２）　負傷・疾病の種類別、男女別件数表（小学校）</t>
    <rPh sb="7" eb="9">
      <t>フショウ</t>
    </rPh>
    <rPh sb="10" eb="12">
      <t>シッペイ</t>
    </rPh>
    <rPh sb="13" eb="15">
      <t>シュルイ</t>
    </rPh>
    <rPh sb="15" eb="16">
      <t>ベツ</t>
    </rPh>
    <rPh sb="17" eb="19">
      <t>ダンジョ</t>
    </rPh>
    <rPh sb="19" eb="20">
      <t>ベツ</t>
    </rPh>
    <rPh sb="20" eb="22">
      <t>ケンスウ</t>
    </rPh>
    <rPh sb="22" eb="23">
      <t>ヒョウ</t>
    </rPh>
    <rPh sb="24" eb="27">
      <t>ショウガッコウ</t>
    </rPh>
    <phoneticPr fontId="1"/>
  </si>
  <si>
    <t>３－２（１）　負傷・疾病の部位別、男女別件数表（中学校）</t>
    <rPh sb="7" eb="9">
      <t>フショウ</t>
    </rPh>
    <rPh sb="10" eb="12">
      <t>シッペイ</t>
    </rPh>
    <rPh sb="13" eb="15">
      <t>ブイ</t>
    </rPh>
    <rPh sb="15" eb="16">
      <t>ベツ</t>
    </rPh>
    <rPh sb="17" eb="19">
      <t>ダンジョ</t>
    </rPh>
    <rPh sb="19" eb="20">
      <t>ベツ</t>
    </rPh>
    <rPh sb="20" eb="22">
      <t>ケンスウ</t>
    </rPh>
    <rPh sb="22" eb="23">
      <t>ヒョウ</t>
    </rPh>
    <rPh sb="24" eb="27">
      <t>チュウガッコウ</t>
    </rPh>
    <phoneticPr fontId="1"/>
  </si>
  <si>
    <t>３－２（２）　負傷・疾病の種類別、男女別件数表（中学校）</t>
    <rPh sb="7" eb="9">
      <t>フショウ</t>
    </rPh>
    <rPh sb="10" eb="12">
      <t>シッペイ</t>
    </rPh>
    <rPh sb="13" eb="15">
      <t>シュルイ</t>
    </rPh>
    <rPh sb="15" eb="16">
      <t>ベツ</t>
    </rPh>
    <rPh sb="17" eb="19">
      <t>ダンジョ</t>
    </rPh>
    <rPh sb="19" eb="20">
      <t>ベツ</t>
    </rPh>
    <rPh sb="20" eb="22">
      <t>ケンスウ</t>
    </rPh>
    <rPh sb="22" eb="23">
      <t>ヒョウ</t>
    </rPh>
    <rPh sb="24" eb="27">
      <t>チュウガッコウ</t>
    </rPh>
    <phoneticPr fontId="1"/>
  </si>
  <si>
    <t>３－３（１）　負傷・疾病の部位別、男女別件数表（高等学校）</t>
    <rPh sb="7" eb="9">
      <t>フショウ</t>
    </rPh>
    <rPh sb="10" eb="12">
      <t>シッペイ</t>
    </rPh>
    <rPh sb="13" eb="15">
      <t>ブイ</t>
    </rPh>
    <rPh sb="15" eb="16">
      <t>ベツ</t>
    </rPh>
    <rPh sb="17" eb="19">
      <t>ダンジョ</t>
    </rPh>
    <rPh sb="19" eb="20">
      <t>ベツ</t>
    </rPh>
    <rPh sb="20" eb="22">
      <t>ケンスウ</t>
    </rPh>
    <rPh sb="22" eb="23">
      <t>ヒョウ</t>
    </rPh>
    <rPh sb="24" eb="26">
      <t>コウトウ</t>
    </rPh>
    <rPh sb="26" eb="28">
      <t>ガッコウ</t>
    </rPh>
    <phoneticPr fontId="1"/>
  </si>
  <si>
    <t>３－３（２）　負傷・疾病の種類別、男女別件数表（高等学校）</t>
    <rPh sb="7" eb="9">
      <t>フショウ</t>
    </rPh>
    <rPh sb="10" eb="12">
      <t>シッペイ</t>
    </rPh>
    <rPh sb="13" eb="15">
      <t>シュルイ</t>
    </rPh>
    <rPh sb="15" eb="16">
      <t>ベツ</t>
    </rPh>
    <rPh sb="17" eb="19">
      <t>ダンジョ</t>
    </rPh>
    <rPh sb="19" eb="20">
      <t>ベツ</t>
    </rPh>
    <rPh sb="20" eb="22">
      <t>ケンスウ</t>
    </rPh>
    <rPh sb="22" eb="23">
      <t>ヒョウ</t>
    </rPh>
    <rPh sb="24" eb="26">
      <t>コウトウ</t>
    </rPh>
    <rPh sb="26" eb="28">
      <t>ガッコウ</t>
    </rPh>
    <phoneticPr fontId="1"/>
  </si>
  <si>
    <t>３－４（１）　負傷・疾病の部位別、男女別件数表（高等専門学校）</t>
    <rPh sb="7" eb="9">
      <t>フショウ</t>
    </rPh>
    <rPh sb="10" eb="12">
      <t>シッペイ</t>
    </rPh>
    <rPh sb="13" eb="15">
      <t>ブイ</t>
    </rPh>
    <rPh sb="15" eb="16">
      <t>ベツ</t>
    </rPh>
    <rPh sb="17" eb="19">
      <t>ダンジョ</t>
    </rPh>
    <rPh sb="19" eb="20">
      <t>ベツ</t>
    </rPh>
    <rPh sb="20" eb="22">
      <t>ケンスウ</t>
    </rPh>
    <rPh sb="22" eb="23">
      <t>ヒョウ</t>
    </rPh>
    <rPh sb="24" eb="26">
      <t>コウトウ</t>
    </rPh>
    <rPh sb="26" eb="28">
      <t>センモン</t>
    </rPh>
    <rPh sb="28" eb="30">
      <t>ガッコウ</t>
    </rPh>
    <phoneticPr fontId="1"/>
  </si>
  <si>
    <t>３－４（２）　負傷・疾病の種類別、男女別件数表（高等専門学校）</t>
    <rPh sb="7" eb="9">
      <t>フショウ</t>
    </rPh>
    <rPh sb="10" eb="12">
      <t>シッペイ</t>
    </rPh>
    <rPh sb="13" eb="15">
      <t>シュルイ</t>
    </rPh>
    <rPh sb="15" eb="16">
      <t>ベツ</t>
    </rPh>
    <rPh sb="17" eb="19">
      <t>ダンジョ</t>
    </rPh>
    <rPh sb="19" eb="20">
      <t>ベツ</t>
    </rPh>
    <rPh sb="20" eb="22">
      <t>ケンスウ</t>
    </rPh>
    <rPh sb="22" eb="23">
      <t>ヒョウ</t>
    </rPh>
    <rPh sb="24" eb="26">
      <t>コウトウ</t>
    </rPh>
    <rPh sb="26" eb="28">
      <t>センモン</t>
    </rPh>
    <rPh sb="28" eb="30">
      <t>ガッコウ</t>
    </rPh>
    <phoneticPr fontId="1"/>
  </si>
  <si>
    <t>３－５（１）　負傷・疾病の部位別、男女別件数表（幼稚園）</t>
    <rPh sb="7" eb="9">
      <t>フショウ</t>
    </rPh>
    <rPh sb="10" eb="12">
      <t>シッペイ</t>
    </rPh>
    <rPh sb="13" eb="15">
      <t>ブイ</t>
    </rPh>
    <rPh sb="15" eb="16">
      <t>ベツ</t>
    </rPh>
    <rPh sb="17" eb="19">
      <t>ダンジョ</t>
    </rPh>
    <rPh sb="19" eb="20">
      <t>ベツ</t>
    </rPh>
    <rPh sb="20" eb="22">
      <t>ケンスウ</t>
    </rPh>
    <rPh sb="22" eb="23">
      <t>ヒョウ</t>
    </rPh>
    <rPh sb="24" eb="27">
      <t>ヨウチエン</t>
    </rPh>
    <phoneticPr fontId="1"/>
  </si>
  <si>
    <t>３－５（２）　負傷・疾病の種類別、男女別件数表（幼稚園）</t>
    <rPh sb="7" eb="9">
      <t>フショウ</t>
    </rPh>
    <rPh sb="10" eb="12">
      <t>シッペイ</t>
    </rPh>
    <rPh sb="13" eb="15">
      <t>シュルイ</t>
    </rPh>
    <rPh sb="15" eb="16">
      <t>ベツ</t>
    </rPh>
    <rPh sb="17" eb="19">
      <t>ダンジョ</t>
    </rPh>
    <rPh sb="19" eb="20">
      <t>ベツ</t>
    </rPh>
    <rPh sb="20" eb="22">
      <t>ケンスウ</t>
    </rPh>
    <rPh sb="22" eb="23">
      <t>ヒョウ</t>
    </rPh>
    <rPh sb="24" eb="27">
      <t>ヨウチエン</t>
    </rPh>
    <phoneticPr fontId="1"/>
  </si>
  <si>
    <t>区　　　分</t>
    <phoneticPr fontId="4"/>
  </si>
  <si>
    <t>合　　計</t>
    <phoneticPr fontId="4"/>
  </si>
  <si>
    <t>体幹部</t>
    <phoneticPr fontId="4"/>
  </si>
  <si>
    <t xml:space="preserve">  頸部</t>
    <phoneticPr fontId="4"/>
  </si>
  <si>
    <t xml:space="preserve">  肩部</t>
    <phoneticPr fontId="4"/>
  </si>
  <si>
    <t xml:space="preserve">  胸部</t>
    <phoneticPr fontId="4"/>
  </si>
  <si>
    <t xml:space="preserve">  腹部</t>
    <phoneticPr fontId="4"/>
  </si>
  <si>
    <t xml:space="preserve">  背部</t>
    <phoneticPr fontId="4"/>
  </si>
  <si>
    <t xml:space="preserve">  腰部</t>
    <phoneticPr fontId="4"/>
  </si>
  <si>
    <t xml:space="preserve">  臀部</t>
    <phoneticPr fontId="4"/>
  </si>
  <si>
    <t>上肢部</t>
    <phoneticPr fontId="4"/>
  </si>
  <si>
    <t xml:space="preserve">  上腕部</t>
    <phoneticPr fontId="4"/>
  </si>
  <si>
    <t xml:space="preserve">  肘部</t>
    <phoneticPr fontId="4"/>
  </si>
  <si>
    <t xml:space="preserve">  前腕部</t>
    <phoneticPr fontId="4"/>
  </si>
  <si>
    <t xml:space="preserve">  手・手指部</t>
    <phoneticPr fontId="4"/>
  </si>
  <si>
    <t xml:space="preserve">  大腿部・股関節</t>
    <phoneticPr fontId="4"/>
  </si>
  <si>
    <t xml:space="preserve">  膝部</t>
    <phoneticPr fontId="4"/>
  </si>
  <si>
    <t xml:space="preserve">  下腿部</t>
    <phoneticPr fontId="4"/>
  </si>
  <si>
    <t xml:space="preserve">  足・足指部</t>
    <phoneticPr fontId="4"/>
  </si>
  <si>
    <t>１年</t>
    <phoneticPr fontId="4"/>
  </si>
  <si>
    <t>２年</t>
    <phoneticPr fontId="4"/>
  </si>
  <si>
    <t>３年</t>
    <phoneticPr fontId="4"/>
  </si>
  <si>
    <t>４年</t>
    <phoneticPr fontId="4"/>
  </si>
  <si>
    <t>５年</t>
    <phoneticPr fontId="4"/>
  </si>
  <si>
    <t>６年</t>
    <phoneticPr fontId="4"/>
  </si>
  <si>
    <t>頭　部</t>
    <phoneticPr fontId="4"/>
  </si>
  <si>
    <t xml:space="preserve">  前額部</t>
    <phoneticPr fontId="4"/>
  </si>
  <si>
    <t xml:space="preserve">  眼部</t>
    <phoneticPr fontId="4"/>
  </si>
  <si>
    <t xml:space="preserve">  頬部</t>
    <phoneticPr fontId="4"/>
  </si>
  <si>
    <t xml:space="preserve">  耳部</t>
    <phoneticPr fontId="4"/>
  </si>
  <si>
    <t xml:space="preserve">  鼻部</t>
    <phoneticPr fontId="4"/>
  </si>
  <si>
    <t xml:space="preserve">  口部</t>
    <phoneticPr fontId="4"/>
  </si>
  <si>
    <t xml:space="preserve">  歯部</t>
    <phoneticPr fontId="4"/>
  </si>
  <si>
    <t xml:space="preserve">  顎部</t>
    <phoneticPr fontId="4"/>
  </si>
  <si>
    <t>体幹部</t>
    <phoneticPr fontId="4"/>
  </si>
  <si>
    <t xml:space="preserve">  頸部</t>
    <phoneticPr fontId="4"/>
  </si>
  <si>
    <t xml:space="preserve">  肩部</t>
    <phoneticPr fontId="4"/>
  </si>
  <si>
    <t xml:space="preserve">  背部</t>
    <phoneticPr fontId="4"/>
  </si>
  <si>
    <t xml:space="preserve">  腰部</t>
    <phoneticPr fontId="4"/>
  </si>
  <si>
    <t xml:space="preserve">  臀部</t>
    <phoneticPr fontId="4"/>
  </si>
  <si>
    <t>上肢部</t>
    <phoneticPr fontId="4"/>
  </si>
  <si>
    <t xml:space="preserve">  上腕部</t>
    <phoneticPr fontId="4"/>
  </si>
  <si>
    <t xml:space="preserve">  肘部</t>
    <phoneticPr fontId="4"/>
  </si>
  <si>
    <t xml:space="preserve">  前腕部</t>
    <phoneticPr fontId="4"/>
  </si>
  <si>
    <t xml:space="preserve">  手・手指部</t>
    <phoneticPr fontId="4"/>
  </si>
  <si>
    <t xml:space="preserve">  大腿部・股関節</t>
    <phoneticPr fontId="4"/>
  </si>
  <si>
    <t xml:space="preserve">  膝部</t>
    <phoneticPr fontId="4"/>
  </si>
  <si>
    <t xml:space="preserve">  下腿部</t>
    <phoneticPr fontId="4"/>
  </si>
  <si>
    <t xml:space="preserve">  足・足指部</t>
    <phoneticPr fontId="4"/>
  </si>
  <si>
    <t>区　　　分</t>
    <phoneticPr fontId="4"/>
  </si>
  <si>
    <t>合　　計</t>
    <phoneticPr fontId="4"/>
  </si>
  <si>
    <t>合　　計</t>
    <phoneticPr fontId="4"/>
  </si>
  <si>
    <t xml:space="preserve">  背部</t>
    <phoneticPr fontId="4"/>
  </si>
  <si>
    <t xml:space="preserve">  腰部</t>
    <phoneticPr fontId="4"/>
  </si>
  <si>
    <t xml:space="preserve">  大腿部・股関節</t>
    <phoneticPr fontId="4"/>
  </si>
  <si>
    <t xml:space="preserve">  膝部</t>
    <phoneticPr fontId="4"/>
  </si>
  <si>
    <t xml:space="preserve">  足関節</t>
    <phoneticPr fontId="4"/>
  </si>
  <si>
    <t>３－６（１）　負傷・疾病の部位別、男女別件数表（幼保連携型認定こども園）</t>
  </si>
  <si>
    <t>３－６（２）　負傷・疾病の種類別、男女別件数表（幼保連携型認定こども園）</t>
  </si>
  <si>
    <t>３－７（１）　負傷・疾病の部位別、男女別件数表（保育所等）</t>
    <rPh sb="27" eb="28">
      <t>トウ</t>
    </rPh>
    <phoneticPr fontId="1"/>
  </si>
  <si>
    <t>３－７（２）　負傷・疾病の種類別、男女別件数表（保育所等）</t>
    <rPh sb="27" eb="28">
      <t>トウ</t>
    </rPh>
    <phoneticPr fontId="1"/>
  </si>
  <si>
    <t>※本年度のみ0歳、1歳、2歳の表示有り</t>
    <rPh sb="1" eb="4">
      <t>ホンネンド</t>
    </rPh>
    <rPh sb="7" eb="8">
      <t>サイ</t>
    </rPh>
    <rPh sb="10" eb="11">
      <t>サイ</t>
    </rPh>
    <rPh sb="13" eb="14">
      <t>サイ</t>
    </rPh>
    <rPh sb="15" eb="17">
      <t>ヒョウジ</t>
    </rPh>
    <rPh sb="17" eb="18">
      <t>ア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</si>
</sst>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0.5"/>
      <name val="ＭＳ Ｐ明朝"/>
      <family val="1"/>
      <charset val="128"/>
    </font>
    <font>
      <sz val="11"/>
      <name val="ＭＳ Ｐゴシック"/>
      <family val="2"/>
      <charset val="128"/>
      <scheme val="minor"/>
    </font>
    <font>
      <sz val="11"/>
      <color indexed="8"/>
      <name val="ＭＳ Ｐ明朝"/>
      <family val="1"/>
      <charset val="128"/>
    </font>
    <font>
      <sz val="10.5"/>
      <color indexed="8"/>
      <name val="ＭＳ Ｐ明朝"/>
      <family val="1"/>
      <charset val="128"/>
    </font>
    <font>
      <sz val="8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6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329">
    <xf numFmtId="0" fontId="0" fillId="0" borderId="0" xfId="0">
      <alignment vertical="center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3" fontId="3" fillId="0" borderId="16" xfId="1" applyNumberFormat="1" applyFont="1" applyBorder="1" applyAlignment="1">
      <alignment horizontal="right" vertical="center"/>
    </xf>
    <xf numFmtId="3" fontId="3" fillId="0" borderId="17" xfId="1" applyNumberFormat="1" applyFont="1" applyBorder="1" applyAlignment="1">
      <alignment horizontal="right" vertical="center"/>
    </xf>
    <xf numFmtId="3" fontId="3" fillId="0" borderId="18" xfId="1" applyNumberFormat="1" applyFont="1" applyBorder="1" applyAlignment="1">
      <alignment horizontal="right" vertical="center"/>
    </xf>
    <xf numFmtId="0" fontId="3" fillId="0" borderId="4" xfId="1" applyFont="1" applyBorder="1" applyAlignment="1">
      <alignment vertical="center"/>
    </xf>
    <xf numFmtId="3" fontId="3" fillId="0" borderId="21" xfId="1" applyNumberFormat="1" applyFont="1" applyBorder="1" applyAlignment="1">
      <alignment horizontal="right" vertical="center"/>
    </xf>
    <xf numFmtId="3" fontId="3" fillId="0" borderId="22" xfId="1" applyNumberFormat="1" applyFont="1" applyBorder="1" applyAlignment="1">
      <alignment horizontal="right" vertical="center"/>
    </xf>
    <xf numFmtId="3" fontId="3" fillId="0" borderId="23" xfId="1" applyNumberFormat="1" applyFont="1" applyBorder="1" applyAlignment="1">
      <alignment horizontal="right" vertical="center"/>
    </xf>
    <xf numFmtId="0" fontId="3" fillId="0" borderId="25" xfId="1" applyFont="1" applyBorder="1" applyAlignment="1">
      <alignment vertical="center"/>
    </xf>
    <xf numFmtId="3" fontId="3" fillId="0" borderId="27" xfId="1" applyNumberFormat="1" applyFont="1" applyBorder="1" applyAlignment="1">
      <alignment horizontal="right" vertical="center"/>
    </xf>
    <xf numFmtId="3" fontId="3" fillId="0" borderId="28" xfId="1" applyNumberFormat="1" applyFont="1" applyBorder="1" applyAlignment="1">
      <alignment horizontal="right" vertical="center"/>
    </xf>
    <xf numFmtId="3" fontId="3" fillId="0" borderId="29" xfId="1" applyNumberFormat="1" applyFont="1" applyBorder="1" applyAlignment="1">
      <alignment horizontal="right" vertical="center"/>
    </xf>
    <xf numFmtId="0" fontId="3" fillId="0" borderId="31" xfId="1" applyFont="1" applyBorder="1" applyAlignment="1">
      <alignment horizontal="center" vertical="center"/>
    </xf>
    <xf numFmtId="0" fontId="3" fillId="0" borderId="34" xfId="1" applyFont="1" applyBorder="1" applyAlignment="1">
      <alignment vertical="center"/>
    </xf>
    <xf numFmtId="0" fontId="3" fillId="0" borderId="35" xfId="1" applyFont="1" applyBorder="1" applyAlignment="1">
      <alignment horizontal="center" vertical="center"/>
    </xf>
    <xf numFmtId="0" fontId="5" fillId="0" borderId="30" xfId="1" applyFont="1" applyBorder="1" applyAlignment="1">
      <alignment horizontal="center" vertical="center" wrapText="1"/>
    </xf>
    <xf numFmtId="0" fontId="5" fillId="0" borderId="45" xfId="1" applyFont="1" applyBorder="1" applyAlignment="1">
      <alignment horizontal="center" vertical="center" wrapText="1"/>
    </xf>
    <xf numFmtId="0" fontId="5" fillId="0" borderId="46" xfId="1" applyFont="1" applyBorder="1" applyAlignment="1">
      <alignment horizontal="center" vertical="center" wrapText="1"/>
    </xf>
    <xf numFmtId="0" fontId="5" fillId="0" borderId="47" xfId="1" applyFont="1" applyBorder="1" applyAlignment="1">
      <alignment horizontal="center" vertical="center" wrapText="1"/>
    </xf>
    <xf numFmtId="3" fontId="5" fillId="0" borderId="43" xfId="1" applyNumberFormat="1" applyFont="1" applyBorder="1" applyAlignment="1">
      <alignment horizontal="right" vertical="center"/>
    </xf>
    <xf numFmtId="3" fontId="5" fillId="0" borderId="44" xfId="1" applyNumberFormat="1" applyFont="1" applyBorder="1" applyAlignment="1">
      <alignment horizontal="right" vertical="center"/>
    </xf>
    <xf numFmtId="3" fontId="5" fillId="0" borderId="6" xfId="1" applyNumberFormat="1" applyFont="1" applyBorder="1" applyAlignment="1">
      <alignment horizontal="right" vertical="center"/>
    </xf>
    <xf numFmtId="3" fontId="5" fillId="0" borderId="27" xfId="1" applyNumberFormat="1" applyFont="1" applyBorder="1" applyAlignment="1">
      <alignment horizontal="right" vertical="center"/>
    </xf>
    <xf numFmtId="3" fontId="5" fillId="0" borderId="28" xfId="1" applyNumberFormat="1" applyFont="1" applyBorder="1" applyAlignment="1">
      <alignment horizontal="right" vertical="center"/>
    </xf>
    <xf numFmtId="3" fontId="5" fillId="0" borderId="29" xfId="1" applyNumberFormat="1" applyFont="1" applyBorder="1" applyAlignment="1">
      <alignment horizontal="right" vertical="center"/>
    </xf>
    <xf numFmtId="0" fontId="5" fillId="0" borderId="49" xfId="1" applyFont="1" applyBorder="1" applyAlignment="1">
      <alignment horizontal="center" vertical="center"/>
    </xf>
    <xf numFmtId="0" fontId="5" fillId="0" borderId="56" xfId="1" applyFont="1" applyBorder="1" applyAlignment="1">
      <alignment vertical="center"/>
    </xf>
    <xf numFmtId="0" fontId="5" fillId="0" borderId="54" xfId="1" applyFont="1" applyBorder="1" applyAlignment="1">
      <alignment horizontal="center" vertical="center"/>
    </xf>
    <xf numFmtId="0" fontId="5" fillId="0" borderId="31" xfId="1" applyFont="1" applyBorder="1" applyAlignment="1">
      <alignment vertical="center"/>
    </xf>
    <xf numFmtId="3" fontId="5" fillId="0" borderId="16" xfId="1" applyNumberFormat="1" applyFont="1" applyBorder="1" applyAlignment="1">
      <alignment horizontal="right" vertical="center"/>
    </xf>
    <xf numFmtId="3" fontId="5" fillId="0" borderId="17" xfId="1" applyNumberFormat="1" applyFont="1" applyBorder="1" applyAlignment="1">
      <alignment horizontal="right" vertical="center"/>
    </xf>
    <xf numFmtId="3" fontId="5" fillId="0" borderId="18" xfId="1" applyNumberFormat="1" applyFont="1" applyBorder="1" applyAlignment="1">
      <alignment horizontal="right" vertical="center"/>
    </xf>
    <xf numFmtId="0" fontId="3" fillId="0" borderId="47" xfId="1" applyFont="1" applyBorder="1" applyAlignment="1">
      <alignment horizontal="center" vertical="center" wrapText="1"/>
    </xf>
    <xf numFmtId="0" fontId="3" fillId="0" borderId="30" xfId="1" applyFont="1" applyBorder="1" applyAlignment="1">
      <alignment horizontal="center" vertical="center" wrapText="1"/>
    </xf>
    <xf numFmtId="0" fontId="3" fillId="0" borderId="45" xfId="1" applyFont="1" applyBorder="1" applyAlignment="1">
      <alignment horizontal="center" vertical="center" wrapText="1"/>
    </xf>
    <xf numFmtId="0" fontId="3" fillId="0" borderId="46" xfId="1" applyFont="1" applyBorder="1" applyAlignment="1">
      <alignment horizontal="center" vertical="center" wrapText="1"/>
    </xf>
    <xf numFmtId="0" fontId="3" fillId="0" borderId="49" xfId="1" applyFont="1" applyBorder="1" applyAlignment="1">
      <alignment horizontal="center" vertical="center"/>
    </xf>
    <xf numFmtId="0" fontId="3" fillId="0" borderId="56" xfId="1" applyFont="1" applyBorder="1" applyAlignment="1">
      <alignment vertical="center"/>
    </xf>
    <xf numFmtId="0" fontId="3" fillId="0" borderId="54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5" fillId="0" borderId="13" xfId="1" applyFont="1" applyBorder="1" applyAlignment="1">
      <alignment horizontal="center" vertical="center" wrapText="1"/>
    </xf>
    <xf numFmtId="0" fontId="5" fillId="0" borderId="4" xfId="1" applyFont="1" applyBorder="1" applyAlignment="1">
      <alignment vertical="center"/>
    </xf>
    <xf numFmtId="3" fontId="5" fillId="0" borderId="21" xfId="1" applyNumberFormat="1" applyFont="1" applyBorder="1" applyAlignment="1">
      <alignment horizontal="right" vertical="center"/>
    </xf>
    <xf numFmtId="3" fontId="5" fillId="0" borderId="22" xfId="1" applyNumberFormat="1" applyFont="1" applyBorder="1" applyAlignment="1">
      <alignment horizontal="right" vertical="center"/>
    </xf>
    <xf numFmtId="3" fontId="5" fillId="0" borderId="23" xfId="1" applyNumberFormat="1" applyFont="1" applyBorder="1" applyAlignment="1">
      <alignment horizontal="right" vertical="center"/>
    </xf>
    <xf numFmtId="0" fontId="5" fillId="0" borderId="25" xfId="1" applyFont="1" applyBorder="1" applyAlignment="1">
      <alignment vertical="center"/>
    </xf>
    <xf numFmtId="0" fontId="5" fillId="0" borderId="31" xfId="1" applyFont="1" applyBorder="1" applyAlignment="1">
      <alignment horizontal="center" vertical="center"/>
    </xf>
    <xf numFmtId="0" fontId="5" fillId="0" borderId="34" xfId="1" applyFont="1" applyBorder="1" applyAlignment="1">
      <alignment vertical="center"/>
    </xf>
    <xf numFmtId="0" fontId="5" fillId="0" borderId="35" xfId="1" applyFont="1" applyBorder="1" applyAlignment="1">
      <alignment horizontal="center" vertical="center"/>
    </xf>
    <xf numFmtId="3" fontId="5" fillId="0" borderId="15" xfId="1" applyNumberFormat="1" applyFont="1" applyBorder="1" applyAlignment="1">
      <alignment horizontal="right" vertical="center"/>
    </xf>
    <xf numFmtId="3" fontId="5" fillId="0" borderId="20" xfId="1" applyNumberFormat="1" applyFont="1" applyBorder="1" applyAlignment="1">
      <alignment horizontal="right" vertical="center"/>
    </xf>
    <xf numFmtId="3" fontId="5" fillId="0" borderId="26" xfId="1" applyNumberFormat="1" applyFont="1" applyBorder="1" applyAlignment="1">
      <alignment horizontal="right" vertical="center"/>
    </xf>
    <xf numFmtId="3" fontId="3" fillId="0" borderId="0" xfId="1" applyNumberFormat="1" applyFont="1" applyFill="1" applyBorder="1" applyAlignment="1">
      <alignment horizontal="right" vertical="center"/>
    </xf>
    <xf numFmtId="0" fontId="6" fillId="0" borderId="0" xfId="0" applyFont="1">
      <alignment vertical="center"/>
    </xf>
    <xf numFmtId="3" fontId="6" fillId="0" borderId="0" xfId="0" applyNumberFormat="1" applyFont="1">
      <alignment vertical="center"/>
    </xf>
    <xf numFmtId="0" fontId="1" fillId="0" borderId="0" xfId="0" applyFont="1">
      <alignment vertical="center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5" fillId="0" borderId="49" xfId="1" applyFont="1" applyBorder="1" applyAlignment="1">
      <alignment vertical="center"/>
    </xf>
    <xf numFmtId="0" fontId="5" fillId="0" borderId="9" xfId="1" applyFont="1" applyBorder="1" applyAlignment="1">
      <alignment horizontal="center" vertical="center" wrapText="1"/>
    </xf>
    <xf numFmtId="0" fontId="3" fillId="0" borderId="49" xfId="1" applyFont="1" applyBorder="1" applyAlignment="1">
      <alignment vertical="center"/>
    </xf>
    <xf numFmtId="3" fontId="3" fillId="0" borderId="15" xfId="1" applyNumberFormat="1" applyFont="1" applyBorder="1" applyAlignment="1">
      <alignment horizontal="right" vertical="center"/>
    </xf>
    <xf numFmtId="3" fontId="3" fillId="0" borderId="20" xfId="1" applyNumberFormat="1" applyFont="1" applyBorder="1" applyAlignment="1">
      <alignment horizontal="right" vertical="center"/>
    </xf>
    <xf numFmtId="3" fontId="3" fillId="0" borderId="26" xfId="1" applyNumberFormat="1" applyFont="1" applyBorder="1" applyAlignment="1">
      <alignment horizontal="right" vertical="center"/>
    </xf>
    <xf numFmtId="3" fontId="3" fillId="0" borderId="32" xfId="1" applyNumberFormat="1" applyFont="1" applyBorder="1" applyAlignment="1">
      <alignment horizontal="right" vertical="center"/>
    </xf>
    <xf numFmtId="3" fontId="3" fillId="0" borderId="10" xfId="1" applyNumberFormat="1" applyFont="1" applyBorder="1" applyAlignment="1">
      <alignment horizontal="right" vertical="center"/>
    </xf>
    <xf numFmtId="3" fontId="3" fillId="0" borderId="13" xfId="1" applyNumberFormat="1" applyFont="1" applyBorder="1" applyAlignment="1">
      <alignment horizontal="right" vertical="center"/>
    </xf>
    <xf numFmtId="3" fontId="3" fillId="0" borderId="33" xfId="1" applyNumberFormat="1" applyFont="1" applyBorder="1" applyAlignment="1">
      <alignment horizontal="right" vertical="center"/>
    </xf>
    <xf numFmtId="3" fontId="3" fillId="0" borderId="36" xfId="1" applyNumberFormat="1" applyFont="1" applyBorder="1" applyAlignment="1">
      <alignment horizontal="right" vertical="center"/>
    </xf>
    <xf numFmtId="3" fontId="3" fillId="0" borderId="37" xfId="1" applyNumberFormat="1" applyFont="1" applyBorder="1" applyAlignment="1">
      <alignment horizontal="right" vertical="center"/>
    </xf>
    <xf numFmtId="3" fontId="3" fillId="0" borderId="38" xfId="1" applyNumberFormat="1" applyFont="1" applyBorder="1" applyAlignment="1">
      <alignment horizontal="right" vertical="center"/>
    </xf>
    <xf numFmtId="3" fontId="3" fillId="0" borderId="39" xfId="1" applyNumberFormat="1" applyFont="1" applyBorder="1" applyAlignment="1">
      <alignment horizontal="right" vertical="center"/>
    </xf>
    <xf numFmtId="3" fontId="5" fillId="0" borderId="42" xfId="1" applyNumberFormat="1" applyFont="1" applyBorder="1" applyAlignment="1">
      <alignment horizontal="right" vertical="center"/>
    </xf>
    <xf numFmtId="3" fontId="5" fillId="0" borderId="32" xfId="1" applyNumberFormat="1" applyFont="1" applyBorder="1" applyAlignment="1">
      <alignment horizontal="right" vertical="center"/>
    </xf>
    <xf numFmtId="3" fontId="5" fillId="0" borderId="10" xfId="1" applyNumberFormat="1" applyFont="1" applyBorder="1" applyAlignment="1">
      <alignment horizontal="right" vertical="center"/>
    </xf>
    <xf numFmtId="3" fontId="5" fillId="0" borderId="13" xfId="1" applyNumberFormat="1" applyFont="1" applyBorder="1" applyAlignment="1">
      <alignment horizontal="right" vertical="center"/>
    </xf>
    <xf numFmtId="3" fontId="5" fillId="0" borderId="33" xfId="1" applyNumberFormat="1" applyFont="1" applyBorder="1" applyAlignment="1">
      <alignment horizontal="right" vertical="center"/>
    </xf>
    <xf numFmtId="3" fontId="5" fillId="0" borderId="36" xfId="1" applyNumberFormat="1" applyFont="1" applyBorder="1" applyAlignment="1">
      <alignment horizontal="right" vertical="center"/>
    </xf>
    <xf numFmtId="3" fontId="5" fillId="0" borderId="37" xfId="1" applyNumberFormat="1" applyFont="1" applyBorder="1" applyAlignment="1">
      <alignment horizontal="right" vertical="center"/>
    </xf>
    <xf numFmtId="3" fontId="5" fillId="0" borderId="38" xfId="1" applyNumberFormat="1" applyFont="1" applyBorder="1" applyAlignment="1">
      <alignment horizontal="right" vertical="center"/>
    </xf>
    <xf numFmtId="3" fontId="5" fillId="0" borderId="39" xfId="1" applyNumberFormat="1" applyFont="1" applyBorder="1" applyAlignment="1">
      <alignment horizontal="right" vertical="center"/>
    </xf>
    <xf numFmtId="3" fontId="7" fillId="0" borderId="42" xfId="1" applyNumberFormat="1" applyFont="1" applyBorder="1" applyAlignment="1">
      <alignment horizontal="right" vertical="center"/>
    </xf>
    <xf numFmtId="3" fontId="7" fillId="0" borderId="43" xfId="1" applyNumberFormat="1" applyFont="1" applyBorder="1" applyAlignment="1">
      <alignment horizontal="right" vertical="center"/>
    </xf>
    <xf numFmtId="3" fontId="7" fillId="0" borderId="44" xfId="1" applyNumberFormat="1" applyFont="1" applyBorder="1" applyAlignment="1">
      <alignment horizontal="right" vertical="center"/>
    </xf>
    <xf numFmtId="3" fontId="7" fillId="0" borderId="6" xfId="1" applyNumberFormat="1" applyFont="1" applyBorder="1" applyAlignment="1">
      <alignment horizontal="right" vertical="center"/>
    </xf>
    <xf numFmtId="3" fontId="7" fillId="0" borderId="26" xfId="1" applyNumberFormat="1" applyFont="1" applyBorder="1" applyAlignment="1">
      <alignment horizontal="right" vertical="center"/>
    </xf>
    <xf numFmtId="3" fontId="7" fillId="0" borderId="27" xfId="1" applyNumberFormat="1" applyFont="1" applyBorder="1" applyAlignment="1">
      <alignment horizontal="right" vertical="center"/>
    </xf>
    <xf numFmtId="3" fontId="7" fillId="0" borderId="28" xfId="1" applyNumberFormat="1" applyFont="1" applyBorder="1" applyAlignment="1">
      <alignment horizontal="right" vertical="center"/>
    </xf>
    <xf numFmtId="3" fontId="7" fillId="0" borderId="29" xfId="1" applyNumberFormat="1" applyFont="1" applyBorder="1" applyAlignment="1">
      <alignment horizontal="right" vertical="center"/>
    </xf>
    <xf numFmtId="3" fontId="7" fillId="0" borderId="32" xfId="1" applyNumberFormat="1" applyFont="1" applyBorder="1" applyAlignment="1">
      <alignment horizontal="right" vertical="center"/>
    </xf>
    <xf numFmtId="3" fontId="7" fillId="0" borderId="10" xfId="1" applyNumberFormat="1" applyFont="1" applyBorder="1" applyAlignment="1">
      <alignment horizontal="right" vertical="center"/>
    </xf>
    <xf numFmtId="3" fontId="7" fillId="0" borderId="13" xfId="1" applyNumberFormat="1" applyFont="1" applyBorder="1" applyAlignment="1">
      <alignment horizontal="right" vertical="center"/>
    </xf>
    <xf numFmtId="3" fontId="7" fillId="0" borderId="33" xfId="1" applyNumberFormat="1" applyFont="1" applyBorder="1" applyAlignment="1">
      <alignment horizontal="right" vertical="center"/>
    </xf>
    <xf numFmtId="3" fontId="7" fillId="0" borderId="36" xfId="1" applyNumberFormat="1" applyFont="1" applyBorder="1" applyAlignment="1">
      <alignment horizontal="right" vertical="center"/>
    </xf>
    <xf numFmtId="3" fontId="7" fillId="0" borderId="37" xfId="1" applyNumberFormat="1" applyFont="1" applyBorder="1" applyAlignment="1">
      <alignment horizontal="right" vertical="center"/>
    </xf>
    <xf numFmtId="3" fontId="7" fillId="0" borderId="38" xfId="1" applyNumberFormat="1" applyFont="1" applyBorder="1" applyAlignment="1">
      <alignment horizontal="right" vertical="center"/>
    </xf>
    <xf numFmtId="3" fontId="7" fillId="0" borderId="39" xfId="1" applyNumberFormat="1" applyFont="1" applyBorder="1" applyAlignment="1">
      <alignment horizontal="right" vertical="center"/>
    </xf>
    <xf numFmtId="0" fontId="7" fillId="0" borderId="12" xfId="1" applyFont="1" applyBorder="1" applyAlignment="1">
      <alignment vertical="center"/>
    </xf>
    <xf numFmtId="0" fontId="7" fillId="0" borderId="31" xfId="1" applyFont="1" applyBorder="1" applyAlignment="1">
      <alignment vertical="center"/>
    </xf>
    <xf numFmtId="3" fontId="7" fillId="0" borderId="15" xfId="1" applyNumberFormat="1" applyFont="1" applyBorder="1" applyAlignment="1">
      <alignment horizontal="right" vertical="center"/>
    </xf>
    <xf numFmtId="3" fontId="7" fillId="0" borderId="16" xfId="1" applyNumberFormat="1" applyFont="1" applyBorder="1" applyAlignment="1">
      <alignment horizontal="right" vertical="center"/>
    </xf>
    <xf numFmtId="3" fontId="7" fillId="0" borderId="17" xfId="1" applyNumberFormat="1" applyFont="1" applyBorder="1" applyAlignment="1">
      <alignment horizontal="right" vertical="center"/>
    </xf>
    <xf numFmtId="3" fontId="7" fillId="0" borderId="18" xfId="1" applyNumberFormat="1" applyFont="1" applyBorder="1" applyAlignment="1">
      <alignment horizontal="right" vertical="center"/>
    </xf>
    <xf numFmtId="3" fontId="8" fillId="0" borderId="42" xfId="1" applyNumberFormat="1" applyFont="1" applyBorder="1" applyAlignment="1">
      <alignment horizontal="right" vertical="center"/>
    </xf>
    <xf numFmtId="3" fontId="8" fillId="0" borderId="43" xfId="1" applyNumberFormat="1" applyFont="1" applyBorder="1" applyAlignment="1">
      <alignment horizontal="right" vertical="center"/>
    </xf>
    <xf numFmtId="3" fontId="8" fillId="0" borderId="44" xfId="1" applyNumberFormat="1" applyFont="1" applyBorder="1" applyAlignment="1">
      <alignment horizontal="right" vertical="center"/>
    </xf>
    <xf numFmtId="3" fontId="8" fillId="0" borderId="6" xfId="1" applyNumberFormat="1" applyFont="1" applyBorder="1" applyAlignment="1">
      <alignment horizontal="right" vertical="center"/>
    </xf>
    <xf numFmtId="3" fontId="8" fillId="0" borderId="7" xfId="1" applyNumberFormat="1" applyFont="1" applyBorder="1" applyAlignment="1">
      <alignment horizontal="right" vertical="center"/>
    </xf>
    <xf numFmtId="3" fontId="8" fillId="0" borderId="26" xfId="1" applyNumberFormat="1" applyFont="1" applyBorder="1" applyAlignment="1">
      <alignment horizontal="right" vertical="center"/>
    </xf>
    <xf numFmtId="3" fontId="8" fillId="0" borderId="27" xfId="1" applyNumberFormat="1" applyFont="1" applyBorder="1" applyAlignment="1">
      <alignment horizontal="right" vertical="center"/>
    </xf>
    <xf numFmtId="3" fontId="8" fillId="0" borderId="28" xfId="1" applyNumberFormat="1" applyFont="1" applyBorder="1" applyAlignment="1">
      <alignment horizontal="right" vertical="center"/>
    </xf>
    <xf numFmtId="3" fontId="8" fillId="0" borderId="29" xfId="1" applyNumberFormat="1" applyFont="1" applyBorder="1" applyAlignment="1">
      <alignment horizontal="right" vertical="center"/>
    </xf>
    <xf numFmtId="3" fontId="8" fillId="0" borderId="32" xfId="1" applyNumberFormat="1" applyFont="1" applyBorder="1" applyAlignment="1">
      <alignment horizontal="right" vertical="center"/>
    </xf>
    <xf numFmtId="3" fontId="8" fillId="0" borderId="10" xfId="1" applyNumberFormat="1" applyFont="1" applyBorder="1" applyAlignment="1">
      <alignment horizontal="right" vertical="center"/>
    </xf>
    <xf numFmtId="3" fontId="8" fillId="0" borderId="13" xfId="1" applyNumberFormat="1" applyFont="1" applyBorder="1" applyAlignment="1">
      <alignment horizontal="right" vertical="center"/>
    </xf>
    <xf numFmtId="3" fontId="8" fillId="0" borderId="33" xfId="1" applyNumberFormat="1" applyFont="1" applyBorder="1" applyAlignment="1">
      <alignment horizontal="right" vertical="center"/>
    </xf>
    <xf numFmtId="3" fontId="8" fillId="0" borderId="36" xfId="1" applyNumberFormat="1" applyFont="1" applyBorder="1" applyAlignment="1">
      <alignment horizontal="right" vertical="center"/>
    </xf>
    <xf numFmtId="3" fontId="8" fillId="0" borderId="37" xfId="1" applyNumberFormat="1" applyFont="1" applyBorder="1" applyAlignment="1">
      <alignment horizontal="right" vertical="center"/>
    </xf>
    <xf numFmtId="3" fontId="8" fillId="0" borderId="38" xfId="1" applyNumberFormat="1" applyFont="1" applyBorder="1" applyAlignment="1">
      <alignment horizontal="right" vertical="center"/>
    </xf>
    <xf numFmtId="3" fontId="8" fillId="0" borderId="39" xfId="1" applyNumberFormat="1" applyFont="1" applyBorder="1" applyAlignment="1">
      <alignment horizontal="right" vertical="center"/>
    </xf>
    <xf numFmtId="0" fontId="8" fillId="0" borderId="12" xfId="1" applyFont="1" applyBorder="1" applyAlignment="1">
      <alignment vertical="center"/>
    </xf>
    <xf numFmtId="0" fontId="8" fillId="0" borderId="31" xfId="1" applyFont="1" applyBorder="1" applyAlignment="1">
      <alignment vertical="center"/>
    </xf>
    <xf numFmtId="3" fontId="8" fillId="0" borderId="15" xfId="1" applyNumberFormat="1" applyFont="1" applyBorder="1" applyAlignment="1">
      <alignment horizontal="right" vertical="center"/>
    </xf>
    <xf numFmtId="3" fontId="8" fillId="0" borderId="16" xfId="1" applyNumberFormat="1" applyFont="1" applyBorder="1" applyAlignment="1">
      <alignment horizontal="right" vertical="center"/>
    </xf>
    <xf numFmtId="3" fontId="8" fillId="0" borderId="17" xfId="1" applyNumberFormat="1" applyFont="1" applyBorder="1" applyAlignment="1">
      <alignment horizontal="right" vertical="center"/>
    </xf>
    <xf numFmtId="3" fontId="8" fillId="0" borderId="18" xfId="1" applyNumberFormat="1" applyFont="1" applyBorder="1" applyAlignment="1">
      <alignment horizontal="right" vertical="center"/>
    </xf>
    <xf numFmtId="0" fontId="3" fillId="0" borderId="9" xfId="1" applyFont="1" applyBorder="1" applyAlignment="1">
      <alignment horizontal="center" vertical="center" wrapText="1"/>
    </xf>
    <xf numFmtId="0" fontId="5" fillId="0" borderId="49" xfId="1" applyFont="1" applyBorder="1" applyAlignment="1">
      <alignment vertical="center"/>
    </xf>
    <xf numFmtId="0" fontId="5" fillId="0" borderId="12" xfId="1" applyFont="1" applyBorder="1" applyAlignment="1">
      <alignment vertical="center"/>
    </xf>
    <xf numFmtId="0" fontId="5" fillId="0" borderId="8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49" xfId="1" applyFont="1" applyBorder="1" applyAlignment="1">
      <alignment vertical="center"/>
    </xf>
    <xf numFmtId="0" fontId="7" fillId="0" borderId="12" xfId="1" applyFont="1" applyBorder="1" applyAlignment="1">
      <alignment vertical="center"/>
    </xf>
    <xf numFmtId="0" fontId="5" fillId="0" borderId="59" xfId="1" applyFont="1" applyBorder="1" applyAlignment="1">
      <alignment horizontal="center" vertical="center" wrapText="1"/>
    </xf>
    <xf numFmtId="0" fontId="5" fillId="0" borderId="60" xfId="1" applyFont="1" applyBorder="1" applyAlignment="1">
      <alignment horizontal="center" vertical="center" wrapText="1"/>
    </xf>
    <xf numFmtId="3" fontId="8" fillId="0" borderId="21" xfId="1" applyNumberFormat="1" applyFont="1" applyBorder="1" applyAlignment="1">
      <alignment horizontal="right" vertical="center"/>
    </xf>
    <xf numFmtId="3" fontId="8" fillId="0" borderId="22" xfId="1" applyNumberFormat="1" applyFont="1" applyBorder="1" applyAlignment="1">
      <alignment horizontal="right" vertical="center"/>
    </xf>
    <xf numFmtId="3" fontId="8" fillId="0" borderId="20" xfId="1" applyNumberFormat="1" applyFont="1" applyBorder="1" applyAlignment="1">
      <alignment horizontal="right" vertical="center"/>
    </xf>
    <xf numFmtId="3" fontId="8" fillId="0" borderId="30" xfId="1" applyNumberFormat="1" applyFont="1" applyBorder="1" applyAlignment="1">
      <alignment horizontal="right" vertical="center"/>
    </xf>
    <xf numFmtId="3" fontId="8" fillId="0" borderId="45" xfId="1" applyNumberFormat="1" applyFont="1" applyBorder="1" applyAlignment="1">
      <alignment horizontal="right" vertical="center"/>
    </xf>
    <xf numFmtId="3" fontId="8" fillId="0" borderId="46" xfId="1" applyNumberFormat="1" applyFont="1" applyBorder="1" applyAlignment="1">
      <alignment horizontal="right" vertical="center"/>
    </xf>
    <xf numFmtId="0" fontId="5" fillId="0" borderId="32" xfId="1" applyFont="1" applyBorder="1" applyAlignment="1">
      <alignment horizontal="center" vertical="center" wrapText="1"/>
    </xf>
    <xf numFmtId="3" fontId="3" fillId="0" borderId="43" xfId="1" applyNumberFormat="1" applyFont="1" applyBorder="1" applyAlignment="1">
      <alignment horizontal="right" vertical="center"/>
    </xf>
    <xf numFmtId="3" fontId="3" fillId="0" borderId="42" xfId="1" applyNumberFormat="1" applyFont="1" applyBorder="1" applyAlignment="1">
      <alignment horizontal="right" vertical="center"/>
    </xf>
    <xf numFmtId="3" fontId="3" fillId="0" borderId="44" xfId="1" applyNumberFormat="1" applyFont="1" applyBorder="1" applyAlignment="1">
      <alignment horizontal="right" vertical="center"/>
    </xf>
    <xf numFmtId="3" fontId="3" fillId="0" borderId="62" xfId="1" applyNumberFormat="1" applyFont="1" applyBorder="1" applyAlignment="1">
      <alignment horizontal="right" vertical="center"/>
    </xf>
    <xf numFmtId="3" fontId="3" fillId="0" borderId="45" xfId="1" applyNumberFormat="1" applyFont="1" applyBorder="1" applyAlignment="1">
      <alignment horizontal="right" vertical="center"/>
    </xf>
    <xf numFmtId="3" fontId="3" fillId="0" borderId="46" xfId="1" applyNumberFormat="1" applyFont="1" applyBorder="1" applyAlignment="1">
      <alignment horizontal="right" vertical="center"/>
    </xf>
    <xf numFmtId="3" fontId="3" fillId="0" borderId="52" xfId="1" applyNumberFormat="1" applyFont="1" applyBorder="1" applyAlignment="1">
      <alignment horizontal="right" vertical="center"/>
    </xf>
    <xf numFmtId="3" fontId="3" fillId="0" borderId="63" xfId="1" applyNumberFormat="1" applyFont="1" applyBorder="1" applyAlignment="1">
      <alignment horizontal="right" vertical="center"/>
    </xf>
    <xf numFmtId="3" fontId="3" fillId="0" borderId="58" xfId="1" applyNumberFormat="1" applyFont="1" applyBorder="1" applyAlignment="1">
      <alignment horizontal="right" vertical="center"/>
    </xf>
    <xf numFmtId="3" fontId="5" fillId="0" borderId="61" xfId="1" applyNumberFormat="1" applyFont="1" applyBorder="1" applyAlignment="1">
      <alignment horizontal="right" vertical="center"/>
    </xf>
    <xf numFmtId="3" fontId="5" fillId="0" borderId="64" xfId="1" applyNumberFormat="1" applyFont="1" applyBorder="1" applyAlignment="1">
      <alignment horizontal="right" vertical="center"/>
    </xf>
    <xf numFmtId="3" fontId="5" fillId="0" borderId="52" xfId="1" applyNumberFormat="1" applyFont="1" applyBorder="1" applyAlignment="1">
      <alignment horizontal="right" vertical="center"/>
    </xf>
    <xf numFmtId="3" fontId="5" fillId="0" borderId="50" xfId="1" applyNumberFormat="1" applyFont="1" applyBorder="1" applyAlignment="1">
      <alignment horizontal="right" vertical="center"/>
    </xf>
    <xf numFmtId="3" fontId="5" fillId="0" borderId="63" xfId="1" applyNumberFormat="1" applyFont="1" applyBorder="1" applyAlignment="1">
      <alignment horizontal="right" vertical="center"/>
    </xf>
    <xf numFmtId="3" fontId="5" fillId="0" borderId="58" xfId="1" applyNumberFormat="1" applyFont="1" applyBorder="1" applyAlignment="1">
      <alignment horizontal="right" vertical="center"/>
    </xf>
    <xf numFmtId="3" fontId="5" fillId="0" borderId="30" xfId="1" applyNumberFormat="1" applyFont="1" applyBorder="1" applyAlignment="1">
      <alignment horizontal="right" vertical="center"/>
    </xf>
    <xf numFmtId="3" fontId="5" fillId="0" borderId="45" xfId="1" applyNumberFormat="1" applyFont="1" applyBorder="1" applyAlignment="1">
      <alignment horizontal="right" vertical="center"/>
    </xf>
    <xf numFmtId="0" fontId="5" fillId="0" borderId="24" xfId="1" applyFont="1" applyBorder="1" applyAlignment="1">
      <alignment horizontal="center" vertical="center" wrapText="1"/>
    </xf>
    <xf numFmtId="3" fontId="5" fillId="0" borderId="46" xfId="1" applyNumberFormat="1" applyFont="1" applyBorder="1" applyAlignment="1">
      <alignment horizontal="right" vertical="center"/>
    </xf>
    <xf numFmtId="0" fontId="3" fillId="0" borderId="37" xfId="1" applyFont="1" applyBorder="1" applyAlignment="1">
      <alignment horizontal="center" vertical="center" wrapText="1"/>
    </xf>
    <xf numFmtId="0" fontId="3" fillId="0" borderId="65" xfId="1" applyFont="1" applyBorder="1" applyAlignment="1">
      <alignment horizontal="center" vertical="center" wrapText="1"/>
    </xf>
    <xf numFmtId="0" fontId="3" fillId="0" borderId="32" xfId="1" applyFont="1" applyBorder="1" applyAlignment="1">
      <alignment horizontal="center" vertical="center" wrapText="1"/>
    </xf>
    <xf numFmtId="3" fontId="3" fillId="0" borderId="30" xfId="1" applyNumberFormat="1" applyFont="1" applyBorder="1" applyAlignment="1">
      <alignment horizontal="right" vertical="center"/>
    </xf>
    <xf numFmtId="0" fontId="3" fillId="0" borderId="59" xfId="1" applyFont="1" applyBorder="1" applyAlignment="1">
      <alignment horizontal="center" vertical="center" wrapText="1"/>
    </xf>
    <xf numFmtId="3" fontId="7" fillId="0" borderId="45" xfId="1" applyNumberFormat="1" applyFont="1" applyBorder="1" applyAlignment="1">
      <alignment horizontal="right" vertical="center"/>
    </xf>
    <xf numFmtId="0" fontId="3" fillId="0" borderId="24" xfId="1" applyFont="1" applyBorder="1" applyAlignment="1">
      <alignment horizontal="center" vertical="center" wrapText="1"/>
    </xf>
    <xf numFmtId="3" fontId="7" fillId="0" borderId="62" xfId="1" applyNumberFormat="1" applyFont="1" applyBorder="1" applyAlignment="1">
      <alignment horizontal="right" vertical="center"/>
    </xf>
    <xf numFmtId="3" fontId="7" fillId="0" borderId="50" xfId="1" applyNumberFormat="1" applyFont="1" applyBorder="1" applyAlignment="1">
      <alignment horizontal="right" vertical="center"/>
    </xf>
    <xf numFmtId="3" fontId="7" fillId="0" borderId="63" xfId="1" applyNumberFormat="1" applyFont="1" applyBorder="1" applyAlignment="1">
      <alignment horizontal="right" vertical="center"/>
    </xf>
    <xf numFmtId="3" fontId="7" fillId="0" borderId="52" xfId="1" applyNumberFormat="1" applyFont="1" applyBorder="1" applyAlignment="1">
      <alignment horizontal="right" vertical="center"/>
    </xf>
    <xf numFmtId="0" fontId="3" fillId="0" borderId="60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0" fontId="3" fillId="0" borderId="55" xfId="1" applyFont="1" applyBorder="1" applyAlignment="1">
      <alignment horizontal="center" vertical="center" wrapText="1"/>
    </xf>
    <xf numFmtId="3" fontId="7" fillId="0" borderId="30" xfId="1" applyNumberFormat="1" applyFont="1" applyBorder="1" applyAlignment="1">
      <alignment horizontal="right" vertical="center"/>
    </xf>
    <xf numFmtId="3" fontId="7" fillId="0" borderId="46" xfId="1" applyNumberFormat="1" applyFont="1" applyBorder="1" applyAlignment="1">
      <alignment horizontal="right" vertical="center"/>
    </xf>
    <xf numFmtId="0" fontId="3" fillId="0" borderId="38" xfId="1" applyFont="1" applyBorder="1" applyAlignment="1">
      <alignment horizontal="center" vertical="center" wrapText="1"/>
    </xf>
    <xf numFmtId="3" fontId="8" fillId="0" borderId="51" xfId="1" applyNumberFormat="1" applyFont="1" applyBorder="1" applyAlignment="1">
      <alignment horizontal="right" vertical="center"/>
    </xf>
    <xf numFmtId="3" fontId="8" fillId="0" borderId="52" xfId="1" applyNumberFormat="1" applyFont="1" applyBorder="1" applyAlignment="1">
      <alignment horizontal="right" vertical="center"/>
    </xf>
    <xf numFmtId="3" fontId="8" fillId="0" borderId="40" xfId="1" applyNumberFormat="1" applyFont="1" applyBorder="1" applyAlignment="1">
      <alignment horizontal="right" vertical="center"/>
    </xf>
    <xf numFmtId="3" fontId="8" fillId="0" borderId="66" xfId="1" applyNumberFormat="1" applyFont="1" applyBorder="1" applyAlignment="1">
      <alignment horizontal="right" vertical="center"/>
    </xf>
    <xf numFmtId="3" fontId="5" fillId="0" borderId="19" xfId="1" applyNumberFormat="1" applyFont="1" applyBorder="1" applyAlignment="1">
      <alignment horizontal="right" vertical="center"/>
    </xf>
    <xf numFmtId="3" fontId="5" fillId="0" borderId="62" xfId="1" applyNumberFormat="1" applyFont="1" applyBorder="1" applyAlignment="1">
      <alignment horizontal="right" vertical="center"/>
    </xf>
    <xf numFmtId="0" fontId="5" fillId="0" borderId="14" xfId="1" applyFont="1" applyBorder="1" applyAlignment="1">
      <alignment horizontal="center" vertical="center" wrapText="1"/>
    </xf>
    <xf numFmtId="3" fontId="5" fillId="0" borderId="11" xfId="1" applyNumberFormat="1" applyFont="1" applyBorder="1" applyAlignment="1">
      <alignment horizontal="right" vertical="center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5" fillId="0" borderId="49" xfId="1" applyFont="1" applyBorder="1" applyAlignment="1">
      <alignment vertical="center"/>
    </xf>
    <xf numFmtId="0" fontId="5" fillId="0" borderId="9" xfId="1" applyFont="1" applyBorder="1" applyAlignment="1">
      <alignment horizontal="center" vertical="center" wrapText="1"/>
    </xf>
    <xf numFmtId="0" fontId="3" fillId="0" borderId="49" xfId="1" applyFont="1" applyBorder="1" applyAlignment="1">
      <alignment vertical="center"/>
    </xf>
    <xf numFmtId="0" fontId="7" fillId="0" borderId="12" xfId="1" applyFont="1" applyBorder="1" applyAlignment="1">
      <alignment vertical="center"/>
    </xf>
    <xf numFmtId="0" fontId="7" fillId="0" borderId="31" xfId="1" applyFont="1" applyBorder="1" applyAlignment="1">
      <alignment vertical="center"/>
    </xf>
    <xf numFmtId="0" fontId="8" fillId="0" borderId="12" xfId="1" applyFont="1" applyBorder="1" applyAlignment="1">
      <alignment vertical="center"/>
    </xf>
    <xf numFmtId="0" fontId="8" fillId="0" borderId="31" xfId="1" applyFont="1" applyBorder="1" applyAlignment="1">
      <alignment vertical="center"/>
    </xf>
    <xf numFmtId="3" fontId="7" fillId="0" borderId="58" xfId="1" applyNumberFormat="1" applyFont="1" applyBorder="1" applyAlignment="1">
      <alignment horizontal="right" vertical="center"/>
    </xf>
    <xf numFmtId="3" fontId="8" fillId="0" borderId="50" xfId="1" applyNumberFormat="1" applyFont="1" applyBorder="1" applyAlignment="1">
      <alignment horizontal="right" vertical="center"/>
    </xf>
    <xf numFmtId="3" fontId="8" fillId="0" borderId="63" xfId="1" applyNumberFormat="1" applyFont="1" applyBorder="1" applyAlignment="1">
      <alignment horizontal="right" vertical="center"/>
    </xf>
    <xf numFmtId="3" fontId="8" fillId="0" borderId="58" xfId="1" applyNumberFormat="1" applyFont="1" applyBorder="1" applyAlignment="1">
      <alignment horizontal="right" vertical="center"/>
    </xf>
    <xf numFmtId="0" fontId="3" fillId="0" borderId="9" xfId="1" applyFont="1" applyBorder="1" applyAlignment="1">
      <alignment horizontal="center" vertical="center" wrapText="1"/>
    </xf>
    <xf numFmtId="0" fontId="3" fillId="0" borderId="4" xfId="1" applyFont="1" applyBorder="1" applyAlignment="1">
      <alignment vertical="center"/>
    </xf>
    <xf numFmtId="0" fontId="3" fillId="0" borderId="25" xfId="1" applyFont="1" applyBorder="1" applyAlignment="1">
      <alignment vertical="center"/>
    </xf>
    <xf numFmtId="0" fontId="3" fillId="0" borderId="14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3" fontId="3" fillId="0" borderId="11" xfId="1" applyNumberFormat="1" applyFont="1" applyBorder="1" applyAlignment="1">
      <alignment horizontal="right" vertical="center"/>
    </xf>
    <xf numFmtId="3" fontId="7" fillId="0" borderId="9" xfId="1" applyNumberFormat="1" applyFont="1" applyBorder="1" applyAlignment="1">
      <alignment horizontal="right" vertical="center"/>
    </xf>
    <xf numFmtId="0" fontId="6" fillId="0" borderId="14" xfId="0" applyFont="1" applyBorder="1">
      <alignment vertical="center"/>
    </xf>
    <xf numFmtId="0" fontId="9" fillId="0" borderId="0" xfId="0" applyFont="1" applyFill="1" applyAlignment="1">
      <alignment horizontal="right" vertical="center"/>
    </xf>
    <xf numFmtId="0" fontId="3" fillId="0" borderId="24" xfId="1" applyFont="1" applyBorder="1" applyAlignment="1">
      <alignment horizontal="center" vertical="center" textRotation="255"/>
    </xf>
    <xf numFmtId="0" fontId="3" fillId="0" borderId="40" xfId="1" applyFont="1" applyFill="1" applyBorder="1" applyAlignment="1">
      <alignment vertical="center"/>
    </xf>
    <xf numFmtId="0" fontId="3" fillId="0" borderId="41" xfId="1" applyFont="1" applyBorder="1" applyAlignment="1">
      <alignment vertical="center"/>
    </xf>
    <xf numFmtId="0" fontId="3" fillId="0" borderId="40" xfId="1" applyFont="1" applyFill="1" applyBorder="1" applyAlignment="1">
      <alignment horizontal="center" vertical="center"/>
    </xf>
    <xf numFmtId="0" fontId="3" fillId="0" borderId="41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40" xfId="1" applyFont="1" applyBorder="1" applyAlignment="1">
      <alignment vertical="center"/>
    </xf>
    <xf numFmtId="0" fontId="3" fillId="0" borderId="30" xfId="1" applyFont="1" applyBorder="1" applyAlignment="1">
      <alignment horizontal="center" vertical="center" textRotation="255"/>
    </xf>
    <xf numFmtId="0" fontId="3" fillId="0" borderId="19" xfId="1" applyFont="1" applyBorder="1" applyAlignment="1">
      <alignment horizontal="center" vertical="center" textRotation="255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5" fillId="0" borderId="49" xfId="1" applyFont="1" applyBorder="1" applyAlignment="1">
      <alignment vertical="center"/>
    </xf>
    <xf numFmtId="0" fontId="5" fillId="0" borderId="25" xfId="1" applyFont="1" applyBorder="1" applyAlignment="1">
      <alignment vertical="center"/>
    </xf>
    <xf numFmtId="0" fontId="5" fillId="0" borderId="55" xfId="1" applyFont="1" applyBorder="1" applyAlignment="1">
      <alignment horizontal="left" vertical="center" wrapText="1"/>
    </xf>
    <xf numFmtId="0" fontId="5" fillId="0" borderId="40" xfId="1" applyFont="1" applyBorder="1" applyAlignment="1">
      <alignment vertical="center"/>
    </xf>
    <xf numFmtId="0" fontId="5" fillId="0" borderId="41" xfId="1" applyFont="1" applyBorder="1" applyAlignment="1">
      <alignment vertical="center"/>
    </xf>
    <xf numFmtId="0" fontId="5" fillId="0" borderId="12" xfId="1" applyFont="1" applyBorder="1" applyAlignment="1">
      <alignment vertical="center"/>
    </xf>
    <xf numFmtId="0" fontId="5" fillId="0" borderId="31" xfId="1" applyFont="1" applyBorder="1" applyAlignment="1">
      <alignment vertical="center"/>
    </xf>
    <xf numFmtId="0" fontId="5" fillId="0" borderId="53" xfId="1" applyFont="1" applyBorder="1" applyAlignment="1">
      <alignment vertical="center" textRotation="255"/>
    </xf>
    <xf numFmtId="0" fontId="5" fillId="0" borderId="48" xfId="1" applyFont="1" applyBorder="1" applyAlignment="1">
      <alignment vertical="center" textRotation="255"/>
    </xf>
    <xf numFmtId="0" fontId="5" fillId="0" borderId="57" xfId="1" applyFont="1" applyBorder="1" applyAlignment="1">
      <alignment vertical="center" textRotation="255"/>
    </xf>
    <xf numFmtId="0" fontId="5" fillId="0" borderId="7" xfId="1" applyFont="1" applyBorder="1" applyAlignment="1">
      <alignment vertical="center"/>
    </xf>
    <xf numFmtId="0" fontId="5" fillId="0" borderId="4" xfId="1" applyFont="1" applyBorder="1" applyAlignment="1">
      <alignment vertical="center"/>
    </xf>
    <xf numFmtId="0" fontId="5" fillId="0" borderId="54" xfId="1" applyFont="1" applyBorder="1" applyAlignment="1">
      <alignment vertical="center" wrapText="1" shrinkToFit="1"/>
    </xf>
    <xf numFmtId="0" fontId="5" fillId="0" borderId="55" xfId="1" applyFont="1" applyBorder="1" applyAlignment="1">
      <alignment vertical="center" wrapText="1" shrinkToFit="1"/>
    </xf>
    <xf numFmtId="0" fontId="5" fillId="0" borderId="56" xfId="1" applyFont="1" applyBorder="1" applyAlignment="1">
      <alignment vertical="center" wrapText="1" shrinkToFit="1"/>
    </xf>
    <xf numFmtId="0" fontId="5" fillId="0" borderId="7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5" fillId="0" borderId="49" xfId="1" applyFont="1" applyFill="1" applyBorder="1" applyAlignment="1">
      <alignment vertical="center"/>
    </xf>
    <xf numFmtId="0" fontId="5" fillId="0" borderId="25" xfId="1" applyFont="1" applyFill="1" applyBorder="1" applyAlignment="1">
      <alignment vertical="center"/>
    </xf>
    <xf numFmtId="0" fontId="5" fillId="0" borderId="5" xfId="1" applyFont="1" applyBorder="1" applyAlignment="1">
      <alignment horizontal="center" vertical="center" wrapText="1"/>
    </xf>
    <xf numFmtId="0" fontId="5" fillId="0" borderId="3" xfId="1" applyFont="1" applyBorder="1" applyAlignment="1">
      <alignment vertical="center" textRotation="255" shrinkToFit="1"/>
    </xf>
    <xf numFmtId="0" fontId="5" fillId="0" borderId="48" xfId="1" applyFont="1" applyBorder="1" applyAlignment="1">
      <alignment vertical="center" textRotation="255" shrinkToFit="1"/>
    </xf>
    <xf numFmtId="0" fontId="5" fillId="0" borderId="51" xfId="1" applyFont="1" applyBorder="1" applyAlignment="1">
      <alignment vertical="center" textRotation="255" shrinkToFit="1"/>
    </xf>
    <xf numFmtId="0" fontId="5" fillId="0" borderId="1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5" fillId="0" borderId="42" xfId="1" applyFont="1" applyBorder="1" applyAlignment="1">
      <alignment horizontal="center" vertical="center" wrapText="1"/>
    </xf>
    <xf numFmtId="0" fontId="5" fillId="0" borderId="43" xfId="1" applyFont="1" applyBorder="1" applyAlignment="1">
      <alignment horizontal="center" vertical="center" wrapText="1"/>
    </xf>
    <xf numFmtId="0" fontId="5" fillId="0" borderId="44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/>
    </xf>
    <xf numFmtId="0" fontId="3" fillId="0" borderId="9" xfId="1" applyFont="1" applyFill="1" applyBorder="1" applyAlignment="1">
      <alignment horizontal="center" vertical="center"/>
    </xf>
    <xf numFmtId="0" fontId="3" fillId="0" borderId="41" xfId="1" applyFont="1" applyFill="1" applyBorder="1" applyAlignment="1">
      <alignment vertical="center"/>
    </xf>
    <xf numFmtId="0" fontId="3" fillId="0" borderId="49" xfId="1" applyFont="1" applyBorder="1" applyAlignment="1">
      <alignment vertical="center"/>
    </xf>
    <xf numFmtId="0" fontId="3" fillId="0" borderId="25" xfId="1" applyFont="1" applyBorder="1" applyAlignment="1">
      <alignment vertical="center"/>
    </xf>
    <xf numFmtId="0" fontId="7" fillId="0" borderId="54" xfId="1" applyFont="1" applyBorder="1" applyAlignment="1">
      <alignment vertical="center" wrapText="1" shrinkToFit="1"/>
    </xf>
    <xf numFmtId="0" fontId="3" fillId="0" borderId="55" xfId="1" applyFont="1" applyBorder="1" applyAlignment="1">
      <alignment vertical="center" wrapText="1" shrinkToFit="1"/>
    </xf>
    <xf numFmtId="0" fontId="3" fillId="0" borderId="56" xfId="1" applyFont="1" applyBorder="1" applyAlignment="1">
      <alignment vertical="center" wrapText="1" shrinkToFit="1"/>
    </xf>
    <xf numFmtId="0" fontId="7" fillId="0" borderId="55" xfId="1" applyFont="1" applyBorder="1" applyAlignment="1">
      <alignment horizontal="left" vertical="center" wrapText="1"/>
    </xf>
    <xf numFmtId="0" fontId="7" fillId="0" borderId="8" xfId="1" applyFont="1" applyBorder="1" applyAlignment="1">
      <alignment vertical="center"/>
    </xf>
    <xf numFmtId="0" fontId="7" fillId="0" borderId="9" xfId="1" applyFont="1" applyBorder="1" applyAlignment="1">
      <alignment vertical="center"/>
    </xf>
    <xf numFmtId="0" fontId="7" fillId="0" borderId="3" xfId="1" applyFont="1" applyBorder="1" applyAlignment="1">
      <alignment vertical="center" textRotation="255"/>
    </xf>
    <xf numFmtId="0" fontId="7" fillId="0" borderId="48" xfId="1" applyFont="1" applyBorder="1" applyAlignment="1">
      <alignment vertical="center" textRotation="255"/>
    </xf>
    <xf numFmtId="0" fontId="7" fillId="0" borderId="51" xfId="1" applyFont="1" applyBorder="1" applyAlignment="1">
      <alignment vertical="center" textRotation="255"/>
    </xf>
    <xf numFmtId="0" fontId="3" fillId="0" borderId="7" xfId="1" applyFont="1" applyBorder="1" applyAlignment="1">
      <alignment vertical="center"/>
    </xf>
    <xf numFmtId="0" fontId="3" fillId="0" borderId="4" xfId="1" applyFont="1" applyBorder="1" applyAlignment="1">
      <alignment vertical="center"/>
    </xf>
    <xf numFmtId="0" fontId="7" fillId="0" borderId="12" xfId="1" applyFont="1" applyBorder="1" applyAlignment="1">
      <alignment vertical="center"/>
    </xf>
    <xf numFmtId="0" fontId="7" fillId="0" borderId="31" xfId="1" applyFont="1" applyBorder="1" applyAlignment="1">
      <alignment vertical="center"/>
    </xf>
    <xf numFmtId="0" fontId="7" fillId="0" borderId="3" xfId="1" applyFont="1" applyBorder="1" applyAlignment="1">
      <alignment vertical="center" textRotation="255" shrinkToFit="1"/>
    </xf>
    <xf numFmtId="0" fontId="7" fillId="0" borderId="48" xfId="1" applyFont="1" applyBorder="1" applyAlignment="1">
      <alignment vertical="center" textRotation="255" shrinkToFit="1"/>
    </xf>
    <xf numFmtId="0" fontId="7" fillId="0" borderId="51" xfId="1" applyFont="1" applyBorder="1" applyAlignment="1">
      <alignment vertical="center" textRotation="255" shrinkToFit="1"/>
    </xf>
    <xf numFmtId="0" fontId="3" fillId="0" borderId="14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0" fontId="3" fillId="0" borderId="42" xfId="1" applyFont="1" applyBorder="1" applyAlignment="1">
      <alignment horizontal="center" vertical="center" wrapText="1"/>
    </xf>
    <xf numFmtId="0" fontId="3" fillId="0" borderId="43" xfId="1" applyFont="1" applyBorder="1" applyAlignment="1">
      <alignment horizontal="center" vertical="center" wrapText="1"/>
    </xf>
    <xf numFmtId="0" fontId="3" fillId="0" borderId="44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/>
    </xf>
    <xf numFmtId="0" fontId="3" fillId="0" borderId="14" xfId="1" applyFont="1" applyBorder="1" applyAlignment="1">
      <alignment vertical="center"/>
    </xf>
    <xf numFmtId="0" fontId="3" fillId="0" borderId="0" xfId="1" applyFont="1" applyBorder="1" applyAlignment="1">
      <alignment vertical="center"/>
    </xf>
    <xf numFmtId="0" fontId="3" fillId="0" borderId="50" xfId="1" applyFont="1" applyBorder="1" applyAlignment="1">
      <alignment vertical="center"/>
    </xf>
    <xf numFmtId="0" fontId="7" fillId="0" borderId="40" xfId="1" applyFont="1" applyBorder="1" applyAlignment="1">
      <alignment vertical="center"/>
    </xf>
    <xf numFmtId="0" fontId="7" fillId="0" borderId="41" xfId="1" applyFont="1" applyBorder="1" applyAlignment="1">
      <alignment vertical="center"/>
    </xf>
    <xf numFmtId="0" fontId="7" fillId="0" borderId="58" xfId="1" applyFont="1" applyBorder="1" applyAlignment="1">
      <alignment vertical="center"/>
    </xf>
    <xf numFmtId="0" fontId="7" fillId="0" borderId="52" xfId="1" applyFont="1" applyBorder="1" applyAlignment="1">
      <alignment vertical="center"/>
    </xf>
    <xf numFmtId="0" fontId="7" fillId="0" borderId="53" xfId="1" applyFont="1" applyBorder="1" applyAlignment="1">
      <alignment vertical="center" textRotation="255"/>
    </xf>
    <xf numFmtId="0" fontId="7" fillId="0" borderId="57" xfId="1" applyFont="1" applyBorder="1" applyAlignment="1">
      <alignment vertical="center" textRotation="255"/>
    </xf>
    <xf numFmtId="0" fontId="3" fillId="0" borderId="5" xfId="1" applyFont="1" applyBorder="1" applyAlignment="1">
      <alignment vertical="center"/>
    </xf>
    <xf numFmtId="0" fontId="5" fillId="0" borderId="14" xfId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0" fontId="5" fillId="0" borderId="19" xfId="1" applyFont="1" applyBorder="1" applyAlignment="1">
      <alignment horizontal="center" vertical="center" textRotation="255"/>
    </xf>
    <xf numFmtId="0" fontId="5" fillId="0" borderId="24" xfId="1" applyFont="1" applyBorder="1" applyAlignment="1">
      <alignment horizontal="center" vertical="center" textRotation="255"/>
    </xf>
    <xf numFmtId="0" fontId="5" fillId="0" borderId="30" xfId="1" applyFont="1" applyBorder="1" applyAlignment="1">
      <alignment horizontal="center" vertical="center" textRotation="255"/>
    </xf>
    <xf numFmtId="0" fontId="5" fillId="0" borderId="3" xfId="1" applyFont="1" applyBorder="1" applyAlignment="1">
      <alignment horizontal="center" vertical="center" wrapText="1"/>
    </xf>
    <xf numFmtId="0" fontId="5" fillId="0" borderId="40" xfId="1" applyFont="1" applyFill="1" applyBorder="1" applyAlignment="1">
      <alignment vertical="center"/>
    </xf>
    <xf numFmtId="0" fontId="5" fillId="0" borderId="40" xfId="1" applyFont="1" applyFill="1" applyBorder="1" applyAlignment="1">
      <alignment horizontal="center" vertical="center"/>
    </xf>
    <xf numFmtId="0" fontId="5" fillId="0" borderId="41" xfId="1" applyFont="1" applyBorder="1" applyAlignment="1">
      <alignment horizontal="center" vertical="center"/>
    </xf>
    <xf numFmtId="0" fontId="5" fillId="0" borderId="50" xfId="1" applyFont="1" applyBorder="1" applyAlignment="1">
      <alignment vertical="center"/>
    </xf>
    <xf numFmtId="0" fontId="8" fillId="0" borderId="54" xfId="1" applyFont="1" applyBorder="1" applyAlignment="1">
      <alignment vertical="center" wrapText="1" shrinkToFit="1"/>
    </xf>
    <xf numFmtId="0" fontId="8" fillId="0" borderId="55" xfId="1" applyFont="1" applyBorder="1" applyAlignment="1">
      <alignment horizontal="left" vertical="center" wrapText="1"/>
    </xf>
    <xf numFmtId="0" fontId="8" fillId="0" borderId="40" xfId="1" applyFont="1" applyBorder="1" applyAlignment="1">
      <alignment vertical="center"/>
    </xf>
    <xf numFmtId="0" fontId="8" fillId="0" borderId="41" xfId="1" applyFont="1" applyBorder="1" applyAlignment="1">
      <alignment vertical="center"/>
    </xf>
    <xf numFmtId="0" fontId="8" fillId="0" borderId="58" xfId="1" applyFont="1" applyBorder="1" applyAlignment="1">
      <alignment vertical="center"/>
    </xf>
    <xf numFmtId="0" fontId="8" fillId="0" borderId="12" xfId="1" applyFont="1" applyBorder="1" applyAlignment="1">
      <alignment vertical="center"/>
    </xf>
    <xf numFmtId="0" fontId="8" fillId="0" borderId="52" xfId="1" applyFont="1" applyBorder="1" applyAlignment="1">
      <alignment vertical="center"/>
    </xf>
    <xf numFmtId="0" fontId="8" fillId="0" borderId="53" xfId="1" applyFont="1" applyBorder="1" applyAlignment="1">
      <alignment vertical="center" textRotation="255"/>
    </xf>
    <xf numFmtId="0" fontId="8" fillId="0" borderId="48" xfId="1" applyFont="1" applyBorder="1" applyAlignment="1">
      <alignment vertical="center" textRotation="255"/>
    </xf>
    <xf numFmtId="0" fontId="8" fillId="0" borderId="57" xfId="1" applyFont="1" applyBorder="1" applyAlignment="1">
      <alignment vertical="center" textRotation="255"/>
    </xf>
    <xf numFmtId="0" fontId="5" fillId="0" borderId="5" xfId="1" applyFont="1" applyBorder="1" applyAlignment="1">
      <alignment vertical="center"/>
    </xf>
    <xf numFmtId="0" fontId="8" fillId="0" borderId="3" xfId="1" applyFont="1" applyBorder="1" applyAlignment="1">
      <alignment vertical="center" textRotation="255" shrinkToFit="1"/>
    </xf>
    <xf numFmtId="0" fontId="8" fillId="0" borderId="48" xfId="1" applyFont="1" applyBorder="1" applyAlignment="1">
      <alignment vertical="center" textRotation="255" shrinkToFit="1"/>
    </xf>
    <xf numFmtId="0" fontId="8" fillId="0" borderId="51" xfId="1" applyFont="1" applyBorder="1" applyAlignment="1">
      <alignment vertical="center" textRotation="255" shrinkToFit="1"/>
    </xf>
    <xf numFmtId="0" fontId="5" fillId="0" borderId="1" xfId="1" applyFont="1" applyFill="1" applyBorder="1" applyAlignment="1">
      <alignment vertical="center"/>
    </xf>
    <xf numFmtId="0" fontId="5" fillId="0" borderId="2" xfId="1" applyFont="1" applyBorder="1" applyAlignment="1">
      <alignment vertical="center"/>
    </xf>
    <xf numFmtId="0" fontId="5" fillId="0" borderId="8" xfId="1" applyFont="1" applyFill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8" fillId="0" borderId="31" xfId="1" applyFont="1" applyBorder="1" applyAlignment="1">
      <alignment vertical="center"/>
    </xf>
  </cellXfs>
  <cellStyles count="2">
    <cellStyle name="標準" xfId="0" builtinId="0"/>
    <cellStyle name="標準_Xl0000037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6"/>
  <sheetViews>
    <sheetView tabSelected="1" view="pageBreakPreview" zoomScale="75" zoomScaleNormal="100" zoomScaleSheetLayoutView="75" workbookViewId="0">
      <selection activeCell="B2" sqref="B2:C3"/>
    </sheetView>
  </sheetViews>
  <sheetFormatPr defaultRowHeight="13.5" x14ac:dyDescent="0.15"/>
  <cols>
    <col min="1" max="1" width="2.5" style="59" customWidth="1"/>
    <col min="2" max="2" width="2.875" style="59" bestFit="1" customWidth="1"/>
    <col min="3" max="3" width="15.5" style="59" bestFit="1" customWidth="1"/>
    <col min="4" max="6" width="9" style="59"/>
    <col min="7" max="18" width="7.5" style="59" customWidth="1"/>
    <col min="19" max="16384" width="9" style="59"/>
  </cols>
  <sheetData>
    <row r="1" spans="2:18" ht="14.25" thickBot="1" x14ac:dyDescent="0.2">
      <c r="B1" s="59" t="s">
        <v>77</v>
      </c>
    </row>
    <row r="2" spans="2:18" ht="13.5" customHeight="1" x14ac:dyDescent="0.15">
      <c r="B2" s="226" t="s">
        <v>87</v>
      </c>
      <c r="C2" s="227"/>
      <c r="D2" s="230" t="s">
        <v>88</v>
      </c>
      <c r="E2" s="231"/>
      <c r="F2" s="222"/>
      <c r="G2" s="231" t="s">
        <v>106</v>
      </c>
      <c r="H2" s="221"/>
      <c r="I2" s="220" t="s">
        <v>107</v>
      </c>
      <c r="J2" s="221"/>
      <c r="K2" s="220" t="s">
        <v>108</v>
      </c>
      <c r="L2" s="221"/>
      <c r="M2" s="220" t="s">
        <v>109</v>
      </c>
      <c r="N2" s="221"/>
      <c r="O2" s="220" t="s">
        <v>110</v>
      </c>
      <c r="P2" s="221"/>
      <c r="Q2" s="220" t="s">
        <v>111</v>
      </c>
      <c r="R2" s="222"/>
    </row>
    <row r="3" spans="2:18" ht="14.25" thickBot="1" x14ac:dyDescent="0.2">
      <c r="B3" s="228"/>
      <c r="C3" s="229"/>
      <c r="D3" s="193" t="s">
        <v>0</v>
      </c>
      <c r="E3" s="1" t="s">
        <v>1</v>
      </c>
      <c r="F3" s="137" t="s">
        <v>2</v>
      </c>
      <c r="G3" s="132" t="s">
        <v>1</v>
      </c>
      <c r="H3" s="1" t="s">
        <v>2</v>
      </c>
      <c r="I3" s="132" t="s">
        <v>1</v>
      </c>
      <c r="J3" s="1" t="s">
        <v>2</v>
      </c>
      <c r="K3" s="132" t="s">
        <v>1</v>
      </c>
      <c r="L3" s="1" t="s">
        <v>2</v>
      </c>
      <c r="M3" s="132" t="s">
        <v>1</v>
      </c>
      <c r="N3" s="1" t="s">
        <v>2</v>
      </c>
      <c r="O3" s="132" t="s">
        <v>1</v>
      </c>
      <c r="P3" s="1" t="s">
        <v>2</v>
      </c>
      <c r="Q3" s="3" t="s">
        <v>1</v>
      </c>
      <c r="R3" s="4" t="s">
        <v>2</v>
      </c>
    </row>
    <row r="4" spans="2:18" ht="14.25" thickBot="1" x14ac:dyDescent="0.2">
      <c r="B4" s="223" t="s">
        <v>112</v>
      </c>
      <c r="C4" s="217"/>
      <c r="D4" s="67">
        <f>SUM(E4:F4)</f>
        <v>32887</v>
      </c>
      <c r="E4" s="5">
        <f>SUM(G4+I4+K4+M4+O4+Q4)</f>
        <v>24624</v>
      </c>
      <c r="F4" s="6">
        <f>SUM(H4+J4+L4+N4+P4+R4)</f>
        <v>8263</v>
      </c>
      <c r="G4" s="7">
        <v>4909</v>
      </c>
      <c r="H4" s="5">
        <v>2024</v>
      </c>
      <c r="I4" s="5">
        <v>4537</v>
      </c>
      <c r="J4" s="5">
        <v>1631</v>
      </c>
      <c r="K4" s="5">
        <v>3755</v>
      </c>
      <c r="L4" s="5">
        <v>1298</v>
      </c>
      <c r="M4" s="5">
        <v>3836</v>
      </c>
      <c r="N4" s="5">
        <v>1120</v>
      </c>
      <c r="O4" s="5">
        <v>3929</v>
      </c>
      <c r="P4" s="5">
        <v>1130</v>
      </c>
      <c r="Q4" s="5">
        <v>3658</v>
      </c>
      <c r="R4" s="6">
        <v>1060</v>
      </c>
    </row>
    <row r="5" spans="2:18" ht="13.5" customHeight="1" x14ac:dyDescent="0.15">
      <c r="B5" s="215" t="s">
        <v>4</v>
      </c>
      <c r="C5" s="17" t="s">
        <v>113</v>
      </c>
      <c r="D5" s="150">
        <f t="shared" ref="D5:D35" si="0">SUM(E5:F5)</f>
        <v>11695</v>
      </c>
      <c r="E5" s="149">
        <f>SUM(G5+I5+K5+M5+O5+Q5)</f>
        <v>7222</v>
      </c>
      <c r="F5" s="151">
        <f>SUM(H5+J5+L5+N5+P5+R5)</f>
        <v>4473</v>
      </c>
      <c r="G5" s="11">
        <v>2419</v>
      </c>
      <c r="H5" s="9">
        <v>1853</v>
      </c>
      <c r="I5" s="9">
        <v>1532</v>
      </c>
      <c r="J5" s="9">
        <v>1076</v>
      </c>
      <c r="K5" s="9">
        <v>1097</v>
      </c>
      <c r="L5" s="9">
        <v>679</v>
      </c>
      <c r="M5" s="9">
        <v>876</v>
      </c>
      <c r="N5" s="9">
        <v>361</v>
      </c>
      <c r="O5" s="9">
        <v>727</v>
      </c>
      <c r="P5" s="9">
        <v>308</v>
      </c>
      <c r="Q5" s="9">
        <v>571</v>
      </c>
      <c r="R5" s="10">
        <v>196</v>
      </c>
    </row>
    <row r="6" spans="2:18" x14ac:dyDescent="0.15">
      <c r="B6" s="215"/>
      <c r="C6" s="12" t="s">
        <v>114</v>
      </c>
      <c r="D6" s="69">
        <f t="shared" si="0"/>
        <v>34963</v>
      </c>
      <c r="E6" s="13">
        <f t="shared" ref="E6:E35" si="1">SUM(G6+I6+K6+M6+O6+Q6)</f>
        <v>23630</v>
      </c>
      <c r="F6" s="14">
        <f t="shared" ref="F6:F35" si="2">SUM(H6+J6+L6+N6+P6+R6)</f>
        <v>11333</v>
      </c>
      <c r="G6" s="15">
        <v>3856</v>
      </c>
      <c r="H6" s="13">
        <v>2277</v>
      </c>
      <c r="I6" s="13">
        <v>4085</v>
      </c>
      <c r="J6" s="13">
        <v>2211</v>
      </c>
      <c r="K6" s="13">
        <v>3960</v>
      </c>
      <c r="L6" s="13">
        <v>1927</v>
      </c>
      <c r="M6" s="13">
        <v>4117</v>
      </c>
      <c r="N6" s="13">
        <v>1747</v>
      </c>
      <c r="O6" s="13">
        <v>3963</v>
      </c>
      <c r="P6" s="13">
        <v>1648</v>
      </c>
      <c r="Q6" s="13">
        <v>3649</v>
      </c>
      <c r="R6" s="14">
        <v>1523</v>
      </c>
    </row>
    <row r="7" spans="2:18" x14ac:dyDescent="0.15">
      <c r="B7" s="215"/>
      <c r="C7" s="12" t="s">
        <v>115</v>
      </c>
      <c r="D7" s="69">
        <f t="shared" si="0"/>
        <v>5211</v>
      </c>
      <c r="E7" s="13">
        <f t="shared" si="1"/>
        <v>2844</v>
      </c>
      <c r="F7" s="14">
        <f t="shared" si="2"/>
        <v>2367</v>
      </c>
      <c r="G7" s="15">
        <v>680</v>
      </c>
      <c r="H7" s="13">
        <v>768</v>
      </c>
      <c r="I7" s="13">
        <v>570</v>
      </c>
      <c r="J7" s="13">
        <v>529</v>
      </c>
      <c r="K7" s="13">
        <v>474</v>
      </c>
      <c r="L7" s="13">
        <v>342</v>
      </c>
      <c r="M7" s="13">
        <v>394</v>
      </c>
      <c r="N7" s="13">
        <v>311</v>
      </c>
      <c r="O7" s="13">
        <v>367</v>
      </c>
      <c r="P7" s="13">
        <v>225</v>
      </c>
      <c r="Q7" s="13">
        <v>359</v>
      </c>
      <c r="R7" s="14">
        <v>192</v>
      </c>
    </row>
    <row r="8" spans="2:18" x14ac:dyDescent="0.15">
      <c r="B8" s="215"/>
      <c r="C8" s="12" t="s">
        <v>116</v>
      </c>
      <c r="D8" s="69">
        <f t="shared" si="0"/>
        <v>2188</v>
      </c>
      <c r="E8" s="13">
        <f t="shared" si="1"/>
        <v>1616</v>
      </c>
      <c r="F8" s="14">
        <f t="shared" si="2"/>
        <v>572</v>
      </c>
      <c r="G8" s="15">
        <v>320</v>
      </c>
      <c r="H8" s="13">
        <v>111</v>
      </c>
      <c r="I8" s="13">
        <v>256</v>
      </c>
      <c r="J8" s="13">
        <v>114</v>
      </c>
      <c r="K8" s="13">
        <v>256</v>
      </c>
      <c r="L8" s="13">
        <v>80</v>
      </c>
      <c r="M8" s="13">
        <v>256</v>
      </c>
      <c r="N8" s="13">
        <v>93</v>
      </c>
      <c r="O8" s="13">
        <v>276</v>
      </c>
      <c r="P8" s="13">
        <v>88</v>
      </c>
      <c r="Q8" s="13">
        <v>252</v>
      </c>
      <c r="R8" s="14">
        <v>86</v>
      </c>
    </row>
    <row r="9" spans="2:18" x14ac:dyDescent="0.15">
      <c r="B9" s="215"/>
      <c r="C9" s="12" t="s">
        <v>117</v>
      </c>
      <c r="D9" s="69">
        <f t="shared" si="0"/>
        <v>5049</v>
      </c>
      <c r="E9" s="13">
        <f t="shared" si="1"/>
        <v>2927</v>
      </c>
      <c r="F9" s="14">
        <f t="shared" si="2"/>
        <v>2122</v>
      </c>
      <c r="G9" s="15">
        <v>657</v>
      </c>
      <c r="H9" s="13">
        <v>583</v>
      </c>
      <c r="I9" s="13">
        <v>538</v>
      </c>
      <c r="J9" s="13">
        <v>434</v>
      </c>
      <c r="K9" s="13">
        <v>425</v>
      </c>
      <c r="L9" s="13">
        <v>357</v>
      </c>
      <c r="M9" s="13">
        <v>416</v>
      </c>
      <c r="N9" s="13">
        <v>286</v>
      </c>
      <c r="O9" s="13">
        <v>434</v>
      </c>
      <c r="P9" s="13">
        <v>234</v>
      </c>
      <c r="Q9" s="13">
        <v>457</v>
      </c>
      <c r="R9" s="14">
        <v>228</v>
      </c>
    </row>
    <row r="10" spans="2:18" x14ac:dyDescent="0.15">
      <c r="B10" s="215"/>
      <c r="C10" s="12" t="s">
        <v>118</v>
      </c>
      <c r="D10" s="69">
        <f t="shared" si="0"/>
        <v>4436</v>
      </c>
      <c r="E10" s="13">
        <f t="shared" si="1"/>
        <v>2909</v>
      </c>
      <c r="F10" s="14">
        <f t="shared" si="2"/>
        <v>1527</v>
      </c>
      <c r="G10" s="15">
        <v>715</v>
      </c>
      <c r="H10" s="13">
        <v>450</v>
      </c>
      <c r="I10" s="13">
        <v>614</v>
      </c>
      <c r="J10" s="13">
        <v>381</v>
      </c>
      <c r="K10" s="13">
        <v>482</v>
      </c>
      <c r="L10" s="13">
        <v>273</v>
      </c>
      <c r="M10" s="13">
        <v>447</v>
      </c>
      <c r="N10" s="13">
        <v>183</v>
      </c>
      <c r="O10" s="13">
        <v>333</v>
      </c>
      <c r="P10" s="13">
        <v>141</v>
      </c>
      <c r="Q10" s="13">
        <v>318</v>
      </c>
      <c r="R10" s="14">
        <v>99</v>
      </c>
    </row>
    <row r="11" spans="2:18" x14ac:dyDescent="0.15">
      <c r="B11" s="215"/>
      <c r="C11" s="12" t="s">
        <v>119</v>
      </c>
      <c r="D11" s="69">
        <f t="shared" si="0"/>
        <v>21264</v>
      </c>
      <c r="E11" s="13">
        <f t="shared" si="1"/>
        <v>13331</v>
      </c>
      <c r="F11" s="14">
        <f t="shared" si="2"/>
        <v>7933</v>
      </c>
      <c r="G11" s="15">
        <v>2815</v>
      </c>
      <c r="H11" s="13">
        <v>2133</v>
      </c>
      <c r="I11" s="13">
        <v>2897</v>
      </c>
      <c r="J11" s="13">
        <v>2010</v>
      </c>
      <c r="K11" s="13">
        <v>2519</v>
      </c>
      <c r="L11" s="13">
        <v>1486</v>
      </c>
      <c r="M11" s="13">
        <v>2112</v>
      </c>
      <c r="N11" s="13">
        <v>1023</v>
      </c>
      <c r="O11" s="13">
        <v>1623</v>
      </c>
      <c r="P11" s="13">
        <v>745</v>
      </c>
      <c r="Q11" s="13">
        <v>1365</v>
      </c>
      <c r="R11" s="14">
        <v>536</v>
      </c>
    </row>
    <row r="12" spans="2:18" x14ac:dyDescent="0.15">
      <c r="B12" s="215"/>
      <c r="C12" s="12" t="s">
        <v>120</v>
      </c>
      <c r="D12" s="69">
        <f t="shared" si="0"/>
        <v>5874</v>
      </c>
      <c r="E12" s="13">
        <f t="shared" si="1"/>
        <v>3519</v>
      </c>
      <c r="F12" s="14">
        <f t="shared" si="2"/>
        <v>2355</v>
      </c>
      <c r="G12" s="15">
        <v>1030</v>
      </c>
      <c r="H12" s="13">
        <v>744</v>
      </c>
      <c r="I12" s="13">
        <v>759</v>
      </c>
      <c r="J12" s="13">
        <v>485</v>
      </c>
      <c r="K12" s="13">
        <v>513</v>
      </c>
      <c r="L12" s="13">
        <v>374</v>
      </c>
      <c r="M12" s="13">
        <v>460</v>
      </c>
      <c r="N12" s="13">
        <v>287</v>
      </c>
      <c r="O12" s="13">
        <v>379</v>
      </c>
      <c r="P12" s="13">
        <v>250</v>
      </c>
      <c r="Q12" s="13">
        <v>378</v>
      </c>
      <c r="R12" s="14">
        <v>215</v>
      </c>
    </row>
    <row r="13" spans="2:18" ht="14.25" thickBot="1" x14ac:dyDescent="0.2">
      <c r="B13" s="224"/>
      <c r="C13" s="16" t="s">
        <v>13</v>
      </c>
      <c r="D13" s="70">
        <f t="shared" si="0"/>
        <v>90680</v>
      </c>
      <c r="E13" s="71">
        <f t="shared" si="1"/>
        <v>57998</v>
      </c>
      <c r="F13" s="72">
        <f t="shared" si="2"/>
        <v>32682</v>
      </c>
      <c r="G13" s="73">
        <f>SUM(G5:G12)</f>
        <v>12492</v>
      </c>
      <c r="H13" s="73">
        <f t="shared" ref="H13:R13" si="3">SUM(H5:H12)</f>
        <v>8919</v>
      </c>
      <c r="I13" s="73">
        <f t="shared" si="3"/>
        <v>11251</v>
      </c>
      <c r="J13" s="73">
        <f t="shared" si="3"/>
        <v>7240</v>
      </c>
      <c r="K13" s="73">
        <f t="shared" si="3"/>
        <v>9726</v>
      </c>
      <c r="L13" s="73">
        <f t="shared" si="3"/>
        <v>5518</v>
      </c>
      <c r="M13" s="73">
        <f t="shared" si="3"/>
        <v>9078</v>
      </c>
      <c r="N13" s="73">
        <f t="shared" si="3"/>
        <v>4291</v>
      </c>
      <c r="O13" s="73">
        <f t="shared" si="3"/>
        <v>8102</v>
      </c>
      <c r="P13" s="73">
        <f t="shared" si="3"/>
        <v>3639</v>
      </c>
      <c r="Q13" s="73">
        <f t="shared" si="3"/>
        <v>7349</v>
      </c>
      <c r="R13" s="155">
        <f t="shared" si="3"/>
        <v>3075</v>
      </c>
    </row>
    <row r="14" spans="2:18" ht="13.5" customHeight="1" x14ac:dyDescent="0.15">
      <c r="B14" s="215" t="s">
        <v>89</v>
      </c>
      <c r="C14" s="17" t="s">
        <v>90</v>
      </c>
      <c r="D14" s="150">
        <f t="shared" si="0"/>
        <v>7074</v>
      </c>
      <c r="E14" s="149">
        <f t="shared" si="1"/>
        <v>3973</v>
      </c>
      <c r="F14" s="151">
        <f t="shared" si="2"/>
        <v>3101</v>
      </c>
      <c r="G14" s="11">
        <v>337</v>
      </c>
      <c r="H14" s="9">
        <v>247</v>
      </c>
      <c r="I14" s="9">
        <v>475</v>
      </c>
      <c r="J14" s="9">
        <v>343</v>
      </c>
      <c r="K14" s="9">
        <v>627</v>
      </c>
      <c r="L14" s="9">
        <v>441</v>
      </c>
      <c r="M14" s="9">
        <v>685</v>
      </c>
      <c r="N14" s="9">
        <v>587</v>
      </c>
      <c r="O14" s="9">
        <v>875</v>
      </c>
      <c r="P14" s="9">
        <v>666</v>
      </c>
      <c r="Q14" s="9">
        <v>974</v>
      </c>
      <c r="R14" s="10">
        <v>817</v>
      </c>
    </row>
    <row r="15" spans="2:18" x14ac:dyDescent="0.15">
      <c r="B15" s="215"/>
      <c r="C15" s="12" t="s">
        <v>91</v>
      </c>
      <c r="D15" s="69">
        <f t="shared" si="0"/>
        <v>4042</v>
      </c>
      <c r="E15" s="13">
        <f t="shared" si="1"/>
        <v>2654</v>
      </c>
      <c r="F15" s="14">
        <f t="shared" si="2"/>
        <v>1388</v>
      </c>
      <c r="G15" s="15">
        <v>266</v>
      </c>
      <c r="H15" s="13">
        <v>119</v>
      </c>
      <c r="I15" s="13">
        <v>281</v>
      </c>
      <c r="J15" s="13">
        <v>142</v>
      </c>
      <c r="K15" s="13">
        <v>325</v>
      </c>
      <c r="L15" s="13">
        <v>152</v>
      </c>
      <c r="M15" s="13">
        <v>445</v>
      </c>
      <c r="N15" s="13">
        <v>238</v>
      </c>
      <c r="O15" s="13">
        <v>557</v>
      </c>
      <c r="P15" s="13">
        <v>298</v>
      </c>
      <c r="Q15" s="13">
        <v>780</v>
      </c>
      <c r="R15" s="14">
        <v>439</v>
      </c>
    </row>
    <row r="16" spans="2:18" x14ac:dyDescent="0.15">
      <c r="B16" s="215"/>
      <c r="C16" s="12" t="s">
        <v>92</v>
      </c>
      <c r="D16" s="69">
        <f t="shared" si="0"/>
        <v>3454</v>
      </c>
      <c r="E16" s="13">
        <f t="shared" si="1"/>
        <v>2256</v>
      </c>
      <c r="F16" s="14">
        <f t="shared" si="2"/>
        <v>1198</v>
      </c>
      <c r="G16" s="15">
        <v>119</v>
      </c>
      <c r="H16" s="13">
        <v>87</v>
      </c>
      <c r="I16" s="13">
        <v>166</v>
      </c>
      <c r="J16" s="13">
        <v>109</v>
      </c>
      <c r="K16" s="13">
        <v>251</v>
      </c>
      <c r="L16" s="13">
        <v>143</v>
      </c>
      <c r="M16" s="13">
        <v>323</v>
      </c>
      <c r="N16" s="13">
        <v>183</v>
      </c>
      <c r="O16" s="13">
        <v>626</v>
      </c>
      <c r="P16" s="13">
        <v>329</v>
      </c>
      <c r="Q16" s="13">
        <v>771</v>
      </c>
      <c r="R16" s="14">
        <v>347</v>
      </c>
    </row>
    <row r="17" spans="2:18" x14ac:dyDescent="0.15">
      <c r="B17" s="215"/>
      <c r="C17" s="12" t="s">
        <v>93</v>
      </c>
      <c r="D17" s="69">
        <f t="shared" si="0"/>
        <v>1368</v>
      </c>
      <c r="E17" s="13">
        <f t="shared" si="1"/>
        <v>976</v>
      </c>
      <c r="F17" s="14">
        <f t="shared" si="2"/>
        <v>392</v>
      </c>
      <c r="G17" s="15">
        <v>116</v>
      </c>
      <c r="H17" s="13">
        <v>49</v>
      </c>
      <c r="I17" s="13">
        <v>110</v>
      </c>
      <c r="J17" s="13">
        <v>48</v>
      </c>
      <c r="K17" s="13">
        <v>131</v>
      </c>
      <c r="L17" s="13">
        <v>61</v>
      </c>
      <c r="M17" s="13">
        <v>158</v>
      </c>
      <c r="N17" s="13">
        <v>62</v>
      </c>
      <c r="O17" s="13">
        <v>254</v>
      </c>
      <c r="P17" s="13">
        <v>71</v>
      </c>
      <c r="Q17" s="13">
        <v>207</v>
      </c>
      <c r="R17" s="14">
        <v>101</v>
      </c>
    </row>
    <row r="18" spans="2:18" x14ac:dyDescent="0.15">
      <c r="B18" s="215"/>
      <c r="C18" s="12" t="s">
        <v>94</v>
      </c>
      <c r="D18" s="69">
        <f t="shared" si="0"/>
        <v>1223</v>
      </c>
      <c r="E18" s="13">
        <f t="shared" si="1"/>
        <v>737</v>
      </c>
      <c r="F18" s="14">
        <f t="shared" si="2"/>
        <v>486</v>
      </c>
      <c r="G18" s="15">
        <v>35</v>
      </c>
      <c r="H18" s="13">
        <v>24</v>
      </c>
      <c r="I18" s="13">
        <v>67</v>
      </c>
      <c r="J18" s="13">
        <v>47</v>
      </c>
      <c r="K18" s="13">
        <v>68</v>
      </c>
      <c r="L18" s="13">
        <v>53</v>
      </c>
      <c r="M18" s="13">
        <v>117</v>
      </c>
      <c r="N18" s="13">
        <v>98</v>
      </c>
      <c r="O18" s="13">
        <v>213</v>
      </c>
      <c r="P18" s="13">
        <v>132</v>
      </c>
      <c r="Q18" s="13">
        <v>237</v>
      </c>
      <c r="R18" s="14">
        <v>132</v>
      </c>
    </row>
    <row r="19" spans="2:18" x14ac:dyDescent="0.15">
      <c r="B19" s="215"/>
      <c r="C19" s="12" t="s">
        <v>95</v>
      </c>
      <c r="D19" s="69">
        <f t="shared" si="0"/>
        <v>3516</v>
      </c>
      <c r="E19" s="13">
        <f t="shared" si="1"/>
        <v>1927</v>
      </c>
      <c r="F19" s="14">
        <f t="shared" si="2"/>
        <v>1589</v>
      </c>
      <c r="G19" s="15">
        <v>81</v>
      </c>
      <c r="H19" s="13">
        <v>60</v>
      </c>
      <c r="I19" s="13">
        <v>129</v>
      </c>
      <c r="J19" s="13">
        <v>86</v>
      </c>
      <c r="K19" s="13">
        <v>165</v>
      </c>
      <c r="L19" s="13">
        <v>134</v>
      </c>
      <c r="M19" s="13">
        <v>239</v>
      </c>
      <c r="N19" s="13">
        <v>236</v>
      </c>
      <c r="O19" s="13">
        <v>541</v>
      </c>
      <c r="P19" s="13">
        <v>444</v>
      </c>
      <c r="Q19" s="13">
        <v>772</v>
      </c>
      <c r="R19" s="14">
        <v>629</v>
      </c>
    </row>
    <row r="20" spans="2:18" x14ac:dyDescent="0.15">
      <c r="B20" s="215"/>
      <c r="C20" s="12" t="s">
        <v>96</v>
      </c>
      <c r="D20" s="69">
        <f t="shared" si="0"/>
        <v>1664</v>
      </c>
      <c r="E20" s="13">
        <f t="shared" si="1"/>
        <v>732</v>
      </c>
      <c r="F20" s="14">
        <f t="shared" si="2"/>
        <v>932</v>
      </c>
      <c r="G20" s="15">
        <v>40</v>
      </c>
      <c r="H20" s="13">
        <v>40</v>
      </c>
      <c r="I20" s="13">
        <v>43</v>
      </c>
      <c r="J20" s="13">
        <v>53</v>
      </c>
      <c r="K20" s="13">
        <v>62</v>
      </c>
      <c r="L20" s="13">
        <v>84</v>
      </c>
      <c r="M20" s="13">
        <v>100</v>
      </c>
      <c r="N20" s="13">
        <v>137</v>
      </c>
      <c r="O20" s="13">
        <v>203</v>
      </c>
      <c r="P20" s="13">
        <v>262</v>
      </c>
      <c r="Q20" s="13">
        <v>284</v>
      </c>
      <c r="R20" s="14">
        <v>356</v>
      </c>
    </row>
    <row r="21" spans="2:18" ht="14.25" thickBot="1" x14ac:dyDescent="0.2">
      <c r="B21" s="215"/>
      <c r="C21" s="18" t="s">
        <v>13</v>
      </c>
      <c r="D21" s="70">
        <f t="shared" si="0"/>
        <v>22341</v>
      </c>
      <c r="E21" s="71">
        <f t="shared" si="1"/>
        <v>13255</v>
      </c>
      <c r="F21" s="72">
        <f t="shared" si="2"/>
        <v>9086</v>
      </c>
      <c r="G21" s="73">
        <f>SUM(G14:G20)</f>
        <v>994</v>
      </c>
      <c r="H21" s="73">
        <f t="shared" ref="H21:R21" si="4">SUM(H14:H20)</f>
        <v>626</v>
      </c>
      <c r="I21" s="73">
        <f t="shared" si="4"/>
        <v>1271</v>
      </c>
      <c r="J21" s="73">
        <f t="shared" si="4"/>
        <v>828</v>
      </c>
      <c r="K21" s="73">
        <f t="shared" si="4"/>
        <v>1629</v>
      </c>
      <c r="L21" s="73">
        <f t="shared" si="4"/>
        <v>1068</v>
      </c>
      <c r="M21" s="73">
        <f t="shared" si="4"/>
        <v>2067</v>
      </c>
      <c r="N21" s="73">
        <f t="shared" si="4"/>
        <v>1541</v>
      </c>
      <c r="O21" s="73">
        <f t="shared" si="4"/>
        <v>3269</v>
      </c>
      <c r="P21" s="73">
        <f t="shared" si="4"/>
        <v>2202</v>
      </c>
      <c r="Q21" s="73">
        <f t="shared" si="4"/>
        <v>4025</v>
      </c>
      <c r="R21" s="155">
        <f t="shared" si="4"/>
        <v>2821</v>
      </c>
    </row>
    <row r="22" spans="2:18" ht="13.5" customHeight="1" x14ac:dyDescent="0.15">
      <c r="B22" s="225" t="s">
        <v>97</v>
      </c>
      <c r="C22" s="8" t="s">
        <v>98</v>
      </c>
      <c r="D22" s="150">
        <f t="shared" si="0"/>
        <v>5880</v>
      </c>
      <c r="E22" s="149">
        <f t="shared" si="1"/>
        <v>3791</v>
      </c>
      <c r="F22" s="151">
        <f t="shared" si="2"/>
        <v>2089</v>
      </c>
      <c r="G22" s="11">
        <v>727</v>
      </c>
      <c r="H22" s="9">
        <v>380</v>
      </c>
      <c r="I22" s="9">
        <v>638</v>
      </c>
      <c r="J22" s="9">
        <v>328</v>
      </c>
      <c r="K22" s="9">
        <v>541</v>
      </c>
      <c r="L22" s="9">
        <v>290</v>
      </c>
      <c r="M22" s="9">
        <v>558</v>
      </c>
      <c r="N22" s="9">
        <v>326</v>
      </c>
      <c r="O22" s="9">
        <v>619</v>
      </c>
      <c r="P22" s="9">
        <v>386</v>
      </c>
      <c r="Q22" s="9">
        <v>708</v>
      </c>
      <c r="R22" s="10">
        <v>379</v>
      </c>
    </row>
    <row r="23" spans="2:18" x14ac:dyDescent="0.15">
      <c r="B23" s="215"/>
      <c r="C23" s="12" t="s">
        <v>99</v>
      </c>
      <c r="D23" s="69">
        <f t="shared" si="0"/>
        <v>9868</v>
      </c>
      <c r="E23" s="13">
        <f t="shared" si="1"/>
        <v>6268</v>
      </c>
      <c r="F23" s="14">
        <f t="shared" si="2"/>
        <v>3600</v>
      </c>
      <c r="G23" s="15">
        <v>999</v>
      </c>
      <c r="H23" s="13">
        <v>509</v>
      </c>
      <c r="I23" s="13">
        <v>930</v>
      </c>
      <c r="J23" s="13">
        <v>545</v>
      </c>
      <c r="K23" s="13">
        <v>947</v>
      </c>
      <c r="L23" s="13">
        <v>550</v>
      </c>
      <c r="M23" s="13">
        <v>1022</v>
      </c>
      <c r="N23" s="13">
        <v>587</v>
      </c>
      <c r="O23" s="13">
        <v>1082</v>
      </c>
      <c r="P23" s="13">
        <v>626</v>
      </c>
      <c r="Q23" s="13">
        <v>1288</v>
      </c>
      <c r="R23" s="14">
        <v>783</v>
      </c>
    </row>
    <row r="24" spans="2:18" x14ac:dyDescent="0.15">
      <c r="B24" s="215"/>
      <c r="C24" s="12" t="s">
        <v>100</v>
      </c>
      <c r="D24" s="69">
        <f t="shared" si="0"/>
        <v>14371</v>
      </c>
      <c r="E24" s="13">
        <f t="shared" si="1"/>
        <v>9038</v>
      </c>
      <c r="F24" s="14">
        <f t="shared" si="2"/>
        <v>5333</v>
      </c>
      <c r="G24" s="15">
        <v>867</v>
      </c>
      <c r="H24" s="13">
        <v>536</v>
      </c>
      <c r="I24" s="13">
        <v>921</v>
      </c>
      <c r="J24" s="13">
        <v>602</v>
      </c>
      <c r="K24" s="13">
        <v>1078</v>
      </c>
      <c r="L24" s="13">
        <v>735</v>
      </c>
      <c r="M24" s="13">
        <v>1416</v>
      </c>
      <c r="N24" s="13">
        <v>1059</v>
      </c>
      <c r="O24" s="13">
        <v>1976</v>
      </c>
      <c r="P24" s="13">
        <v>1245</v>
      </c>
      <c r="Q24" s="13">
        <v>2780</v>
      </c>
      <c r="R24" s="14">
        <v>1156</v>
      </c>
    </row>
    <row r="25" spans="2:18" x14ac:dyDescent="0.15">
      <c r="B25" s="215"/>
      <c r="C25" s="12" t="s">
        <v>24</v>
      </c>
      <c r="D25" s="69">
        <f t="shared" si="0"/>
        <v>14845</v>
      </c>
      <c r="E25" s="13">
        <f t="shared" si="1"/>
        <v>8667</v>
      </c>
      <c r="F25" s="14">
        <f t="shared" si="2"/>
        <v>6178</v>
      </c>
      <c r="G25" s="15">
        <v>460</v>
      </c>
      <c r="H25" s="13">
        <v>376</v>
      </c>
      <c r="I25" s="13">
        <v>692</v>
      </c>
      <c r="J25" s="13">
        <v>662</v>
      </c>
      <c r="K25" s="13">
        <v>1054</v>
      </c>
      <c r="L25" s="13">
        <v>937</v>
      </c>
      <c r="M25" s="13">
        <v>1580</v>
      </c>
      <c r="N25" s="13">
        <v>1238</v>
      </c>
      <c r="O25" s="13">
        <v>2195</v>
      </c>
      <c r="P25" s="13">
        <v>1461</v>
      </c>
      <c r="Q25" s="13">
        <v>2686</v>
      </c>
      <c r="R25" s="14">
        <v>1504</v>
      </c>
    </row>
    <row r="26" spans="2:18" x14ac:dyDescent="0.15">
      <c r="B26" s="215"/>
      <c r="C26" s="12" t="s">
        <v>101</v>
      </c>
      <c r="D26" s="69">
        <f t="shared" si="0"/>
        <v>80603</v>
      </c>
      <c r="E26" s="13">
        <f t="shared" si="1"/>
        <v>48215</v>
      </c>
      <c r="F26" s="14">
        <f t="shared" si="2"/>
        <v>32388</v>
      </c>
      <c r="G26" s="15">
        <v>3117</v>
      </c>
      <c r="H26" s="13">
        <v>2192</v>
      </c>
      <c r="I26" s="13">
        <v>4752</v>
      </c>
      <c r="J26" s="13">
        <v>3060</v>
      </c>
      <c r="K26" s="13">
        <v>6435</v>
      </c>
      <c r="L26" s="13">
        <v>4098</v>
      </c>
      <c r="M26" s="13">
        <v>9231</v>
      </c>
      <c r="N26" s="13">
        <v>6055</v>
      </c>
      <c r="O26" s="13">
        <v>11444</v>
      </c>
      <c r="P26" s="13">
        <v>7971</v>
      </c>
      <c r="Q26" s="13">
        <v>13236</v>
      </c>
      <c r="R26" s="14">
        <v>9012</v>
      </c>
    </row>
    <row r="27" spans="2:18" ht="14.25" thickBot="1" x14ac:dyDescent="0.2">
      <c r="B27" s="224"/>
      <c r="C27" s="16" t="s">
        <v>13</v>
      </c>
      <c r="D27" s="70">
        <f t="shared" si="0"/>
        <v>125567</v>
      </c>
      <c r="E27" s="71">
        <f t="shared" si="1"/>
        <v>75979</v>
      </c>
      <c r="F27" s="72">
        <f t="shared" si="2"/>
        <v>49588</v>
      </c>
      <c r="G27" s="73">
        <f>SUM(G22:G26)</f>
        <v>6170</v>
      </c>
      <c r="H27" s="73">
        <f t="shared" ref="H27:R27" si="5">SUM(H22:H26)</f>
        <v>3993</v>
      </c>
      <c r="I27" s="73">
        <f t="shared" si="5"/>
        <v>7933</v>
      </c>
      <c r="J27" s="73">
        <f t="shared" si="5"/>
        <v>5197</v>
      </c>
      <c r="K27" s="73">
        <f t="shared" si="5"/>
        <v>10055</v>
      </c>
      <c r="L27" s="73">
        <f t="shared" si="5"/>
        <v>6610</v>
      </c>
      <c r="M27" s="73">
        <f t="shared" si="5"/>
        <v>13807</v>
      </c>
      <c r="N27" s="73">
        <f t="shared" si="5"/>
        <v>9265</v>
      </c>
      <c r="O27" s="73">
        <f t="shared" si="5"/>
        <v>17316</v>
      </c>
      <c r="P27" s="73">
        <f t="shared" si="5"/>
        <v>11689</v>
      </c>
      <c r="Q27" s="73">
        <f t="shared" si="5"/>
        <v>20698</v>
      </c>
      <c r="R27" s="155">
        <f t="shared" si="5"/>
        <v>12834</v>
      </c>
    </row>
    <row r="28" spans="2:18" ht="13.5" customHeight="1" x14ac:dyDescent="0.15">
      <c r="B28" s="215" t="s">
        <v>26</v>
      </c>
      <c r="C28" s="17" t="s">
        <v>102</v>
      </c>
      <c r="D28" s="150">
        <f t="shared" si="0"/>
        <v>4509</v>
      </c>
      <c r="E28" s="149">
        <f t="shared" si="1"/>
        <v>2727</v>
      </c>
      <c r="F28" s="151">
        <f t="shared" si="2"/>
        <v>1782</v>
      </c>
      <c r="G28" s="11">
        <v>175</v>
      </c>
      <c r="H28" s="9">
        <v>115</v>
      </c>
      <c r="I28" s="9">
        <v>209</v>
      </c>
      <c r="J28" s="9">
        <v>138</v>
      </c>
      <c r="K28" s="9">
        <v>279</v>
      </c>
      <c r="L28" s="9">
        <v>168</v>
      </c>
      <c r="M28" s="9">
        <v>407</v>
      </c>
      <c r="N28" s="9">
        <v>260</v>
      </c>
      <c r="O28" s="9">
        <v>677</v>
      </c>
      <c r="P28" s="9">
        <v>405</v>
      </c>
      <c r="Q28" s="9">
        <v>980</v>
      </c>
      <c r="R28" s="10">
        <v>696</v>
      </c>
    </row>
    <row r="29" spans="2:18" x14ac:dyDescent="0.15">
      <c r="B29" s="215"/>
      <c r="C29" s="12" t="s">
        <v>103</v>
      </c>
      <c r="D29" s="69">
        <f t="shared" si="0"/>
        <v>19162</v>
      </c>
      <c r="E29" s="13">
        <f t="shared" si="1"/>
        <v>11281</v>
      </c>
      <c r="F29" s="14">
        <f t="shared" si="2"/>
        <v>7881</v>
      </c>
      <c r="G29" s="15">
        <v>1082</v>
      </c>
      <c r="H29" s="13">
        <v>883</v>
      </c>
      <c r="I29" s="13">
        <v>1189</v>
      </c>
      <c r="J29" s="13">
        <v>989</v>
      </c>
      <c r="K29" s="13">
        <v>1509</v>
      </c>
      <c r="L29" s="13">
        <v>1127</v>
      </c>
      <c r="M29" s="13">
        <v>1921</v>
      </c>
      <c r="N29" s="13">
        <v>1428</v>
      </c>
      <c r="O29" s="13">
        <v>2535</v>
      </c>
      <c r="P29" s="13">
        <v>1638</v>
      </c>
      <c r="Q29" s="13">
        <v>3045</v>
      </c>
      <c r="R29" s="14">
        <v>1816</v>
      </c>
    </row>
    <row r="30" spans="2:18" x14ac:dyDescent="0.15">
      <c r="B30" s="215"/>
      <c r="C30" s="12" t="s">
        <v>104</v>
      </c>
      <c r="D30" s="69">
        <f t="shared" si="0"/>
        <v>7562</v>
      </c>
      <c r="E30" s="13">
        <f t="shared" si="1"/>
        <v>4691</v>
      </c>
      <c r="F30" s="14">
        <f t="shared" si="2"/>
        <v>2871</v>
      </c>
      <c r="G30" s="15">
        <v>361</v>
      </c>
      <c r="H30" s="13">
        <v>268</v>
      </c>
      <c r="I30" s="13">
        <v>572</v>
      </c>
      <c r="J30" s="13">
        <v>326</v>
      </c>
      <c r="K30" s="13">
        <v>696</v>
      </c>
      <c r="L30" s="13">
        <v>391</v>
      </c>
      <c r="M30" s="13">
        <v>780</v>
      </c>
      <c r="N30" s="13">
        <v>456</v>
      </c>
      <c r="O30" s="13">
        <v>1084</v>
      </c>
      <c r="P30" s="13">
        <v>661</v>
      </c>
      <c r="Q30" s="13">
        <v>1198</v>
      </c>
      <c r="R30" s="14">
        <v>769</v>
      </c>
    </row>
    <row r="31" spans="2:18" x14ac:dyDescent="0.15">
      <c r="B31" s="215"/>
      <c r="C31" s="12" t="s">
        <v>28</v>
      </c>
      <c r="D31" s="69">
        <f t="shared" si="0"/>
        <v>43093</v>
      </c>
      <c r="E31" s="13">
        <f t="shared" si="1"/>
        <v>22850</v>
      </c>
      <c r="F31" s="14">
        <f t="shared" si="2"/>
        <v>20243</v>
      </c>
      <c r="G31" s="15">
        <v>1333</v>
      </c>
      <c r="H31" s="13">
        <v>1874</v>
      </c>
      <c r="I31" s="13">
        <v>2986</v>
      </c>
      <c r="J31" s="13">
        <v>1961</v>
      </c>
      <c r="K31" s="13">
        <v>4066</v>
      </c>
      <c r="L31" s="13">
        <v>2416</v>
      </c>
      <c r="M31" s="13">
        <v>4348</v>
      </c>
      <c r="N31" s="13">
        <v>3101</v>
      </c>
      <c r="O31" s="13">
        <v>4842</v>
      </c>
      <c r="P31" s="13">
        <v>4694</v>
      </c>
      <c r="Q31" s="13">
        <v>5275</v>
      </c>
      <c r="R31" s="14">
        <v>6197</v>
      </c>
    </row>
    <row r="32" spans="2:18" x14ac:dyDescent="0.15">
      <c r="B32" s="215"/>
      <c r="C32" s="12" t="s">
        <v>105</v>
      </c>
      <c r="D32" s="69">
        <f t="shared" si="0"/>
        <v>21462</v>
      </c>
      <c r="E32" s="13">
        <f t="shared" si="1"/>
        <v>12520</v>
      </c>
      <c r="F32" s="14">
        <f t="shared" si="2"/>
        <v>8942</v>
      </c>
      <c r="G32" s="15">
        <v>651</v>
      </c>
      <c r="H32" s="13">
        <v>497</v>
      </c>
      <c r="I32" s="13">
        <v>1015</v>
      </c>
      <c r="J32" s="13">
        <v>732</v>
      </c>
      <c r="K32" s="13">
        <v>1381</v>
      </c>
      <c r="L32" s="13">
        <v>1082</v>
      </c>
      <c r="M32" s="13">
        <v>2023</v>
      </c>
      <c r="N32" s="13">
        <v>1628</v>
      </c>
      <c r="O32" s="13">
        <v>3258</v>
      </c>
      <c r="P32" s="13">
        <v>2314</v>
      </c>
      <c r="Q32" s="13">
        <v>4192</v>
      </c>
      <c r="R32" s="14">
        <v>2689</v>
      </c>
    </row>
    <row r="33" spans="2:18" ht="14.25" thickBot="1" x14ac:dyDescent="0.2">
      <c r="B33" s="215"/>
      <c r="C33" s="18" t="s">
        <v>13</v>
      </c>
      <c r="D33" s="70">
        <f t="shared" si="0"/>
        <v>95788</v>
      </c>
      <c r="E33" s="71">
        <f t="shared" si="1"/>
        <v>54069</v>
      </c>
      <c r="F33" s="72">
        <f t="shared" si="2"/>
        <v>41719</v>
      </c>
      <c r="G33" s="77">
        <f>SUM(G28:G32)</f>
        <v>3602</v>
      </c>
      <c r="H33" s="77">
        <f t="shared" ref="H33:R33" si="6">SUM(H28:H32)</f>
        <v>3637</v>
      </c>
      <c r="I33" s="77">
        <f t="shared" si="6"/>
        <v>5971</v>
      </c>
      <c r="J33" s="77">
        <f t="shared" si="6"/>
        <v>4146</v>
      </c>
      <c r="K33" s="77">
        <f t="shared" si="6"/>
        <v>7931</v>
      </c>
      <c r="L33" s="77">
        <f t="shared" si="6"/>
        <v>5184</v>
      </c>
      <c r="M33" s="77">
        <f t="shared" si="6"/>
        <v>9479</v>
      </c>
      <c r="N33" s="77">
        <f t="shared" si="6"/>
        <v>6873</v>
      </c>
      <c r="O33" s="77">
        <f t="shared" si="6"/>
        <v>12396</v>
      </c>
      <c r="P33" s="77">
        <f t="shared" si="6"/>
        <v>9712</v>
      </c>
      <c r="Q33" s="77">
        <f t="shared" si="6"/>
        <v>14690</v>
      </c>
      <c r="R33" s="156">
        <f t="shared" si="6"/>
        <v>12167</v>
      </c>
    </row>
    <row r="34" spans="2:18" ht="14.25" thickBot="1" x14ac:dyDescent="0.2">
      <c r="B34" s="216" t="s">
        <v>30</v>
      </c>
      <c r="C34" s="217"/>
      <c r="D34" s="67">
        <f t="shared" si="0"/>
        <v>4845</v>
      </c>
      <c r="E34" s="5">
        <f t="shared" si="1"/>
        <v>2798</v>
      </c>
      <c r="F34" s="6">
        <f t="shared" si="2"/>
        <v>2047</v>
      </c>
      <c r="G34" s="7">
        <v>461</v>
      </c>
      <c r="H34" s="5">
        <v>339</v>
      </c>
      <c r="I34" s="5">
        <v>481</v>
      </c>
      <c r="J34" s="5">
        <v>378</v>
      </c>
      <c r="K34" s="5">
        <v>444</v>
      </c>
      <c r="L34" s="5">
        <v>317</v>
      </c>
      <c r="M34" s="5">
        <v>434</v>
      </c>
      <c r="N34" s="5">
        <v>320</v>
      </c>
      <c r="O34" s="5">
        <v>481</v>
      </c>
      <c r="P34" s="5">
        <v>350</v>
      </c>
      <c r="Q34" s="5">
        <v>497</v>
      </c>
      <c r="R34" s="6">
        <v>343</v>
      </c>
    </row>
    <row r="35" spans="2:18" ht="14.25" thickBot="1" x14ac:dyDescent="0.2">
      <c r="B35" s="218" t="s">
        <v>31</v>
      </c>
      <c r="C35" s="219"/>
      <c r="D35" s="67">
        <f t="shared" si="0"/>
        <v>372108</v>
      </c>
      <c r="E35" s="5">
        <f t="shared" si="1"/>
        <v>228723</v>
      </c>
      <c r="F35" s="6">
        <f t="shared" si="2"/>
        <v>143385</v>
      </c>
      <c r="G35" s="7">
        <f>SUM(G4+G13+G21+G27+G33+G34)</f>
        <v>28628</v>
      </c>
      <c r="H35" s="7">
        <f t="shared" ref="H35:R35" si="7">SUM(H4+H13+H21+H27+H33+H34)</f>
        <v>19538</v>
      </c>
      <c r="I35" s="7">
        <f t="shared" si="7"/>
        <v>31444</v>
      </c>
      <c r="J35" s="7">
        <f t="shared" si="7"/>
        <v>19420</v>
      </c>
      <c r="K35" s="7">
        <f t="shared" si="7"/>
        <v>33540</v>
      </c>
      <c r="L35" s="7">
        <f t="shared" si="7"/>
        <v>19995</v>
      </c>
      <c r="M35" s="7">
        <f t="shared" si="7"/>
        <v>38701</v>
      </c>
      <c r="N35" s="7">
        <f t="shared" si="7"/>
        <v>23410</v>
      </c>
      <c r="O35" s="7">
        <f t="shared" si="7"/>
        <v>45493</v>
      </c>
      <c r="P35" s="7">
        <f t="shared" si="7"/>
        <v>28722</v>
      </c>
      <c r="Q35" s="7">
        <f t="shared" si="7"/>
        <v>50917</v>
      </c>
      <c r="R35" s="157">
        <f t="shared" si="7"/>
        <v>32300</v>
      </c>
    </row>
    <row r="36" spans="2:18" x14ac:dyDescent="0.15">
      <c r="D36" s="60"/>
      <c r="E36" s="60"/>
    </row>
  </sheetData>
  <mergeCells count="15">
    <mergeCell ref="B28:B33"/>
    <mergeCell ref="B34:C34"/>
    <mergeCell ref="B35:C35"/>
    <mergeCell ref="O2:P2"/>
    <mergeCell ref="Q2:R2"/>
    <mergeCell ref="B4:C4"/>
    <mergeCell ref="B5:B13"/>
    <mergeCell ref="B14:B21"/>
    <mergeCell ref="B22:B27"/>
    <mergeCell ref="B2:C3"/>
    <mergeCell ref="D2:F2"/>
    <mergeCell ref="G2:H2"/>
    <mergeCell ref="I2:J2"/>
    <mergeCell ref="K2:L2"/>
    <mergeCell ref="M2:N2"/>
  </mergeCells>
  <phoneticPr fontId="1"/>
  <pageMargins left="0" right="0" top="0.15748031496062992" bottom="0.15748031496062992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47"/>
  <sheetViews>
    <sheetView view="pageBreakPreview" zoomScale="75" zoomScaleNormal="100" zoomScaleSheetLayoutView="75" workbookViewId="0"/>
  </sheetViews>
  <sheetFormatPr defaultRowHeight="13.5" x14ac:dyDescent="0.15"/>
  <cols>
    <col min="1" max="1" width="2.625" style="59" customWidth="1"/>
    <col min="2" max="2" width="2.75" style="59" bestFit="1" customWidth="1"/>
    <col min="3" max="3" width="10.5" style="59" customWidth="1"/>
    <col min="4" max="4" width="19.5" style="59" bestFit="1" customWidth="1"/>
    <col min="5" max="7" width="7.25" style="59" customWidth="1"/>
    <col min="8" max="21" width="6.625" style="59" customWidth="1"/>
    <col min="22" max="16384" width="9" style="59"/>
  </cols>
  <sheetData>
    <row r="1" spans="2:21" ht="14.25" thickBot="1" x14ac:dyDescent="0.2">
      <c r="B1" s="59" t="s">
        <v>86</v>
      </c>
    </row>
    <row r="2" spans="2:21" ht="13.5" customHeight="1" x14ac:dyDescent="0.15">
      <c r="B2" s="255" t="s">
        <v>32</v>
      </c>
      <c r="C2" s="256"/>
      <c r="D2" s="256"/>
      <c r="E2" s="259" t="s">
        <v>88</v>
      </c>
      <c r="F2" s="260"/>
      <c r="G2" s="261"/>
      <c r="H2" s="248" t="s">
        <v>69</v>
      </c>
      <c r="I2" s="260"/>
      <c r="J2" s="260" t="s">
        <v>70</v>
      </c>
      <c r="K2" s="260"/>
      <c r="L2" s="260" t="s">
        <v>71</v>
      </c>
      <c r="M2" s="260"/>
      <c r="N2" s="260" t="s">
        <v>72</v>
      </c>
      <c r="O2" s="260"/>
      <c r="P2" s="260" t="s">
        <v>73</v>
      </c>
      <c r="Q2" s="260"/>
      <c r="R2" s="260" t="s">
        <v>74</v>
      </c>
      <c r="S2" s="260"/>
      <c r="T2" s="260" t="s">
        <v>75</v>
      </c>
      <c r="U2" s="261"/>
    </row>
    <row r="3" spans="2:21" ht="14.25" thickBot="1" x14ac:dyDescent="0.2">
      <c r="B3" s="257"/>
      <c r="C3" s="258"/>
      <c r="D3" s="258"/>
      <c r="E3" s="19" t="s">
        <v>0</v>
      </c>
      <c r="F3" s="20" t="s">
        <v>1</v>
      </c>
      <c r="G3" s="21" t="s">
        <v>2</v>
      </c>
      <c r="H3" s="196" t="s">
        <v>1</v>
      </c>
      <c r="I3" s="20" t="s">
        <v>2</v>
      </c>
      <c r="J3" s="196" t="s">
        <v>1</v>
      </c>
      <c r="K3" s="20" t="s">
        <v>2</v>
      </c>
      <c r="L3" s="22" t="s">
        <v>1</v>
      </c>
      <c r="M3" s="22" t="s">
        <v>2</v>
      </c>
      <c r="N3" s="43" t="s">
        <v>1</v>
      </c>
      <c r="O3" s="20" t="s">
        <v>2</v>
      </c>
      <c r="P3" s="196" t="s">
        <v>1</v>
      </c>
      <c r="Q3" s="20" t="s">
        <v>2</v>
      </c>
      <c r="R3" s="22" t="s">
        <v>1</v>
      </c>
      <c r="S3" s="22" t="s">
        <v>2</v>
      </c>
      <c r="T3" s="22" t="s">
        <v>1</v>
      </c>
      <c r="U3" s="21" t="s">
        <v>2</v>
      </c>
    </row>
    <row r="4" spans="2:21" ht="13.5" customHeight="1" x14ac:dyDescent="0.15">
      <c r="B4" s="321" t="s">
        <v>33</v>
      </c>
      <c r="C4" s="242" t="s">
        <v>34</v>
      </c>
      <c r="D4" s="320"/>
      <c r="E4" s="109">
        <v>3139</v>
      </c>
      <c r="F4" s="110">
        <v>1857</v>
      </c>
      <c r="G4" s="111">
        <v>1282</v>
      </c>
      <c r="H4" s="112">
        <v>0</v>
      </c>
      <c r="I4" s="110">
        <v>0</v>
      </c>
      <c r="J4" s="110">
        <v>0</v>
      </c>
      <c r="K4" s="110">
        <v>0</v>
      </c>
      <c r="L4" s="110">
        <v>2</v>
      </c>
      <c r="M4" s="113">
        <v>1</v>
      </c>
      <c r="N4" s="110">
        <v>187</v>
      </c>
      <c r="O4" s="110">
        <v>103</v>
      </c>
      <c r="P4" s="110">
        <v>445</v>
      </c>
      <c r="Q4" s="110">
        <v>305</v>
      </c>
      <c r="R4" s="110">
        <v>775</v>
      </c>
      <c r="S4" s="113">
        <v>530</v>
      </c>
      <c r="T4" s="110">
        <v>448</v>
      </c>
      <c r="U4" s="111">
        <v>343</v>
      </c>
    </row>
    <row r="5" spans="2:21" x14ac:dyDescent="0.15">
      <c r="B5" s="322"/>
      <c r="C5" s="232" t="s">
        <v>35</v>
      </c>
      <c r="D5" s="309"/>
      <c r="E5" s="114">
        <v>974</v>
      </c>
      <c r="F5" s="115">
        <v>442</v>
      </c>
      <c r="G5" s="116">
        <v>532</v>
      </c>
      <c r="H5" s="117">
        <v>0</v>
      </c>
      <c r="I5" s="115">
        <v>0</v>
      </c>
      <c r="J5" s="115">
        <v>0</v>
      </c>
      <c r="K5" s="115">
        <v>0</v>
      </c>
      <c r="L5" s="115">
        <v>0</v>
      </c>
      <c r="M5" s="115">
        <v>0</v>
      </c>
      <c r="N5" s="115">
        <v>28</v>
      </c>
      <c r="O5" s="115">
        <v>28</v>
      </c>
      <c r="P5" s="115">
        <v>88</v>
      </c>
      <c r="Q5" s="115">
        <v>74</v>
      </c>
      <c r="R5" s="115">
        <v>205</v>
      </c>
      <c r="S5" s="115">
        <v>219</v>
      </c>
      <c r="T5" s="115">
        <v>121</v>
      </c>
      <c r="U5" s="116">
        <v>211</v>
      </c>
    </row>
    <row r="6" spans="2:21" x14ac:dyDescent="0.15">
      <c r="B6" s="322"/>
      <c r="C6" s="232" t="s">
        <v>36</v>
      </c>
      <c r="D6" s="309"/>
      <c r="E6" s="114">
        <v>2237</v>
      </c>
      <c r="F6" s="115">
        <v>1385</v>
      </c>
      <c r="G6" s="116">
        <v>852</v>
      </c>
      <c r="H6" s="117">
        <v>0</v>
      </c>
      <c r="I6" s="115">
        <v>0</v>
      </c>
      <c r="J6" s="115">
        <v>0</v>
      </c>
      <c r="K6" s="115">
        <v>0</v>
      </c>
      <c r="L6" s="115">
        <v>6</v>
      </c>
      <c r="M6" s="115">
        <v>0</v>
      </c>
      <c r="N6" s="115">
        <v>235</v>
      </c>
      <c r="O6" s="115">
        <v>147</v>
      </c>
      <c r="P6" s="115">
        <v>450</v>
      </c>
      <c r="Q6" s="115">
        <v>272</v>
      </c>
      <c r="R6" s="115">
        <v>490</v>
      </c>
      <c r="S6" s="115">
        <v>314</v>
      </c>
      <c r="T6" s="117">
        <v>204</v>
      </c>
      <c r="U6" s="116">
        <v>119</v>
      </c>
    </row>
    <row r="7" spans="2:21" x14ac:dyDescent="0.15">
      <c r="B7" s="322"/>
      <c r="C7" s="232" t="s">
        <v>37</v>
      </c>
      <c r="D7" s="309"/>
      <c r="E7" s="114">
        <v>5892</v>
      </c>
      <c r="F7" s="115">
        <v>3763</v>
      </c>
      <c r="G7" s="116">
        <v>2129</v>
      </c>
      <c r="H7" s="117">
        <v>0</v>
      </c>
      <c r="I7" s="115">
        <v>1</v>
      </c>
      <c r="J7" s="115">
        <v>0</v>
      </c>
      <c r="K7" s="115">
        <v>0</v>
      </c>
      <c r="L7" s="115">
        <v>7</v>
      </c>
      <c r="M7" s="115">
        <v>0</v>
      </c>
      <c r="N7" s="115">
        <v>517</v>
      </c>
      <c r="O7" s="115">
        <v>326</v>
      </c>
      <c r="P7" s="115">
        <v>1096</v>
      </c>
      <c r="Q7" s="115">
        <v>608</v>
      </c>
      <c r="R7" s="115">
        <v>1446</v>
      </c>
      <c r="S7" s="115">
        <v>770</v>
      </c>
      <c r="T7" s="117">
        <v>697</v>
      </c>
      <c r="U7" s="116">
        <v>424</v>
      </c>
    </row>
    <row r="8" spans="2:21" x14ac:dyDescent="0.15">
      <c r="B8" s="322"/>
      <c r="C8" s="232" t="s">
        <v>38</v>
      </c>
      <c r="D8" s="309"/>
      <c r="E8" s="114">
        <v>79</v>
      </c>
      <c r="F8" s="115">
        <v>26</v>
      </c>
      <c r="G8" s="116">
        <v>53</v>
      </c>
      <c r="H8" s="117">
        <v>0</v>
      </c>
      <c r="I8" s="115">
        <v>0</v>
      </c>
      <c r="J8" s="115">
        <v>0</v>
      </c>
      <c r="K8" s="115">
        <v>0</v>
      </c>
      <c r="L8" s="115">
        <v>0</v>
      </c>
      <c r="M8" s="115">
        <v>0</v>
      </c>
      <c r="N8" s="115">
        <v>1</v>
      </c>
      <c r="O8" s="115">
        <v>2</v>
      </c>
      <c r="P8" s="115">
        <v>7</v>
      </c>
      <c r="Q8" s="115">
        <v>8</v>
      </c>
      <c r="R8" s="115">
        <v>11</v>
      </c>
      <c r="S8" s="115">
        <v>15</v>
      </c>
      <c r="T8" s="117">
        <v>7</v>
      </c>
      <c r="U8" s="116">
        <v>28</v>
      </c>
    </row>
    <row r="9" spans="2:21" x14ac:dyDescent="0.15">
      <c r="B9" s="322"/>
      <c r="C9" s="232" t="s">
        <v>39</v>
      </c>
      <c r="D9" s="309"/>
      <c r="E9" s="114">
        <v>2922</v>
      </c>
      <c r="F9" s="115">
        <v>1942</v>
      </c>
      <c r="G9" s="116">
        <v>980</v>
      </c>
      <c r="H9" s="117">
        <v>0</v>
      </c>
      <c r="I9" s="115">
        <v>0</v>
      </c>
      <c r="J9" s="115">
        <v>0</v>
      </c>
      <c r="K9" s="115">
        <v>0</v>
      </c>
      <c r="L9" s="115">
        <v>2</v>
      </c>
      <c r="M9" s="115">
        <v>2</v>
      </c>
      <c r="N9" s="115">
        <v>309</v>
      </c>
      <c r="O9" s="115">
        <v>155</v>
      </c>
      <c r="P9" s="115">
        <v>592</v>
      </c>
      <c r="Q9" s="115">
        <v>311</v>
      </c>
      <c r="R9" s="115">
        <v>704</v>
      </c>
      <c r="S9" s="115">
        <v>355</v>
      </c>
      <c r="T9" s="117">
        <v>335</v>
      </c>
      <c r="U9" s="116">
        <v>157</v>
      </c>
    </row>
    <row r="10" spans="2:21" x14ac:dyDescent="0.15">
      <c r="B10" s="322"/>
      <c r="C10" s="232" t="s">
        <v>40</v>
      </c>
      <c r="D10" s="309"/>
      <c r="E10" s="114">
        <v>711</v>
      </c>
      <c r="F10" s="115">
        <v>494</v>
      </c>
      <c r="G10" s="116">
        <v>217</v>
      </c>
      <c r="H10" s="117">
        <v>0</v>
      </c>
      <c r="I10" s="115">
        <v>0</v>
      </c>
      <c r="J10" s="115">
        <v>0</v>
      </c>
      <c r="K10" s="115">
        <v>0</v>
      </c>
      <c r="L10" s="115">
        <v>0</v>
      </c>
      <c r="M10" s="115">
        <v>0</v>
      </c>
      <c r="N10" s="115">
        <v>91</v>
      </c>
      <c r="O10" s="115">
        <v>28</v>
      </c>
      <c r="P10" s="115">
        <v>146</v>
      </c>
      <c r="Q10" s="115">
        <v>64</v>
      </c>
      <c r="R10" s="115">
        <v>179</v>
      </c>
      <c r="S10" s="115">
        <v>91</v>
      </c>
      <c r="T10" s="117">
        <v>78</v>
      </c>
      <c r="U10" s="116">
        <v>34</v>
      </c>
    </row>
    <row r="11" spans="2:21" x14ac:dyDescent="0.15">
      <c r="B11" s="322"/>
      <c r="C11" s="232" t="s">
        <v>41</v>
      </c>
      <c r="D11" s="309"/>
      <c r="E11" s="114">
        <v>178</v>
      </c>
      <c r="F11" s="115">
        <v>113</v>
      </c>
      <c r="G11" s="116">
        <v>65</v>
      </c>
      <c r="H11" s="117">
        <v>0</v>
      </c>
      <c r="I11" s="115">
        <v>0</v>
      </c>
      <c r="J11" s="115">
        <v>0</v>
      </c>
      <c r="K11" s="115">
        <v>0</v>
      </c>
      <c r="L11" s="115">
        <v>0</v>
      </c>
      <c r="M11" s="115">
        <v>0</v>
      </c>
      <c r="N11" s="115">
        <v>12</v>
      </c>
      <c r="O11" s="115">
        <v>7</v>
      </c>
      <c r="P11" s="115">
        <v>39</v>
      </c>
      <c r="Q11" s="115">
        <v>20</v>
      </c>
      <c r="R11" s="115">
        <v>49</v>
      </c>
      <c r="S11" s="115">
        <v>32</v>
      </c>
      <c r="T11" s="117">
        <v>13</v>
      </c>
      <c r="U11" s="116">
        <v>6</v>
      </c>
    </row>
    <row r="12" spans="2:21" x14ac:dyDescent="0.15">
      <c r="B12" s="322"/>
      <c r="C12" s="232" t="s">
        <v>42</v>
      </c>
      <c r="D12" s="309"/>
      <c r="E12" s="114">
        <v>97</v>
      </c>
      <c r="F12" s="115">
        <v>66</v>
      </c>
      <c r="G12" s="116">
        <v>31</v>
      </c>
      <c r="H12" s="117">
        <v>0</v>
      </c>
      <c r="I12" s="115">
        <v>0</v>
      </c>
      <c r="J12" s="115">
        <v>0</v>
      </c>
      <c r="K12" s="115">
        <v>0</v>
      </c>
      <c r="L12" s="115">
        <v>1</v>
      </c>
      <c r="M12" s="115">
        <v>1</v>
      </c>
      <c r="N12" s="115">
        <v>8</v>
      </c>
      <c r="O12" s="115">
        <v>6</v>
      </c>
      <c r="P12" s="115">
        <v>21</v>
      </c>
      <c r="Q12" s="115">
        <v>11</v>
      </c>
      <c r="R12" s="115">
        <v>28</v>
      </c>
      <c r="S12" s="115">
        <v>8</v>
      </c>
      <c r="T12" s="117">
        <v>8</v>
      </c>
      <c r="U12" s="116">
        <v>5</v>
      </c>
    </row>
    <row r="13" spans="2:21" x14ac:dyDescent="0.15">
      <c r="B13" s="322"/>
      <c r="C13" s="232" t="s">
        <v>43</v>
      </c>
      <c r="D13" s="309"/>
      <c r="E13" s="114">
        <v>992</v>
      </c>
      <c r="F13" s="115">
        <v>678</v>
      </c>
      <c r="G13" s="116">
        <v>314</v>
      </c>
      <c r="H13" s="117">
        <v>0</v>
      </c>
      <c r="I13" s="115">
        <v>0</v>
      </c>
      <c r="J13" s="115">
        <v>1</v>
      </c>
      <c r="K13" s="115">
        <v>0</v>
      </c>
      <c r="L13" s="115">
        <v>2</v>
      </c>
      <c r="M13" s="115">
        <v>1</v>
      </c>
      <c r="N13" s="115">
        <v>119</v>
      </c>
      <c r="O13" s="115">
        <v>55</v>
      </c>
      <c r="P13" s="115">
        <v>219</v>
      </c>
      <c r="Q13" s="115">
        <v>103</v>
      </c>
      <c r="R13" s="115">
        <v>239</v>
      </c>
      <c r="S13" s="115">
        <v>115</v>
      </c>
      <c r="T13" s="117">
        <v>98</v>
      </c>
      <c r="U13" s="116">
        <v>40</v>
      </c>
    </row>
    <row r="14" spans="2:21" x14ac:dyDescent="0.15">
      <c r="B14" s="322"/>
      <c r="C14" s="232" t="s">
        <v>44</v>
      </c>
      <c r="D14" s="309"/>
      <c r="E14" s="114">
        <v>313</v>
      </c>
      <c r="F14" s="115">
        <v>166</v>
      </c>
      <c r="G14" s="116">
        <v>147</v>
      </c>
      <c r="H14" s="117">
        <v>0</v>
      </c>
      <c r="I14" s="115">
        <v>0</v>
      </c>
      <c r="J14" s="115">
        <v>0</v>
      </c>
      <c r="K14" s="115">
        <v>0</v>
      </c>
      <c r="L14" s="115">
        <v>0</v>
      </c>
      <c r="M14" s="115">
        <v>0</v>
      </c>
      <c r="N14" s="115">
        <v>27</v>
      </c>
      <c r="O14" s="115">
        <v>26</v>
      </c>
      <c r="P14" s="115">
        <v>48</v>
      </c>
      <c r="Q14" s="115">
        <v>47</v>
      </c>
      <c r="R14" s="115">
        <v>61</v>
      </c>
      <c r="S14" s="115">
        <v>42</v>
      </c>
      <c r="T14" s="117">
        <v>30</v>
      </c>
      <c r="U14" s="116">
        <v>32</v>
      </c>
    </row>
    <row r="15" spans="2:21" x14ac:dyDescent="0.15">
      <c r="B15" s="322"/>
      <c r="C15" s="232" t="s">
        <v>45</v>
      </c>
      <c r="D15" s="309"/>
      <c r="E15" s="114">
        <v>70</v>
      </c>
      <c r="F15" s="115">
        <v>37</v>
      </c>
      <c r="G15" s="116">
        <v>33</v>
      </c>
      <c r="H15" s="117">
        <v>0</v>
      </c>
      <c r="I15" s="115">
        <v>0</v>
      </c>
      <c r="J15" s="115">
        <v>0</v>
      </c>
      <c r="K15" s="115">
        <v>0</v>
      </c>
      <c r="L15" s="115">
        <v>0</v>
      </c>
      <c r="M15" s="115">
        <v>0</v>
      </c>
      <c r="N15" s="115">
        <v>7</v>
      </c>
      <c r="O15" s="115">
        <v>2</v>
      </c>
      <c r="P15" s="115">
        <v>12</v>
      </c>
      <c r="Q15" s="115">
        <v>13</v>
      </c>
      <c r="R15" s="115">
        <v>12</v>
      </c>
      <c r="S15" s="115">
        <v>8</v>
      </c>
      <c r="T15" s="117">
        <v>6</v>
      </c>
      <c r="U15" s="116">
        <v>10</v>
      </c>
    </row>
    <row r="16" spans="2:21" x14ac:dyDescent="0.15">
      <c r="B16" s="322"/>
      <c r="C16" s="232" t="s">
        <v>46</v>
      </c>
      <c r="D16" s="309"/>
      <c r="E16" s="114">
        <v>233</v>
      </c>
      <c r="F16" s="115">
        <v>143</v>
      </c>
      <c r="G16" s="116">
        <v>90</v>
      </c>
      <c r="H16" s="117">
        <v>0</v>
      </c>
      <c r="I16" s="115">
        <v>0</v>
      </c>
      <c r="J16" s="115">
        <v>0</v>
      </c>
      <c r="K16" s="115">
        <v>0</v>
      </c>
      <c r="L16" s="115">
        <v>0</v>
      </c>
      <c r="M16" s="115">
        <v>0</v>
      </c>
      <c r="N16" s="115">
        <v>27</v>
      </c>
      <c r="O16" s="115">
        <v>17</v>
      </c>
      <c r="P16" s="115">
        <v>41</v>
      </c>
      <c r="Q16" s="115">
        <v>32</v>
      </c>
      <c r="R16" s="115">
        <v>50</v>
      </c>
      <c r="S16" s="115">
        <v>32</v>
      </c>
      <c r="T16" s="117">
        <v>25</v>
      </c>
      <c r="U16" s="116">
        <v>9</v>
      </c>
    </row>
    <row r="17" spans="2:21" x14ac:dyDescent="0.15">
      <c r="B17" s="322"/>
      <c r="C17" s="232" t="s">
        <v>30</v>
      </c>
      <c r="D17" s="309"/>
      <c r="E17" s="114">
        <v>9</v>
      </c>
      <c r="F17" s="115">
        <v>5</v>
      </c>
      <c r="G17" s="116">
        <v>4</v>
      </c>
      <c r="H17" s="117">
        <v>0</v>
      </c>
      <c r="I17" s="115">
        <v>0</v>
      </c>
      <c r="J17" s="115">
        <v>0</v>
      </c>
      <c r="K17" s="115">
        <v>0</v>
      </c>
      <c r="L17" s="115">
        <v>0</v>
      </c>
      <c r="M17" s="115">
        <v>0</v>
      </c>
      <c r="N17" s="115">
        <v>0</v>
      </c>
      <c r="O17" s="115">
        <v>0</v>
      </c>
      <c r="P17" s="115">
        <v>1</v>
      </c>
      <c r="Q17" s="115">
        <v>2</v>
      </c>
      <c r="R17" s="115">
        <v>2</v>
      </c>
      <c r="S17" s="115">
        <v>1</v>
      </c>
      <c r="T17" s="117">
        <v>2</v>
      </c>
      <c r="U17" s="116">
        <v>1</v>
      </c>
    </row>
    <row r="18" spans="2:21" ht="14.25" thickBot="1" x14ac:dyDescent="0.2">
      <c r="B18" s="323"/>
      <c r="C18" s="315" t="s">
        <v>47</v>
      </c>
      <c r="D18" s="316"/>
      <c r="E18" s="185">
        <f>SUM(E4:E17)</f>
        <v>17846</v>
      </c>
      <c r="F18" s="119">
        <f t="shared" ref="F18:G18" si="0">SUM(F4:F17)</f>
        <v>11117</v>
      </c>
      <c r="G18" s="186">
        <f t="shared" si="0"/>
        <v>6729</v>
      </c>
      <c r="H18" s="121">
        <v>0</v>
      </c>
      <c r="I18" s="119">
        <v>1</v>
      </c>
      <c r="J18" s="119">
        <v>1</v>
      </c>
      <c r="K18" s="119">
        <v>0</v>
      </c>
      <c r="L18" s="119">
        <v>20</v>
      </c>
      <c r="M18" s="119">
        <v>5</v>
      </c>
      <c r="N18" s="119">
        <v>1568</v>
      </c>
      <c r="O18" s="119">
        <v>902</v>
      </c>
      <c r="P18" s="119">
        <v>3205</v>
      </c>
      <c r="Q18" s="119">
        <v>1870</v>
      </c>
      <c r="R18" s="119">
        <v>4251</v>
      </c>
      <c r="S18" s="119">
        <v>2532</v>
      </c>
      <c r="T18" s="121">
        <v>2072</v>
      </c>
      <c r="U18" s="120">
        <v>1419</v>
      </c>
    </row>
    <row r="19" spans="2:21" ht="13.5" customHeight="1" x14ac:dyDescent="0.15">
      <c r="B19" s="317" t="s">
        <v>48</v>
      </c>
      <c r="C19" s="242" t="s">
        <v>49</v>
      </c>
      <c r="D19" s="320"/>
      <c r="E19" s="109">
        <v>6</v>
      </c>
      <c r="F19" s="110">
        <v>3</v>
      </c>
      <c r="G19" s="111">
        <v>3</v>
      </c>
      <c r="H19" s="110">
        <v>0</v>
      </c>
      <c r="I19" s="110">
        <v>0</v>
      </c>
      <c r="J19" s="110">
        <v>0</v>
      </c>
      <c r="K19" s="110">
        <v>0</v>
      </c>
      <c r="L19" s="110">
        <v>0</v>
      </c>
      <c r="M19" s="110">
        <v>0</v>
      </c>
      <c r="N19" s="110">
        <v>1</v>
      </c>
      <c r="O19" s="110">
        <v>1</v>
      </c>
      <c r="P19" s="110">
        <v>2</v>
      </c>
      <c r="Q19" s="110">
        <v>2</v>
      </c>
      <c r="R19" s="110">
        <v>0</v>
      </c>
      <c r="S19" s="110">
        <v>0</v>
      </c>
      <c r="T19" s="112">
        <v>0</v>
      </c>
      <c r="U19" s="111">
        <v>0</v>
      </c>
    </row>
    <row r="20" spans="2:21" x14ac:dyDescent="0.15">
      <c r="B20" s="318"/>
      <c r="C20" s="232" t="s">
        <v>50</v>
      </c>
      <c r="D20" s="309"/>
      <c r="E20" s="114">
        <v>11</v>
      </c>
      <c r="F20" s="115">
        <v>4</v>
      </c>
      <c r="G20" s="116">
        <v>7</v>
      </c>
      <c r="H20" s="115">
        <v>0</v>
      </c>
      <c r="I20" s="115">
        <v>0</v>
      </c>
      <c r="J20" s="115">
        <v>0</v>
      </c>
      <c r="K20" s="115">
        <v>0</v>
      </c>
      <c r="L20" s="115">
        <v>0</v>
      </c>
      <c r="M20" s="115">
        <v>0</v>
      </c>
      <c r="N20" s="115">
        <v>2</v>
      </c>
      <c r="O20" s="115">
        <v>4</v>
      </c>
      <c r="P20" s="115">
        <v>0</v>
      </c>
      <c r="Q20" s="115">
        <v>3</v>
      </c>
      <c r="R20" s="115">
        <v>1</v>
      </c>
      <c r="S20" s="115">
        <v>0</v>
      </c>
      <c r="T20" s="117">
        <v>1</v>
      </c>
      <c r="U20" s="116">
        <v>0</v>
      </c>
    </row>
    <row r="21" spans="2:21" x14ac:dyDescent="0.15">
      <c r="B21" s="318"/>
      <c r="C21" s="232" t="s">
        <v>51</v>
      </c>
      <c r="D21" s="309"/>
      <c r="E21" s="114">
        <v>9</v>
      </c>
      <c r="F21" s="115">
        <v>7</v>
      </c>
      <c r="G21" s="116">
        <v>2</v>
      </c>
      <c r="H21" s="115">
        <v>0</v>
      </c>
      <c r="I21" s="115">
        <v>0</v>
      </c>
      <c r="J21" s="115">
        <v>0</v>
      </c>
      <c r="K21" s="115">
        <v>0</v>
      </c>
      <c r="L21" s="115">
        <v>0</v>
      </c>
      <c r="M21" s="115">
        <v>0</v>
      </c>
      <c r="N21" s="115">
        <v>2</v>
      </c>
      <c r="O21" s="115">
        <v>1</v>
      </c>
      <c r="P21" s="115">
        <v>1</v>
      </c>
      <c r="Q21" s="115">
        <v>0</v>
      </c>
      <c r="R21" s="115">
        <v>3</v>
      </c>
      <c r="S21" s="115">
        <v>1</v>
      </c>
      <c r="T21" s="117">
        <v>1</v>
      </c>
      <c r="U21" s="116">
        <v>0</v>
      </c>
    </row>
    <row r="22" spans="2:21" x14ac:dyDescent="0.15">
      <c r="B22" s="318"/>
      <c r="C22" s="232" t="s">
        <v>52</v>
      </c>
      <c r="D22" s="309"/>
      <c r="E22" s="114">
        <v>2</v>
      </c>
      <c r="F22" s="115">
        <v>1</v>
      </c>
      <c r="G22" s="116">
        <v>1</v>
      </c>
      <c r="H22" s="115">
        <v>0</v>
      </c>
      <c r="I22" s="115">
        <v>0</v>
      </c>
      <c r="J22" s="115">
        <v>0</v>
      </c>
      <c r="K22" s="115">
        <v>0</v>
      </c>
      <c r="L22" s="115">
        <v>0</v>
      </c>
      <c r="M22" s="115">
        <v>0</v>
      </c>
      <c r="N22" s="115">
        <v>1</v>
      </c>
      <c r="O22" s="115">
        <v>1</v>
      </c>
      <c r="P22" s="115">
        <v>0</v>
      </c>
      <c r="Q22" s="115">
        <v>0</v>
      </c>
      <c r="R22" s="115">
        <v>0</v>
      </c>
      <c r="S22" s="115">
        <v>0</v>
      </c>
      <c r="T22" s="117">
        <v>0</v>
      </c>
      <c r="U22" s="116">
        <v>0</v>
      </c>
    </row>
    <row r="23" spans="2:21" x14ac:dyDescent="0.15">
      <c r="B23" s="318"/>
      <c r="C23" s="232" t="s">
        <v>53</v>
      </c>
      <c r="D23" s="309"/>
      <c r="E23" s="114">
        <v>424</v>
      </c>
      <c r="F23" s="115">
        <v>277</v>
      </c>
      <c r="G23" s="116">
        <v>147</v>
      </c>
      <c r="H23" s="115">
        <v>0</v>
      </c>
      <c r="I23" s="115">
        <v>0</v>
      </c>
      <c r="J23" s="115">
        <v>1</v>
      </c>
      <c r="K23" s="115">
        <v>0</v>
      </c>
      <c r="L23" s="115">
        <v>0</v>
      </c>
      <c r="M23" s="115">
        <v>1</v>
      </c>
      <c r="N23" s="115">
        <v>45</v>
      </c>
      <c r="O23" s="115">
        <v>28</v>
      </c>
      <c r="P23" s="115">
        <v>94</v>
      </c>
      <c r="Q23" s="115">
        <v>52</v>
      </c>
      <c r="R23" s="115">
        <v>104</v>
      </c>
      <c r="S23" s="115">
        <v>48</v>
      </c>
      <c r="T23" s="117">
        <v>33</v>
      </c>
      <c r="U23" s="116">
        <v>18</v>
      </c>
    </row>
    <row r="24" spans="2:21" x14ac:dyDescent="0.15">
      <c r="B24" s="318"/>
      <c r="C24" s="232" t="s">
        <v>54</v>
      </c>
      <c r="D24" s="309"/>
      <c r="E24" s="114">
        <v>122</v>
      </c>
      <c r="F24" s="115">
        <v>74</v>
      </c>
      <c r="G24" s="116">
        <v>48</v>
      </c>
      <c r="H24" s="115">
        <v>0</v>
      </c>
      <c r="I24" s="115">
        <v>0</v>
      </c>
      <c r="J24" s="115">
        <v>0</v>
      </c>
      <c r="K24" s="115">
        <v>0</v>
      </c>
      <c r="L24" s="115">
        <v>1</v>
      </c>
      <c r="M24" s="115">
        <v>0</v>
      </c>
      <c r="N24" s="115">
        <v>9</v>
      </c>
      <c r="O24" s="115">
        <v>4</v>
      </c>
      <c r="P24" s="115">
        <v>18</v>
      </c>
      <c r="Q24" s="115">
        <v>13</v>
      </c>
      <c r="R24" s="115">
        <v>37</v>
      </c>
      <c r="S24" s="115">
        <v>20</v>
      </c>
      <c r="T24" s="117">
        <v>9</v>
      </c>
      <c r="U24" s="116">
        <v>11</v>
      </c>
    </row>
    <row r="25" spans="2:21" ht="13.5" customHeight="1" x14ac:dyDescent="0.15">
      <c r="B25" s="318"/>
      <c r="C25" s="310" t="s">
        <v>55</v>
      </c>
      <c r="D25" s="195" t="s">
        <v>56</v>
      </c>
      <c r="E25" s="114">
        <v>26</v>
      </c>
      <c r="F25" s="115">
        <v>18</v>
      </c>
      <c r="G25" s="116">
        <v>8</v>
      </c>
      <c r="H25" s="115">
        <v>0</v>
      </c>
      <c r="I25" s="115">
        <v>0</v>
      </c>
      <c r="J25" s="115">
        <v>0</v>
      </c>
      <c r="K25" s="115">
        <v>0</v>
      </c>
      <c r="L25" s="115">
        <v>0</v>
      </c>
      <c r="M25" s="115">
        <v>0</v>
      </c>
      <c r="N25" s="115">
        <v>2</v>
      </c>
      <c r="O25" s="115">
        <v>1</v>
      </c>
      <c r="P25" s="115">
        <v>10</v>
      </c>
      <c r="Q25" s="115">
        <v>1</v>
      </c>
      <c r="R25" s="115">
        <v>4</v>
      </c>
      <c r="S25" s="115">
        <v>4</v>
      </c>
      <c r="T25" s="117">
        <v>2</v>
      </c>
      <c r="U25" s="116">
        <v>2</v>
      </c>
    </row>
    <row r="26" spans="2:21" x14ac:dyDescent="0.15">
      <c r="B26" s="318"/>
      <c r="C26" s="245"/>
      <c r="D26" s="195" t="s">
        <v>57</v>
      </c>
      <c r="E26" s="114">
        <v>1</v>
      </c>
      <c r="F26" s="115">
        <v>1</v>
      </c>
      <c r="G26" s="116">
        <v>0</v>
      </c>
      <c r="H26" s="115">
        <v>0</v>
      </c>
      <c r="I26" s="115">
        <v>0</v>
      </c>
      <c r="J26" s="115">
        <v>0</v>
      </c>
      <c r="K26" s="115">
        <v>0</v>
      </c>
      <c r="L26" s="115">
        <v>0</v>
      </c>
      <c r="M26" s="115">
        <v>0</v>
      </c>
      <c r="N26" s="115">
        <v>0</v>
      </c>
      <c r="O26" s="115">
        <v>0</v>
      </c>
      <c r="P26" s="115">
        <v>0</v>
      </c>
      <c r="Q26" s="115">
        <v>0</v>
      </c>
      <c r="R26" s="115">
        <v>1</v>
      </c>
      <c r="S26" s="115">
        <v>0</v>
      </c>
      <c r="T26" s="117">
        <v>0</v>
      </c>
      <c r="U26" s="116">
        <v>0</v>
      </c>
    </row>
    <row r="27" spans="2:21" x14ac:dyDescent="0.15">
      <c r="B27" s="318"/>
      <c r="C27" s="245"/>
      <c r="D27" s="195" t="s">
        <v>58</v>
      </c>
      <c r="E27" s="114">
        <v>2</v>
      </c>
      <c r="F27" s="115">
        <v>2</v>
      </c>
      <c r="G27" s="116">
        <v>0</v>
      </c>
      <c r="H27" s="115">
        <v>0</v>
      </c>
      <c r="I27" s="115">
        <v>0</v>
      </c>
      <c r="J27" s="115">
        <v>0</v>
      </c>
      <c r="K27" s="115">
        <v>0</v>
      </c>
      <c r="L27" s="115">
        <v>0</v>
      </c>
      <c r="M27" s="115">
        <v>0</v>
      </c>
      <c r="N27" s="115">
        <v>0</v>
      </c>
      <c r="O27" s="115">
        <v>0</v>
      </c>
      <c r="P27" s="115">
        <v>0</v>
      </c>
      <c r="Q27" s="115">
        <v>0</v>
      </c>
      <c r="R27" s="115">
        <v>2</v>
      </c>
      <c r="S27" s="115">
        <v>0</v>
      </c>
      <c r="T27" s="117">
        <v>0</v>
      </c>
      <c r="U27" s="116">
        <v>0</v>
      </c>
    </row>
    <row r="28" spans="2:21" x14ac:dyDescent="0.15">
      <c r="B28" s="318"/>
      <c r="C28" s="245"/>
      <c r="D28" s="195" t="s">
        <v>59</v>
      </c>
      <c r="E28" s="114">
        <v>63</v>
      </c>
      <c r="F28" s="115">
        <v>34</v>
      </c>
      <c r="G28" s="116">
        <v>29</v>
      </c>
      <c r="H28" s="115">
        <v>0</v>
      </c>
      <c r="I28" s="115">
        <v>0</v>
      </c>
      <c r="J28" s="115">
        <v>0</v>
      </c>
      <c r="K28" s="115">
        <v>0</v>
      </c>
      <c r="L28" s="115">
        <v>0</v>
      </c>
      <c r="M28" s="115">
        <v>0</v>
      </c>
      <c r="N28" s="115">
        <v>6</v>
      </c>
      <c r="O28" s="115">
        <v>3</v>
      </c>
      <c r="P28" s="115">
        <v>7</v>
      </c>
      <c r="Q28" s="115">
        <v>6</v>
      </c>
      <c r="R28" s="115">
        <v>13</v>
      </c>
      <c r="S28" s="115">
        <v>14</v>
      </c>
      <c r="T28" s="117">
        <v>8</v>
      </c>
      <c r="U28" s="116">
        <v>6</v>
      </c>
    </row>
    <row r="29" spans="2:21" x14ac:dyDescent="0.15">
      <c r="B29" s="318"/>
      <c r="C29" s="245"/>
      <c r="D29" s="195" t="s">
        <v>60</v>
      </c>
      <c r="E29" s="114">
        <v>26</v>
      </c>
      <c r="F29" s="115">
        <v>17</v>
      </c>
      <c r="G29" s="116">
        <v>9</v>
      </c>
      <c r="H29" s="115">
        <v>0</v>
      </c>
      <c r="I29" s="115">
        <v>0</v>
      </c>
      <c r="J29" s="115">
        <v>0</v>
      </c>
      <c r="K29" s="115">
        <v>0</v>
      </c>
      <c r="L29" s="115">
        <v>0</v>
      </c>
      <c r="M29" s="115">
        <v>0</v>
      </c>
      <c r="N29" s="115">
        <v>0</v>
      </c>
      <c r="O29" s="115">
        <v>2</v>
      </c>
      <c r="P29" s="115">
        <v>5</v>
      </c>
      <c r="Q29" s="115">
        <v>2</v>
      </c>
      <c r="R29" s="115">
        <v>6</v>
      </c>
      <c r="S29" s="115">
        <v>5</v>
      </c>
      <c r="T29" s="117">
        <v>6</v>
      </c>
      <c r="U29" s="116">
        <v>0</v>
      </c>
    </row>
    <row r="30" spans="2:21" x14ac:dyDescent="0.15">
      <c r="B30" s="318"/>
      <c r="C30" s="245"/>
      <c r="D30" s="195" t="s">
        <v>61</v>
      </c>
      <c r="E30" s="114">
        <v>20</v>
      </c>
      <c r="F30" s="115">
        <v>11</v>
      </c>
      <c r="G30" s="116">
        <v>9</v>
      </c>
      <c r="H30" s="115">
        <v>0</v>
      </c>
      <c r="I30" s="115">
        <v>0</v>
      </c>
      <c r="J30" s="115">
        <v>0</v>
      </c>
      <c r="K30" s="115">
        <v>0</v>
      </c>
      <c r="L30" s="115">
        <v>0</v>
      </c>
      <c r="M30" s="115">
        <v>0</v>
      </c>
      <c r="N30" s="115">
        <v>1</v>
      </c>
      <c r="O30" s="115">
        <v>0</v>
      </c>
      <c r="P30" s="115">
        <v>1</v>
      </c>
      <c r="Q30" s="115">
        <v>1</v>
      </c>
      <c r="R30" s="115">
        <v>3</v>
      </c>
      <c r="S30" s="115">
        <v>4</v>
      </c>
      <c r="T30" s="117">
        <v>6</v>
      </c>
      <c r="U30" s="116">
        <v>4</v>
      </c>
    </row>
    <row r="31" spans="2:21" x14ac:dyDescent="0.15">
      <c r="B31" s="318"/>
      <c r="C31" s="245"/>
      <c r="D31" s="195" t="s">
        <v>62</v>
      </c>
      <c r="E31" s="114">
        <v>72</v>
      </c>
      <c r="F31" s="115">
        <v>48</v>
      </c>
      <c r="G31" s="116">
        <v>24</v>
      </c>
      <c r="H31" s="115">
        <v>0</v>
      </c>
      <c r="I31" s="115">
        <v>0</v>
      </c>
      <c r="J31" s="115">
        <v>0</v>
      </c>
      <c r="K31" s="115">
        <v>0</v>
      </c>
      <c r="L31" s="115">
        <v>0</v>
      </c>
      <c r="M31" s="115">
        <v>0</v>
      </c>
      <c r="N31" s="115">
        <v>5</v>
      </c>
      <c r="O31" s="115">
        <v>3</v>
      </c>
      <c r="P31" s="115">
        <v>17</v>
      </c>
      <c r="Q31" s="115">
        <v>8</v>
      </c>
      <c r="R31" s="115">
        <v>19</v>
      </c>
      <c r="S31" s="115">
        <v>10</v>
      </c>
      <c r="T31" s="117">
        <v>7</v>
      </c>
      <c r="U31" s="116">
        <v>3</v>
      </c>
    </row>
    <row r="32" spans="2:21" x14ac:dyDescent="0.15">
      <c r="B32" s="318"/>
      <c r="C32" s="245"/>
      <c r="D32" s="195" t="s">
        <v>63</v>
      </c>
      <c r="E32" s="114">
        <v>0</v>
      </c>
      <c r="F32" s="115">
        <v>0</v>
      </c>
      <c r="G32" s="116">
        <v>0</v>
      </c>
      <c r="H32" s="115">
        <v>0</v>
      </c>
      <c r="I32" s="115">
        <v>0</v>
      </c>
      <c r="J32" s="115">
        <v>0</v>
      </c>
      <c r="K32" s="115">
        <v>0</v>
      </c>
      <c r="L32" s="115">
        <v>0</v>
      </c>
      <c r="M32" s="115">
        <v>0</v>
      </c>
      <c r="N32" s="115">
        <v>0</v>
      </c>
      <c r="O32" s="115">
        <v>0</v>
      </c>
      <c r="P32" s="115">
        <v>0</v>
      </c>
      <c r="Q32" s="115">
        <v>0</v>
      </c>
      <c r="R32" s="115">
        <v>0</v>
      </c>
      <c r="S32" s="115">
        <v>0</v>
      </c>
      <c r="T32" s="117">
        <v>0</v>
      </c>
      <c r="U32" s="116">
        <v>0</v>
      </c>
    </row>
    <row r="33" spans="2:21" x14ac:dyDescent="0.15">
      <c r="B33" s="318"/>
      <c r="C33" s="245"/>
      <c r="D33" s="195" t="s">
        <v>30</v>
      </c>
      <c r="E33" s="114">
        <v>346</v>
      </c>
      <c r="F33" s="115">
        <v>229</v>
      </c>
      <c r="G33" s="116">
        <v>117</v>
      </c>
      <c r="H33" s="115">
        <v>0</v>
      </c>
      <c r="I33" s="115">
        <v>0</v>
      </c>
      <c r="J33" s="115">
        <v>0</v>
      </c>
      <c r="K33" s="115">
        <v>0</v>
      </c>
      <c r="L33" s="115">
        <v>0</v>
      </c>
      <c r="M33" s="115">
        <v>0</v>
      </c>
      <c r="N33" s="115">
        <v>31</v>
      </c>
      <c r="O33" s="115">
        <v>18</v>
      </c>
      <c r="P33" s="115">
        <v>49</v>
      </c>
      <c r="Q33" s="115">
        <v>34</v>
      </c>
      <c r="R33" s="115">
        <v>107</v>
      </c>
      <c r="S33" s="115">
        <v>38</v>
      </c>
      <c r="T33" s="117">
        <v>42</v>
      </c>
      <c r="U33" s="116">
        <v>27</v>
      </c>
    </row>
    <row r="34" spans="2:21" x14ac:dyDescent="0.15">
      <c r="B34" s="318"/>
      <c r="C34" s="246"/>
      <c r="D34" s="29" t="s">
        <v>13</v>
      </c>
      <c r="E34" s="114">
        <v>556</v>
      </c>
      <c r="F34" s="115">
        <v>360</v>
      </c>
      <c r="G34" s="116">
        <v>196</v>
      </c>
      <c r="H34" s="115">
        <v>0</v>
      </c>
      <c r="I34" s="115">
        <v>0</v>
      </c>
      <c r="J34" s="115">
        <v>0</v>
      </c>
      <c r="K34" s="115">
        <v>0</v>
      </c>
      <c r="L34" s="115">
        <v>0</v>
      </c>
      <c r="M34" s="115">
        <v>0</v>
      </c>
      <c r="N34" s="115">
        <v>45</v>
      </c>
      <c r="O34" s="115">
        <v>27</v>
      </c>
      <c r="P34" s="115">
        <v>89</v>
      </c>
      <c r="Q34" s="115">
        <v>52</v>
      </c>
      <c r="R34" s="115">
        <v>155</v>
      </c>
      <c r="S34" s="115">
        <v>75</v>
      </c>
      <c r="T34" s="117">
        <v>71</v>
      </c>
      <c r="U34" s="116">
        <v>42</v>
      </c>
    </row>
    <row r="35" spans="2:21" ht="13.5" customHeight="1" x14ac:dyDescent="0.15">
      <c r="B35" s="318"/>
      <c r="C35" s="311" t="s">
        <v>64</v>
      </c>
      <c r="D35" s="30" t="s">
        <v>56</v>
      </c>
      <c r="E35" s="114">
        <v>5</v>
      </c>
      <c r="F35" s="115">
        <v>2</v>
      </c>
      <c r="G35" s="116">
        <v>3</v>
      </c>
      <c r="H35" s="115">
        <v>0</v>
      </c>
      <c r="I35" s="115">
        <v>0</v>
      </c>
      <c r="J35" s="115">
        <v>0</v>
      </c>
      <c r="K35" s="115">
        <v>0</v>
      </c>
      <c r="L35" s="115">
        <v>0</v>
      </c>
      <c r="M35" s="115">
        <v>0</v>
      </c>
      <c r="N35" s="115">
        <v>0</v>
      </c>
      <c r="O35" s="115">
        <v>1</v>
      </c>
      <c r="P35" s="115">
        <v>1</v>
      </c>
      <c r="Q35" s="115">
        <v>0</v>
      </c>
      <c r="R35" s="115">
        <v>0</v>
      </c>
      <c r="S35" s="115">
        <v>2</v>
      </c>
      <c r="T35" s="117">
        <v>1</v>
      </c>
      <c r="U35" s="116">
        <v>0</v>
      </c>
    </row>
    <row r="36" spans="2:21" x14ac:dyDescent="0.15">
      <c r="B36" s="318"/>
      <c r="C36" s="311"/>
      <c r="D36" s="195" t="s">
        <v>57</v>
      </c>
      <c r="E36" s="114">
        <v>0</v>
      </c>
      <c r="F36" s="115">
        <v>0</v>
      </c>
      <c r="G36" s="116">
        <v>0</v>
      </c>
      <c r="H36" s="115">
        <v>0</v>
      </c>
      <c r="I36" s="115">
        <v>0</v>
      </c>
      <c r="J36" s="115">
        <v>0</v>
      </c>
      <c r="K36" s="115">
        <v>0</v>
      </c>
      <c r="L36" s="115">
        <v>0</v>
      </c>
      <c r="M36" s="115">
        <v>0</v>
      </c>
      <c r="N36" s="115">
        <v>0</v>
      </c>
      <c r="O36" s="115">
        <v>0</v>
      </c>
      <c r="P36" s="115">
        <v>0</v>
      </c>
      <c r="Q36" s="115">
        <v>0</v>
      </c>
      <c r="R36" s="115">
        <v>0</v>
      </c>
      <c r="S36" s="115">
        <v>0</v>
      </c>
      <c r="T36" s="117">
        <v>0</v>
      </c>
      <c r="U36" s="116">
        <v>0</v>
      </c>
    </row>
    <row r="37" spans="2:21" x14ac:dyDescent="0.15">
      <c r="B37" s="318"/>
      <c r="C37" s="311"/>
      <c r="D37" s="195" t="s">
        <v>58</v>
      </c>
      <c r="E37" s="114">
        <v>2</v>
      </c>
      <c r="F37" s="115">
        <v>1</v>
      </c>
      <c r="G37" s="116">
        <v>1</v>
      </c>
      <c r="H37" s="115">
        <v>0</v>
      </c>
      <c r="I37" s="115">
        <v>0</v>
      </c>
      <c r="J37" s="115">
        <v>0</v>
      </c>
      <c r="K37" s="115">
        <v>0</v>
      </c>
      <c r="L37" s="115">
        <v>0</v>
      </c>
      <c r="M37" s="115">
        <v>0</v>
      </c>
      <c r="N37" s="115">
        <v>0</v>
      </c>
      <c r="O37" s="115">
        <v>0</v>
      </c>
      <c r="P37" s="115">
        <v>0</v>
      </c>
      <c r="Q37" s="115">
        <v>0</v>
      </c>
      <c r="R37" s="115">
        <v>0</v>
      </c>
      <c r="S37" s="115">
        <v>0</v>
      </c>
      <c r="T37" s="117">
        <v>1</v>
      </c>
      <c r="U37" s="116">
        <v>1</v>
      </c>
    </row>
    <row r="38" spans="2:21" x14ac:dyDescent="0.15">
      <c r="B38" s="318"/>
      <c r="C38" s="311"/>
      <c r="D38" s="195" t="s">
        <v>59</v>
      </c>
      <c r="E38" s="114">
        <v>22</v>
      </c>
      <c r="F38" s="115">
        <v>14</v>
      </c>
      <c r="G38" s="116">
        <v>8</v>
      </c>
      <c r="H38" s="115">
        <v>0</v>
      </c>
      <c r="I38" s="115">
        <v>0</v>
      </c>
      <c r="J38" s="115">
        <v>0</v>
      </c>
      <c r="K38" s="115">
        <v>0</v>
      </c>
      <c r="L38" s="115">
        <v>0</v>
      </c>
      <c r="M38" s="115">
        <v>0</v>
      </c>
      <c r="N38" s="115">
        <v>3</v>
      </c>
      <c r="O38" s="115">
        <v>1</v>
      </c>
      <c r="P38" s="115">
        <v>2</v>
      </c>
      <c r="Q38" s="115">
        <v>4</v>
      </c>
      <c r="R38" s="115">
        <v>6</v>
      </c>
      <c r="S38" s="115">
        <v>2</v>
      </c>
      <c r="T38" s="117">
        <v>3</v>
      </c>
      <c r="U38" s="116">
        <v>1</v>
      </c>
    </row>
    <row r="39" spans="2:21" x14ac:dyDescent="0.15">
      <c r="B39" s="318"/>
      <c r="C39" s="311"/>
      <c r="D39" s="195" t="s">
        <v>60</v>
      </c>
      <c r="E39" s="114">
        <v>17</v>
      </c>
      <c r="F39" s="115">
        <v>8</v>
      </c>
      <c r="G39" s="116">
        <v>9</v>
      </c>
      <c r="H39" s="115">
        <v>0</v>
      </c>
      <c r="I39" s="115">
        <v>0</v>
      </c>
      <c r="J39" s="115">
        <v>0</v>
      </c>
      <c r="K39" s="115">
        <v>0</v>
      </c>
      <c r="L39" s="115">
        <v>0</v>
      </c>
      <c r="M39" s="115">
        <v>0</v>
      </c>
      <c r="N39" s="115">
        <v>0</v>
      </c>
      <c r="O39" s="115">
        <v>1</v>
      </c>
      <c r="P39" s="115">
        <v>2</v>
      </c>
      <c r="Q39" s="115">
        <v>3</v>
      </c>
      <c r="R39" s="115">
        <v>4</v>
      </c>
      <c r="S39" s="115">
        <v>2</v>
      </c>
      <c r="T39" s="117">
        <v>2</v>
      </c>
      <c r="U39" s="116">
        <v>3</v>
      </c>
    </row>
    <row r="40" spans="2:21" x14ac:dyDescent="0.15">
      <c r="B40" s="318"/>
      <c r="C40" s="311"/>
      <c r="D40" s="195" t="s">
        <v>61</v>
      </c>
      <c r="E40" s="114">
        <v>10</v>
      </c>
      <c r="F40" s="115">
        <v>7</v>
      </c>
      <c r="G40" s="116">
        <v>3</v>
      </c>
      <c r="H40" s="115">
        <v>0</v>
      </c>
      <c r="I40" s="115">
        <v>0</v>
      </c>
      <c r="J40" s="115">
        <v>0</v>
      </c>
      <c r="K40" s="115">
        <v>0</v>
      </c>
      <c r="L40" s="115">
        <v>0</v>
      </c>
      <c r="M40" s="115">
        <v>0</v>
      </c>
      <c r="N40" s="115">
        <v>0</v>
      </c>
      <c r="O40" s="115">
        <v>0</v>
      </c>
      <c r="P40" s="115">
        <v>3</v>
      </c>
      <c r="Q40" s="115">
        <v>1</v>
      </c>
      <c r="R40" s="115">
        <v>3</v>
      </c>
      <c r="S40" s="115">
        <v>1</v>
      </c>
      <c r="T40" s="117">
        <v>1</v>
      </c>
      <c r="U40" s="116">
        <v>1</v>
      </c>
    </row>
    <row r="41" spans="2:21" x14ac:dyDescent="0.15">
      <c r="B41" s="318"/>
      <c r="C41" s="311"/>
      <c r="D41" s="195" t="s">
        <v>62</v>
      </c>
      <c r="E41" s="114">
        <v>70</v>
      </c>
      <c r="F41" s="115">
        <v>33</v>
      </c>
      <c r="G41" s="116">
        <v>37</v>
      </c>
      <c r="H41" s="115">
        <v>0</v>
      </c>
      <c r="I41" s="115">
        <v>0</v>
      </c>
      <c r="J41" s="115">
        <v>0</v>
      </c>
      <c r="K41" s="115">
        <v>0</v>
      </c>
      <c r="L41" s="115">
        <v>0</v>
      </c>
      <c r="M41" s="115">
        <v>0</v>
      </c>
      <c r="N41" s="115">
        <v>5</v>
      </c>
      <c r="O41" s="115">
        <v>7</v>
      </c>
      <c r="P41" s="115">
        <v>10</v>
      </c>
      <c r="Q41" s="115">
        <v>5</v>
      </c>
      <c r="R41" s="115">
        <v>15</v>
      </c>
      <c r="S41" s="115">
        <v>14</v>
      </c>
      <c r="T41" s="117">
        <v>3</v>
      </c>
      <c r="U41" s="116">
        <v>11</v>
      </c>
    </row>
    <row r="42" spans="2:21" x14ac:dyDescent="0.15">
      <c r="B42" s="318"/>
      <c r="C42" s="311"/>
      <c r="D42" s="195" t="s">
        <v>63</v>
      </c>
      <c r="E42" s="114">
        <v>0</v>
      </c>
      <c r="F42" s="115">
        <v>0</v>
      </c>
      <c r="G42" s="116">
        <v>0</v>
      </c>
      <c r="H42" s="115">
        <v>0</v>
      </c>
      <c r="I42" s="115">
        <v>0</v>
      </c>
      <c r="J42" s="115">
        <v>0</v>
      </c>
      <c r="K42" s="115">
        <v>0</v>
      </c>
      <c r="L42" s="115">
        <v>0</v>
      </c>
      <c r="M42" s="115">
        <v>0</v>
      </c>
      <c r="N42" s="115">
        <v>0</v>
      </c>
      <c r="O42" s="115">
        <v>0</v>
      </c>
      <c r="P42" s="115">
        <v>0</v>
      </c>
      <c r="Q42" s="115">
        <v>0</v>
      </c>
      <c r="R42" s="115">
        <v>0</v>
      </c>
      <c r="S42" s="115">
        <v>0</v>
      </c>
      <c r="T42" s="117">
        <v>0</v>
      </c>
      <c r="U42" s="116">
        <v>0</v>
      </c>
    </row>
    <row r="43" spans="2:21" x14ac:dyDescent="0.15">
      <c r="B43" s="318"/>
      <c r="C43" s="311"/>
      <c r="D43" s="195" t="s">
        <v>30</v>
      </c>
      <c r="E43" s="114">
        <v>168</v>
      </c>
      <c r="F43" s="115">
        <v>108</v>
      </c>
      <c r="G43" s="116">
        <v>60</v>
      </c>
      <c r="H43" s="115">
        <v>0</v>
      </c>
      <c r="I43" s="115">
        <v>0</v>
      </c>
      <c r="J43" s="115">
        <v>0</v>
      </c>
      <c r="K43" s="115">
        <v>0</v>
      </c>
      <c r="L43" s="115">
        <v>0</v>
      </c>
      <c r="M43" s="115">
        <v>0</v>
      </c>
      <c r="N43" s="115">
        <v>8</v>
      </c>
      <c r="O43" s="115">
        <v>7</v>
      </c>
      <c r="P43" s="115">
        <v>43</v>
      </c>
      <c r="Q43" s="115">
        <v>14</v>
      </c>
      <c r="R43" s="115">
        <v>44</v>
      </c>
      <c r="S43" s="115">
        <v>23</v>
      </c>
      <c r="T43" s="117">
        <v>13</v>
      </c>
      <c r="U43" s="116">
        <v>16</v>
      </c>
    </row>
    <row r="44" spans="2:21" x14ac:dyDescent="0.15">
      <c r="B44" s="318"/>
      <c r="C44" s="311"/>
      <c r="D44" s="31" t="s">
        <v>13</v>
      </c>
      <c r="E44" s="122">
        <v>294</v>
      </c>
      <c r="F44" s="123">
        <v>173</v>
      </c>
      <c r="G44" s="124">
        <v>121</v>
      </c>
      <c r="H44" s="123">
        <v>0</v>
      </c>
      <c r="I44" s="123">
        <v>0</v>
      </c>
      <c r="J44" s="123">
        <v>0</v>
      </c>
      <c r="K44" s="123">
        <v>0</v>
      </c>
      <c r="L44" s="123">
        <v>0</v>
      </c>
      <c r="M44" s="123">
        <v>0</v>
      </c>
      <c r="N44" s="123">
        <v>16</v>
      </c>
      <c r="O44" s="123">
        <v>17</v>
      </c>
      <c r="P44" s="123">
        <v>61</v>
      </c>
      <c r="Q44" s="123">
        <v>27</v>
      </c>
      <c r="R44" s="123">
        <v>72</v>
      </c>
      <c r="S44" s="123">
        <v>44</v>
      </c>
      <c r="T44" s="125">
        <v>24</v>
      </c>
      <c r="U44" s="124">
        <v>33</v>
      </c>
    </row>
    <row r="45" spans="2:21" ht="14.25" thickBot="1" x14ac:dyDescent="0.2">
      <c r="B45" s="319"/>
      <c r="C45" s="200" t="s">
        <v>65</v>
      </c>
      <c r="D45" s="201"/>
      <c r="E45" s="118">
        <v>1424</v>
      </c>
      <c r="F45" s="119">
        <v>899</v>
      </c>
      <c r="G45" s="120">
        <v>525</v>
      </c>
      <c r="H45" s="119">
        <v>0</v>
      </c>
      <c r="I45" s="119">
        <v>0</v>
      </c>
      <c r="J45" s="119">
        <v>1</v>
      </c>
      <c r="K45" s="119">
        <v>0</v>
      </c>
      <c r="L45" s="119">
        <v>1</v>
      </c>
      <c r="M45" s="119">
        <v>1</v>
      </c>
      <c r="N45" s="119">
        <v>121</v>
      </c>
      <c r="O45" s="119">
        <v>83</v>
      </c>
      <c r="P45" s="119">
        <v>265</v>
      </c>
      <c r="Q45" s="119">
        <v>149</v>
      </c>
      <c r="R45" s="119">
        <v>372</v>
      </c>
      <c r="S45" s="119">
        <v>188</v>
      </c>
      <c r="T45" s="121">
        <v>139</v>
      </c>
      <c r="U45" s="120">
        <v>104</v>
      </c>
    </row>
    <row r="46" spans="2:21" ht="14.25" thickBot="1" x14ac:dyDescent="0.2">
      <c r="B46" s="312" t="s">
        <v>66</v>
      </c>
      <c r="C46" s="313"/>
      <c r="D46" s="314"/>
      <c r="E46" s="187">
        <f>E18+E45</f>
        <v>19270</v>
      </c>
      <c r="F46" s="188">
        <f t="shared" ref="F46:G46" si="1">F18+F45</f>
        <v>12016</v>
      </c>
      <c r="G46" s="130">
        <f t="shared" si="1"/>
        <v>7254</v>
      </c>
      <c r="H46" s="131">
        <f>H45+H18</f>
        <v>0</v>
      </c>
      <c r="I46" s="129">
        <f t="shared" ref="I46:T46" si="2">I45+I18</f>
        <v>1</v>
      </c>
      <c r="J46" s="129">
        <f t="shared" si="2"/>
        <v>2</v>
      </c>
      <c r="K46" s="129">
        <f t="shared" si="2"/>
        <v>0</v>
      </c>
      <c r="L46" s="129">
        <f t="shared" si="2"/>
        <v>21</v>
      </c>
      <c r="M46" s="129">
        <f t="shared" si="2"/>
        <v>6</v>
      </c>
      <c r="N46" s="129">
        <f t="shared" si="2"/>
        <v>1689</v>
      </c>
      <c r="O46" s="129">
        <f t="shared" si="2"/>
        <v>985</v>
      </c>
      <c r="P46" s="129">
        <f t="shared" si="2"/>
        <v>3470</v>
      </c>
      <c r="Q46" s="129">
        <f t="shared" si="2"/>
        <v>2019</v>
      </c>
      <c r="R46" s="129">
        <f t="shared" si="2"/>
        <v>4623</v>
      </c>
      <c r="S46" s="129">
        <f t="shared" si="2"/>
        <v>2720</v>
      </c>
      <c r="T46" s="129">
        <f t="shared" si="2"/>
        <v>2211</v>
      </c>
      <c r="U46" s="130">
        <f>U45+U18</f>
        <v>1523</v>
      </c>
    </row>
    <row r="47" spans="2:21" x14ac:dyDescent="0.15">
      <c r="U47" s="214" t="s">
        <v>148</v>
      </c>
    </row>
  </sheetData>
  <mergeCells count="35">
    <mergeCell ref="B46:D46"/>
    <mergeCell ref="C16:D16"/>
    <mergeCell ref="C17:D17"/>
    <mergeCell ref="C18:D18"/>
    <mergeCell ref="B19:B45"/>
    <mergeCell ref="C19:D19"/>
    <mergeCell ref="C20:D20"/>
    <mergeCell ref="C21:D21"/>
    <mergeCell ref="C22:D22"/>
    <mergeCell ref="C23:D23"/>
    <mergeCell ref="C24:D24"/>
    <mergeCell ref="B4:B18"/>
    <mergeCell ref="C4:D4"/>
    <mergeCell ref="C5:D5"/>
    <mergeCell ref="C8:D8"/>
    <mergeCell ref="C9:D9"/>
    <mergeCell ref="C10:D10"/>
    <mergeCell ref="C25:C34"/>
    <mergeCell ref="C35:C44"/>
    <mergeCell ref="C15:D15"/>
    <mergeCell ref="P2:Q2"/>
    <mergeCell ref="C11:D11"/>
    <mergeCell ref="C12:D12"/>
    <mergeCell ref="C13:D13"/>
    <mergeCell ref="C14:D14"/>
    <mergeCell ref="C6:D6"/>
    <mergeCell ref="C7:D7"/>
    <mergeCell ref="H2:I2"/>
    <mergeCell ref="J2:K2"/>
    <mergeCell ref="L2:M2"/>
    <mergeCell ref="R2:S2"/>
    <mergeCell ref="T2:U2"/>
    <mergeCell ref="B2:D3"/>
    <mergeCell ref="E2:G2"/>
    <mergeCell ref="N2:O2"/>
  </mergeCells>
  <phoneticPr fontId="1"/>
  <pageMargins left="0" right="0" top="0.15748031496062992" bottom="0.15748031496062992" header="0.31496062992125984" footer="0.31496062992125984"/>
  <pageSetup paperSize="9" scale="98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36"/>
  <sheetViews>
    <sheetView view="pageBreakPreview" zoomScale="75" zoomScaleNormal="100" zoomScaleSheetLayoutView="75" workbookViewId="0">
      <selection activeCell="C1" sqref="C1"/>
    </sheetView>
  </sheetViews>
  <sheetFormatPr defaultRowHeight="13.5" x14ac:dyDescent="0.15"/>
  <cols>
    <col min="1" max="1" width="2.75" style="59" customWidth="1"/>
    <col min="2" max="2" width="2.75" style="59" bestFit="1" customWidth="1"/>
    <col min="3" max="3" width="14.25" style="59" bestFit="1" customWidth="1"/>
    <col min="4" max="6" width="7.875" style="59" customWidth="1"/>
    <col min="7" max="20" width="6.875" style="59" customWidth="1"/>
    <col min="21" max="16384" width="9" style="59"/>
  </cols>
  <sheetData>
    <row r="1" spans="2:20" ht="14.25" thickBot="1" x14ac:dyDescent="0.2">
      <c r="B1" s="59" t="s">
        <v>144</v>
      </c>
    </row>
    <row r="2" spans="2:20" ht="13.5" customHeight="1" x14ac:dyDescent="0.15">
      <c r="B2" s="255" t="s">
        <v>136</v>
      </c>
      <c r="C2" s="256"/>
      <c r="D2" s="305" t="s">
        <v>137</v>
      </c>
      <c r="E2" s="262"/>
      <c r="F2" s="251"/>
      <c r="G2" s="259" t="s">
        <v>69</v>
      </c>
      <c r="H2" s="260"/>
      <c r="I2" s="260" t="s">
        <v>70</v>
      </c>
      <c r="J2" s="260"/>
      <c r="K2" s="260" t="s">
        <v>71</v>
      </c>
      <c r="L2" s="260"/>
      <c r="M2" s="260" t="s">
        <v>72</v>
      </c>
      <c r="N2" s="260"/>
      <c r="O2" s="260" t="s">
        <v>73</v>
      </c>
      <c r="P2" s="260"/>
      <c r="Q2" s="260" t="s">
        <v>74</v>
      </c>
      <c r="R2" s="260"/>
      <c r="S2" s="260" t="s">
        <v>75</v>
      </c>
      <c r="T2" s="261"/>
    </row>
    <row r="3" spans="2:20" ht="14.25" thickBot="1" x14ac:dyDescent="0.2">
      <c r="B3" s="257"/>
      <c r="C3" s="258"/>
      <c r="D3" s="191" t="s">
        <v>0</v>
      </c>
      <c r="E3" s="43" t="s">
        <v>1</v>
      </c>
      <c r="F3" s="44" t="s">
        <v>2</v>
      </c>
      <c r="G3" s="135" t="s">
        <v>1</v>
      </c>
      <c r="H3" s="43" t="s">
        <v>2</v>
      </c>
      <c r="I3" s="136" t="s">
        <v>1</v>
      </c>
      <c r="J3" s="43" t="s">
        <v>2</v>
      </c>
      <c r="K3" s="136" t="s">
        <v>1</v>
      </c>
      <c r="L3" s="43" t="s">
        <v>2</v>
      </c>
      <c r="M3" s="136" t="s">
        <v>1</v>
      </c>
      <c r="N3" s="43" t="s">
        <v>2</v>
      </c>
      <c r="O3" s="136" t="s">
        <v>1</v>
      </c>
      <c r="P3" s="43" t="s">
        <v>2</v>
      </c>
      <c r="Q3" s="45" t="s">
        <v>1</v>
      </c>
      <c r="R3" s="45" t="s">
        <v>2</v>
      </c>
      <c r="S3" s="45" t="s">
        <v>1</v>
      </c>
      <c r="T3" s="46" t="s">
        <v>2</v>
      </c>
    </row>
    <row r="4" spans="2:20" ht="14.25" thickBot="1" x14ac:dyDescent="0.2">
      <c r="B4" s="300" t="s">
        <v>3</v>
      </c>
      <c r="C4" s="301"/>
      <c r="D4" s="189">
        <f>SUM(E4:F4)</f>
        <v>531</v>
      </c>
      <c r="E4" s="158">
        <v>369</v>
      </c>
      <c r="F4" s="159">
        <v>162</v>
      </c>
      <c r="G4" s="55">
        <v>2</v>
      </c>
      <c r="H4" s="33">
        <v>3</v>
      </c>
      <c r="I4" s="33">
        <v>25</v>
      </c>
      <c r="J4" s="33">
        <v>18</v>
      </c>
      <c r="K4" s="33">
        <v>39</v>
      </c>
      <c r="L4" s="33">
        <v>26</v>
      </c>
      <c r="M4" s="33">
        <v>70</v>
      </c>
      <c r="N4" s="33">
        <v>30</v>
      </c>
      <c r="O4" s="33">
        <v>103</v>
      </c>
      <c r="P4" s="33">
        <v>38</v>
      </c>
      <c r="Q4" s="33">
        <v>93</v>
      </c>
      <c r="R4" s="33">
        <v>32</v>
      </c>
      <c r="S4" s="33">
        <v>37</v>
      </c>
      <c r="T4" s="34">
        <v>15</v>
      </c>
    </row>
    <row r="5" spans="2:20" ht="13.5" customHeight="1" x14ac:dyDescent="0.15">
      <c r="B5" s="302" t="s">
        <v>4</v>
      </c>
      <c r="C5" s="47" t="s">
        <v>5</v>
      </c>
      <c r="D5" s="78">
        <f t="shared" ref="D5:D34" si="0">SUM(E5:F5)</f>
        <v>373</v>
      </c>
      <c r="E5" s="23">
        <v>267</v>
      </c>
      <c r="F5" s="24">
        <v>106</v>
      </c>
      <c r="G5" s="56">
        <v>2</v>
      </c>
      <c r="H5" s="48">
        <v>1</v>
      </c>
      <c r="I5" s="48">
        <v>23</v>
      </c>
      <c r="J5" s="48">
        <v>11</v>
      </c>
      <c r="K5" s="48">
        <v>28</v>
      </c>
      <c r="L5" s="48">
        <v>15</v>
      </c>
      <c r="M5" s="48">
        <v>54</v>
      </c>
      <c r="N5" s="48">
        <v>31</v>
      </c>
      <c r="O5" s="48">
        <v>67</v>
      </c>
      <c r="P5" s="48">
        <v>21</v>
      </c>
      <c r="Q5" s="48">
        <v>65</v>
      </c>
      <c r="R5" s="48">
        <v>22</v>
      </c>
      <c r="S5" s="48">
        <v>28</v>
      </c>
      <c r="T5" s="49">
        <v>5</v>
      </c>
    </row>
    <row r="6" spans="2:20" x14ac:dyDescent="0.15">
      <c r="B6" s="303"/>
      <c r="C6" s="51" t="s">
        <v>6</v>
      </c>
      <c r="D6" s="57">
        <f t="shared" si="0"/>
        <v>838</v>
      </c>
      <c r="E6" s="26">
        <v>549</v>
      </c>
      <c r="F6" s="27">
        <v>289</v>
      </c>
      <c r="G6" s="57">
        <v>7</v>
      </c>
      <c r="H6" s="26">
        <v>1</v>
      </c>
      <c r="I6" s="26">
        <v>34</v>
      </c>
      <c r="J6" s="26">
        <v>18</v>
      </c>
      <c r="K6" s="26">
        <v>53</v>
      </c>
      <c r="L6" s="26">
        <v>32</v>
      </c>
      <c r="M6" s="26">
        <v>95</v>
      </c>
      <c r="N6" s="26">
        <v>54</v>
      </c>
      <c r="O6" s="26">
        <v>148</v>
      </c>
      <c r="P6" s="26">
        <v>69</v>
      </c>
      <c r="Q6" s="26">
        <v>152</v>
      </c>
      <c r="R6" s="26">
        <v>83</v>
      </c>
      <c r="S6" s="26">
        <v>60</v>
      </c>
      <c r="T6" s="27">
        <v>32</v>
      </c>
    </row>
    <row r="7" spans="2:20" x14ac:dyDescent="0.15">
      <c r="B7" s="303"/>
      <c r="C7" s="51" t="s">
        <v>7</v>
      </c>
      <c r="D7" s="57">
        <f t="shared" si="0"/>
        <v>199</v>
      </c>
      <c r="E7" s="26">
        <v>118</v>
      </c>
      <c r="F7" s="27">
        <v>81</v>
      </c>
      <c r="G7" s="57">
        <v>2</v>
      </c>
      <c r="H7" s="26">
        <v>0</v>
      </c>
      <c r="I7" s="26">
        <v>15</v>
      </c>
      <c r="J7" s="26">
        <v>14</v>
      </c>
      <c r="K7" s="26">
        <v>23</v>
      </c>
      <c r="L7" s="26">
        <v>15</v>
      </c>
      <c r="M7" s="26">
        <v>20</v>
      </c>
      <c r="N7" s="26">
        <v>23</v>
      </c>
      <c r="O7" s="26">
        <v>25</v>
      </c>
      <c r="P7" s="26">
        <v>14</v>
      </c>
      <c r="Q7" s="26">
        <v>25</v>
      </c>
      <c r="R7" s="26">
        <v>9</v>
      </c>
      <c r="S7" s="26">
        <v>8</v>
      </c>
      <c r="T7" s="27">
        <v>6</v>
      </c>
    </row>
    <row r="8" spans="2:20" x14ac:dyDescent="0.15">
      <c r="B8" s="303"/>
      <c r="C8" s="51" t="s">
        <v>8</v>
      </c>
      <c r="D8" s="57">
        <f t="shared" si="0"/>
        <v>49</v>
      </c>
      <c r="E8" s="26">
        <v>37</v>
      </c>
      <c r="F8" s="27">
        <v>12</v>
      </c>
      <c r="G8" s="57">
        <v>0</v>
      </c>
      <c r="H8" s="26">
        <v>0</v>
      </c>
      <c r="I8" s="26">
        <v>2</v>
      </c>
      <c r="J8" s="26">
        <v>1</v>
      </c>
      <c r="K8" s="26">
        <v>1</v>
      </c>
      <c r="L8" s="26">
        <v>2</v>
      </c>
      <c r="M8" s="26">
        <v>7</v>
      </c>
      <c r="N8" s="26">
        <v>4</v>
      </c>
      <c r="O8" s="26">
        <v>10</v>
      </c>
      <c r="P8" s="26">
        <v>3</v>
      </c>
      <c r="Q8" s="26">
        <v>13</v>
      </c>
      <c r="R8" s="26">
        <v>2</v>
      </c>
      <c r="S8" s="26">
        <v>4</v>
      </c>
      <c r="T8" s="27">
        <v>0</v>
      </c>
    </row>
    <row r="9" spans="2:20" x14ac:dyDescent="0.15">
      <c r="B9" s="303"/>
      <c r="C9" s="51" t="s">
        <v>9</v>
      </c>
      <c r="D9" s="57">
        <f t="shared" si="0"/>
        <v>95</v>
      </c>
      <c r="E9" s="26">
        <v>64</v>
      </c>
      <c r="F9" s="27">
        <v>31</v>
      </c>
      <c r="G9" s="57">
        <v>0</v>
      </c>
      <c r="H9" s="26">
        <v>0</v>
      </c>
      <c r="I9" s="26">
        <v>1</v>
      </c>
      <c r="J9" s="26">
        <v>0</v>
      </c>
      <c r="K9" s="26">
        <v>9</v>
      </c>
      <c r="L9" s="26">
        <v>2</v>
      </c>
      <c r="M9" s="26">
        <v>12</v>
      </c>
      <c r="N9" s="26">
        <v>5</v>
      </c>
      <c r="O9" s="26">
        <v>15</v>
      </c>
      <c r="P9" s="26">
        <v>9</v>
      </c>
      <c r="Q9" s="26">
        <v>16</v>
      </c>
      <c r="R9" s="26">
        <v>8</v>
      </c>
      <c r="S9" s="26">
        <v>11</v>
      </c>
      <c r="T9" s="27">
        <v>7</v>
      </c>
    </row>
    <row r="10" spans="2:20" x14ac:dyDescent="0.15">
      <c r="B10" s="303"/>
      <c r="C10" s="51" t="s">
        <v>10</v>
      </c>
      <c r="D10" s="57">
        <f t="shared" si="0"/>
        <v>291</v>
      </c>
      <c r="E10" s="26">
        <v>197</v>
      </c>
      <c r="F10" s="27">
        <v>94</v>
      </c>
      <c r="G10" s="57">
        <v>4</v>
      </c>
      <c r="H10" s="26">
        <v>1</v>
      </c>
      <c r="I10" s="26">
        <v>23</v>
      </c>
      <c r="J10" s="26">
        <v>14</v>
      </c>
      <c r="K10" s="26">
        <v>20</v>
      </c>
      <c r="L10" s="26">
        <v>12</v>
      </c>
      <c r="M10" s="26">
        <v>42</v>
      </c>
      <c r="N10" s="26">
        <v>18</v>
      </c>
      <c r="O10" s="26">
        <v>48</v>
      </c>
      <c r="P10" s="26">
        <v>25</v>
      </c>
      <c r="Q10" s="26">
        <v>45</v>
      </c>
      <c r="R10" s="26">
        <v>17</v>
      </c>
      <c r="S10" s="26">
        <v>15</v>
      </c>
      <c r="T10" s="27">
        <v>7</v>
      </c>
    </row>
    <row r="11" spans="2:20" x14ac:dyDescent="0.15">
      <c r="B11" s="303"/>
      <c r="C11" s="51" t="s">
        <v>11</v>
      </c>
      <c r="D11" s="57">
        <f t="shared" si="0"/>
        <v>591</v>
      </c>
      <c r="E11" s="26">
        <v>380</v>
      </c>
      <c r="F11" s="27">
        <v>211</v>
      </c>
      <c r="G11" s="57">
        <v>0</v>
      </c>
      <c r="H11" s="26">
        <v>1</v>
      </c>
      <c r="I11" s="26">
        <v>7</v>
      </c>
      <c r="J11" s="26">
        <v>4</v>
      </c>
      <c r="K11" s="26">
        <v>22</v>
      </c>
      <c r="L11" s="26">
        <v>16</v>
      </c>
      <c r="M11" s="26">
        <v>72</v>
      </c>
      <c r="N11" s="26">
        <v>29</v>
      </c>
      <c r="O11" s="26">
        <v>103</v>
      </c>
      <c r="P11" s="26">
        <v>54</v>
      </c>
      <c r="Q11" s="26">
        <v>131</v>
      </c>
      <c r="R11" s="26">
        <v>82</v>
      </c>
      <c r="S11" s="26">
        <v>45</v>
      </c>
      <c r="T11" s="27">
        <v>25</v>
      </c>
    </row>
    <row r="12" spans="2:20" x14ac:dyDescent="0.15">
      <c r="B12" s="303"/>
      <c r="C12" s="51" t="s">
        <v>12</v>
      </c>
      <c r="D12" s="57">
        <f t="shared" si="0"/>
        <v>256</v>
      </c>
      <c r="E12" s="26">
        <v>159</v>
      </c>
      <c r="F12" s="27">
        <v>97</v>
      </c>
      <c r="G12" s="57">
        <v>0</v>
      </c>
      <c r="H12" s="26">
        <v>0</v>
      </c>
      <c r="I12" s="26">
        <v>7</v>
      </c>
      <c r="J12" s="26">
        <v>2</v>
      </c>
      <c r="K12" s="26">
        <v>12</v>
      </c>
      <c r="L12" s="26">
        <v>4</v>
      </c>
      <c r="M12" s="26">
        <v>28</v>
      </c>
      <c r="N12" s="26">
        <v>14</v>
      </c>
      <c r="O12" s="26">
        <v>52</v>
      </c>
      <c r="P12" s="26">
        <v>23</v>
      </c>
      <c r="Q12" s="26">
        <v>39</v>
      </c>
      <c r="R12" s="26">
        <v>38</v>
      </c>
      <c r="S12" s="26">
        <v>21</v>
      </c>
      <c r="T12" s="27">
        <v>16</v>
      </c>
    </row>
    <row r="13" spans="2:20" ht="14.25" thickBot="1" x14ac:dyDescent="0.2">
      <c r="B13" s="304"/>
      <c r="C13" s="52" t="s">
        <v>13</v>
      </c>
      <c r="D13" s="83">
        <f t="shared" si="0"/>
        <v>2692</v>
      </c>
      <c r="E13" s="80">
        <f t="shared" ref="E13:F13" si="1">SUM(E5:E12)</f>
        <v>1771</v>
      </c>
      <c r="F13" s="81">
        <f t="shared" si="1"/>
        <v>921</v>
      </c>
      <c r="G13" s="79">
        <v>15</v>
      </c>
      <c r="H13" s="80">
        <v>4</v>
      </c>
      <c r="I13" s="80">
        <v>112</v>
      </c>
      <c r="J13" s="80">
        <v>64</v>
      </c>
      <c r="K13" s="80">
        <v>168</v>
      </c>
      <c r="L13" s="80">
        <v>98</v>
      </c>
      <c r="M13" s="80">
        <v>330</v>
      </c>
      <c r="N13" s="80">
        <v>178</v>
      </c>
      <c r="O13" s="80">
        <v>468</v>
      </c>
      <c r="P13" s="80">
        <v>218</v>
      </c>
      <c r="Q13" s="80">
        <v>486</v>
      </c>
      <c r="R13" s="80">
        <v>261</v>
      </c>
      <c r="S13" s="80">
        <v>192</v>
      </c>
      <c r="T13" s="81">
        <v>98</v>
      </c>
    </row>
    <row r="14" spans="2:20" ht="13.5" customHeight="1" x14ac:dyDescent="0.15">
      <c r="B14" s="303" t="s">
        <v>14</v>
      </c>
      <c r="C14" s="53" t="s">
        <v>15</v>
      </c>
      <c r="D14" s="78">
        <f t="shared" si="0"/>
        <v>33</v>
      </c>
      <c r="E14" s="23">
        <v>20</v>
      </c>
      <c r="F14" s="24">
        <v>13</v>
      </c>
      <c r="G14" s="56">
        <v>0</v>
      </c>
      <c r="H14" s="48">
        <v>0</v>
      </c>
      <c r="I14" s="48">
        <v>0</v>
      </c>
      <c r="J14" s="48">
        <v>0</v>
      </c>
      <c r="K14" s="48">
        <v>0</v>
      </c>
      <c r="L14" s="48">
        <v>0</v>
      </c>
      <c r="M14" s="48">
        <v>1</v>
      </c>
      <c r="N14" s="48">
        <v>2</v>
      </c>
      <c r="O14" s="48">
        <v>6</v>
      </c>
      <c r="P14" s="48">
        <v>3</v>
      </c>
      <c r="Q14" s="48">
        <v>10</v>
      </c>
      <c r="R14" s="48">
        <v>4</v>
      </c>
      <c r="S14" s="48">
        <v>3</v>
      </c>
      <c r="T14" s="49">
        <v>4</v>
      </c>
    </row>
    <row r="15" spans="2:20" x14ac:dyDescent="0.15">
      <c r="B15" s="303"/>
      <c r="C15" s="51" t="s">
        <v>16</v>
      </c>
      <c r="D15" s="57">
        <f t="shared" si="0"/>
        <v>57</v>
      </c>
      <c r="E15" s="26">
        <v>39</v>
      </c>
      <c r="F15" s="27">
        <v>18</v>
      </c>
      <c r="G15" s="57">
        <v>0</v>
      </c>
      <c r="H15" s="26">
        <v>0</v>
      </c>
      <c r="I15" s="26">
        <v>0</v>
      </c>
      <c r="J15" s="26">
        <v>1</v>
      </c>
      <c r="K15" s="26">
        <v>5</v>
      </c>
      <c r="L15" s="26">
        <v>2</v>
      </c>
      <c r="M15" s="26">
        <v>5</v>
      </c>
      <c r="N15" s="26">
        <v>2</v>
      </c>
      <c r="O15" s="26">
        <v>6</v>
      </c>
      <c r="P15" s="26">
        <v>4</v>
      </c>
      <c r="Q15" s="26">
        <v>8</v>
      </c>
      <c r="R15" s="26">
        <v>7</v>
      </c>
      <c r="S15" s="26">
        <v>15</v>
      </c>
      <c r="T15" s="27">
        <v>2</v>
      </c>
    </row>
    <row r="16" spans="2:20" x14ac:dyDescent="0.15">
      <c r="B16" s="303"/>
      <c r="C16" s="51" t="s">
        <v>17</v>
      </c>
      <c r="D16" s="57">
        <f t="shared" si="0"/>
        <v>10</v>
      </c>
      <c r="E16" s="26">
        <v>6</v>
      </c>
      <c r="F16" s="27">
        <v>4</v>
      </c>
      <c r="G16" s="57">
        <v>0</v>
      </c>
      <c r="H16" s="26">
        <v>0</v>
      </c>
      <c r="I16" s="26">
        <v>1</v>
      </c>
      <c r="J16" s="26">
        <v>1</v>
      </c>
      <c r="K16" s="26">
        <v>0</v>
      </c>
      <c r="L16" s="26">
        <v>0</v>
      </c>
      <c r="M16" s="26">
        <v>0</v>
      </c>
      <c r="N16" s="26">
        <v>0</v>
      </c>
      <c r="O16" s="26">
        <v>1</v>
      </c>
      <c r="P16" s="26">
        <v>2</v>
      </c>
      <c r="Q16" s="26">
        <v>2</v>
      </c>
      <c r="R16" s="26">
        <v>0</v>
      </c>
      <c r="S16" s="26">
        <v>2</v>
      </c>
      <c r="T16" s="27">
        <v>1</v>
      </c>
    </row>
    <row r="17" spans="2:20" x14ac:dyDescent="0.15">
      <c r="B17" s="303"/>
      <c r="C17" s="51" t="s">
        <v>18</v>
      </c>
      <c r="D17" s="57">
        <f t="shared" si="0"/>
        <v>7</v>
      </c>
      <c r="E17" s="26">
        <v>3</v>
      </c>
      <c r="F17" s="27">
        <v>4</v>
      </c>
      <c r="G17" s="57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2</v>
      </c>
      <c r="O17" s="26">
        <v>2</v>
      </c>
      <c r="P17" s="26">
        <v>1</v>
      </c>
      <c r="Q17" s="26">
        <v>1</v>
      </c>
      <c r="R17" s="26">
        <v>1</v>
      </c>
      <c r="S17" s="26">
        <v>0</v>
      </c>
      <c r="T17" s="27">
        <v>0</v>
      </c>
    </row>
    <row r="18" spans="2:20" x14ac:dyDescent="0.15">
      <c r="B18" s="303"/>
      <c r="C18" s="51" t="s">
        <v>139</v>
      </c>
      <c r="D18" s="57">
        <f t="shared" si="0"/>
        <v>8</v>
      </c>
      <c r="E18" s="26">
        <v>5</v>
      </c>
      <c r="F18" s="27">
        <v>3</v>
      </c>
      <c r="G18" s="57">
        <v>0</v>
      </c>
      <c r="H18" s="26">
        <v>0</v>
      </c>
      <c r="I18" s="26">
        <v>1</v>
      </c>
      <c r="J18" s="26">
        <v>1</v>
      </c>
      <c r="K18" s="26">
        <v>0</v>
      </c>
      <c r="L18" s="26">
        <v>0</v>
      </c>
      <c r="M18" s="26">
        <v>0</v>
      </c>
      <c r="N18" s="26">
        <v>1</v>
      </c>
      <c r="O18" s="26">
        <v>2</v>
      </c>
      <c r="P18" s="26">
        <v>0</v>
      </c>
      <c r="Q18" s="26">
        <v>1</v>
      </c>
      <c r="R18" s="26">
        <v>0</v>
      </c>
      <c r="S18" s="26">
        <v>1</v>
      </c>
      <c r="T18" s="27">
        <v>1</v>
      </c>
    </row>
    <row r="19" spans="2:20" x14ac:dyDescent="0.15">
      <c r="B19" s="303"/>
      <c r="C19" s="51" t="s">
        <v>140</v>
      </c>
      <c r="D19" s="57">
        <f t="shared" si="0"/>
        <v>12</v>
      </c>
      <c r="E19" s="26">
        <v>9</v>
      </c>
      <c r="F19" s="27">
        <v>3</v>
      </c>
      <c r="G19" s="57">
        <v>0</v>
      </c>
      <c r="H19" s="26">
        <v>0</v>
      </c>
      <c r="I19" s="26">
        <v>0</v>
      </c>
      <c r="J19" s="26">
        <v>1</v>
      </c>
      <c r="K19" s="26">
        <v>0</v>
      </c>
      <c r="L19" s="26">
        <v>0</v>
      </c>
      <c r="M19" s="26">
        <v>0</v>
      </c>
      <c r="N19" s="26">
        <v>1</v>
      </c>
      <c r="O19" s="26">
        <v>1</v>
      </c>
      <c r="P19" s="26">
        <v>1</v>
      </c>
      <c r="Q19" s="26">
        <v>4</v>
      </c>
      <c r="R19" s="26">
        <v>0</v>
      </c>
      <c r="S19" s="26">
        <v>4</v>
      </c>
      <c r="T19" s="27">
        <v>0</v>
      </c>
    </row>
    <row r="20" spans="2:20" x14ac:dyDescent="0.15">
      <c r="B20" s="303"/>
      <c r="C20" s="51" t="s">
        <v>19</v>
      </c>
      <c r="D20" s="57">
        <f t="shared" si="0"/>
        <v>3</v>
      </c>
      <c r="E20" s="26">
        <v>2</v>
      </c>
      <c r="F20" s="27">
        <v>1</v>
      </c>
      <c r="G20" s="57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1</v>
      </c>
      <c r="N20" s="26">
        <v>0</v>
      </c>
      <c r="O20" s="26">
        <v>0</v>
      </c>
      <c r="P20" s="26">
        <v>0</v>
      </c>
      <c r="Q20" s="26">
        <v>1</v>
      </c>
      <c r="R20" s="26">
        <v>1</v>
      </c>
      <c r="S20" s="26">
        <v>0</v>
      </c>
      <c r="T20" s="27">
        <v>0</v>
      </c>
    </row>
    <row r="21" spans="2:20" ht="14.25" thickBot="1" x14ac:dyDescent="0.2">
      <c r="B21" s="303"/>
      <c r="C21" s="54" t="s">
        <v>13</v>
      </c>
      <c r="D21" s="83">
        <f t="shared" si="0"/>
        <v>130</v>
      </c>
      <c r="E21" s="80">
        <f t="shared" ref="E21:F21" si="2">SUM(E14:E20)</f>
        <v>84</v>
      </c>
      <c r="F21" s="81">
        <f t="shared" si="2"/>
        <v>46</v>
      </c>
      <c r="G21" s="79">
        <v>0</v>
      </c>
      <c r="H21" s="80">
        <v>0</v>
      </c>
      <c r="I21" s="80">
        <v>2</v>
      </c>
      <c r="J21" s="80">
        <v>4</v>
      </c>
      <c r="K21" s="80">
        <v>5</v>
      </c>
      <c r="L21" s="80">
        <v>2</v>
      </c>
      <c r="M21" s="80">
        <v>7</v>
      </c>
      <c r="N21" s="80">
        <v>8</v>
      </c>
      <c r="O21" s="80">
        <v>18</v>
      </c>
      <c r="P21" s="80">
        <v>11</v>
      </c>
      <c r="Q21" s="80">
        <v>27</v>
      </c>
      <c r="R21" s="80">
        <v>13</v>
      </c>
      <c r="S21" s="80">
        <v>25</v>
      </c>
      <c r="T21" s="81">
        <v>8</v>
      </c>
    </row>
    <row r="22" spans="2:20" ht="13.5" customHeight="1" x14ac:dyDescent="0.15">
      <c r="B22" s="302" t="s">
        <v>20</v>
      </c>
      <c r="C22" s="47" t="s">
        <v>21</v>
      </c>
      <c r="D22" s="78">
        <f t="shared" si="0"/>
        <v>146</v>
      </c>
      <c r="E22" s="23">
        <v>83</v>
      </c>
      <c r="F22" s="24">
        <v>63</v>
      </c>
      <c r="G22" s="56">
        <v>0</v>
      </c>
      <c r="H22" s="48">
        <v>0</v>
      </c>
      <c r="I22" s="48">
        <v>1</v>
      </c>
      <c r="J22" s="48">
        <v>3</v>
      </c>
      <c r="K22" s="48">
        <v>4</v>
      </c>
      <c r="L22" s="48">
        <v>1</v>
      </c>
      <c r="M22" s="48">
        <v>14</v>
      </c>
      <c r="N22" s="48">
        <v>11</v>
      </c>
      <c r="O22" s="48">
        <v>23</v>
      </c>
      <c r="P22" s="48">
        <v>17</v>
      </c>
      <c r="Q22" s="48">
        <v>31</v>
      </c>
      <c r="R22" s="48">
        <v>20</v>
      </c>
      <c r="S22" s="48">
        <v>10</v>
      </c>
      <c r="T22" s="49">
        <v>11</v>
      </c>
    </row>
    <row r="23" spans="2:20" x14ac:dyDescent="0.15">
      <c r="B23" s="303"/>
      <c r="C23" s="51" t="s">
        <v>22</v>
      </c>
      <c r="D23" s="57">
        <f t="shared" si="0"/>
        <v>558</v>
      </c>
      <c r="E23" s="26">
        <v>304</v>
      </c>
      <c r="F23" s="27">
        <v>254</v>
      </c>
      <c r="G23" s="57">
        <v>0</v>
      </c>
      <c r="H23" s="26">
        <v>2</v>
      </c>
      <c r="I23" s="26">
        <v>25</v>
      </c>
      <c r="J23" s="26">
        <v>17</v>
      </c>
      <c r="K23" s="26">
        <v>62</v>
      </c>
      <c r="L23" s="26">
        <v>59</v>
      </c>
      <c r="M23" s="26">
        <v>62</v>
      </c>
      <c r="N23" s="26">
        <v>63</v>
      </c>
      <c r="O23" s="26">
        <v>67</v>
      </c>
      <c r="P23" s="26">
        <v>65</v>
      </c>
      <c r="Q23" s="26">
        <v>66</v>
      </c>
      <c r="R23" s="26">
        <v>37</v>
      </c>
      <c r="S23" s="26">
        <v>22</v>
      </c>
      <c r="T23" s="27">
        <v>11</v>
      </c>
    </row>
    <row r="24" spans="2:20" x14ac:dyDescent="0.15">
      <c r="B24" s="303"/>
      <c r="C24" s="51" t="s">
        <v>23</v>
      </c>
      <c r="D24" s="57">
        <f t="shared" si="0"/>
        <v>97</v>
      </c>
      <c r="E24" s="26">
        <v>69</v>
      </c>
      <c r="F24" s="27">
        <v>28</v>
      </c>
      <c r="G24" s="57">
        <v>0</v>
      </c>
      <c r="H24" s="26">
        <v>0</v>
      </c>
      <c r="I24" s="26">
        <v>0</v>
      </c>
      <c r="J24" s="26">
        <v>1</v>
      </c>
      <c r="K24" s="26">
        <v>3</v>
      </c>
      <c r="L24" s="26">
        <v>3</v>
      </c>
      <c r="M24" s="26">
        <v>8</v>
      </c>
      <c r="N24" s="26">
        <v>1</v>
      </c>
      <c r="O24" s="26">
        <v>18</v>
      </c>
      <c r="P24" s="26">
        <v>4</v>
      </c>
      <c r="Q24" s="26">
        <v>24</v>
      </c>
      <c r="R24" s="26">
        <v>8</v>
      </c>
      <c r="S24" s="26">
        <v>16</v>
      </c>
      <c r="T24" s="27">
        <v>11</v>
      </c>
    </row>
    <row r="25" spans="2:20" x14ac:dyDescent="0.15">
      <c r="B25" s="303"/>
      <c r="C25" s="51" t="s">
        <v>76</v>
      </c>
      <c r="D25" s="57">
        <f t="shared" si="0"/>
        <v>60</v>
      </c>
      <c r="E25" s="26">
        <v>36</v>
      </c>
      <c r="F25" s="27">
        <v>24</v>
      </c>
      <c r="G25" s="57">
        <v>0</v>
      </c>
      <c r="H25" s="26">
        <v>0</v>
      </c>
      <c r="I25" s="26">
        <v>1</v>
      </c>
      <c r="J25" s="26">
        <v>1</v>
      </c>
      <c r="K25" s="26">
        <v>4</v>
      </c>
      <c r="L25" s="26">
        <v>2</v>
      </c>
      <c r="M25" s="26">
        <v>9</v>
      </c>
      <c r="N25" s="26">
        <v>3</v>
      </c>
      <c r="O25" s="26">
        <v>9</v>
      </c>
      <c r="P25" s="26">
        <v>7</v>
      </c>
      <c r="Q25" s="26">
        <v>7</v>
      </c>
      <c r="R25" s="26">
        <v>8</v>
      </c>
      <c r="S25" s="26">
        <v>6</v>
      </c>
      <c r="T25" s="27">
        <v>3</v>
      </c>
    </row>
    <row r="26" spans="2:20" x14ac:dyDescent="0.15">
      <c r="B26" s="303"/>
      <c r="C26" s="51" t="s">
        <v>25</v>
      </c>
      <c r="D26" s="57">
        <f t="shared" si="0"/>
        <v>493</v>
      </c>
      <c r="E26" s="26">
        <v>313</v>
      </c>
      <c r="F26" s="27">
        <v>180</v>
      </c>
      <c r="G26" s="57">
        <v>2</v>
      </c>
      <c r="H26" s="26">
        <v>2</v>
      </c>
      <c r="I26" s="26">
        <v>12</v>
      </c>
      <c r="J26" s="26">
        <v>7</v>
      </c>
      <c r="K26" s="26">
        <v>21</v>
      </c>
      <c r="L26" s="26">
        <v>11</v>
      </c>
      <c r="M26" s="26">
        <v>42</v>
      </c>
      <c r="N26" s="26">
        <v>24</v>
      </c>
      <c r="O26" s="26">
        <v>85</v>
      </c>
      <c r="P26" s="26">
        <v>45</v>
      </c>
      <c r="Q26" s="26">
        <v>89</v>
      </c>
      <c r="R26" s="26">
        <v>52</v>
      </c>
      <c r="S26" s="26">
        <v>62</v>
      </c>
      <c r="T26" s="27">
        <v>39</v>
      </c>
    </row>
    <row r="27" spans="2:20" ht="14.25" thickBot="1" x14ac:dyDescent="0.2">
      <c r="B27" s="304"/>
      <c r="C27" s="52" t="s">
        <v>13</v>
      </c>
      <c r="D27" s="83">
        <f t="shared" si="0"/>
        <v>1354</v>
      </c>
      <c r="E27" s="80">
        <f t="shared" ref="E27:F27" si="3">SUM(E22:E26)</f>
        <v>805</v>
      </c>
      <c r="F27" s="81">
        <f t="shared" si="3"/>
        <v>549</v>
      </c>
      <c r="G27" s="79">
        <v>2</v>
      </c>
      <c r="H27" s="80">
        <v>4</v>
      </c>
      <c r="I27" s="80">
        <v>39</v>
      </c>
      <c r="J27" s="80">
        <v>29</v>
      </c>
      <c r="K27" s="80">
        <v>94</v>
      </c>
      <c r="L27" s="80">
        <v>76</v>
      </c>
      <c r="M27" s="80">
        <v>135</v>
      </c>
      <c r="N27" s="80">
        <v>102</v>
      </c>
      <c r="O27" s="80">
        <v>202</v>
      </c>
      <c r="P27" s="80">
        <v>138</v>
      </c>
      <c r="Q27" s="80">
        <v>217</v>
      </c>
      <c r="R27" s="80">
        <v>125</v>
      </c>
      <c r="S27" s="80">
        <v>116</v>
      </c>
      <c r="T27" s="81">
        <v>75</v>
      </c>
    </row>
    <row r="28" spans="2:20" ht="13.5" customHeight="1" x14ac:dyDescent="0.15">
      <c r="B28" s="303" t="s">
        <v>26</v>
      </c>
      <c r="C28" s="53" t="s">
        <v>141</v>
      </c>
      <c r="D28" s="78">
        <f t="shared" si="0"/>
        <v>25</v>
      </c>
      <c r="E28" s="23">
        <v>12</v>
      </c>
      <c r="F28" s="24">
        <v>13</v>
      </c>
      <c r="G28" s="56">
        <v>0</v>
      </c>
      <c r="H28" s="48">
        <v>0</v>
      </c>
      <c r="I28" s="48">
        <v>1</v>
      </c>
      <c r="J28" s="48">
        <v>0</v>
      </c>
      <c r="K28" s="48">
        <v>1</v>
      </c>
      <c r="L28" s="48">
        <v>0</v>
      </c>
      <c r="M28" s="48">
        <v>0</v>
      </c>
      <c r="N28" s="48">
        <v>1</v>
      </c>
      <c r="O28" s="48">
        <v>4</v>
      </c>
      <c r="P28" s="48">
        <v>4</v>
      </c>
      <c r="Q28" s="48">
        <v>4</v>
      </c>
      <c r="R28" s="48">
        <v>5</v>
      </c>
      <c r="S28" s="48">
        <v>2</v>
      </c>
      <c r="T28" s="49">
        <v>3</v>
      </c>
    </row>
    <row r="29" spans="2:20" x14ac:dyDescent="0.15">
      <c r="B29" s="303"/>
      <c r="C29" s="51" t="s">
        <v>142</v>
      </c>
      <c r="D29" s="57">
        <f t="shared" si="0"/>
        <v>55</v>
      </c>
      <c r="E29" s="26">
        <v>26</v>
      </c>
      <c r="F29" s="27">
        <v>29</v>
      </c>
      <c r="G29" s="57">
        <v>0</v>
      </c>
      <c r="H29" s="26">
        <v>0</v>
      </c>
      <c r="I29" s="26">
        <v>0</v>
      </c>
      <c r="J29" s="26">
        <v>2</v>
      </c>
      <c r="K29" s="26">
        <v>1</v>
      </c>
      <c r="L29" s="26">
        <v>1</v>
      </c>
      <c r="M29" s="26">
        <v>2</v>
      </c>
      <c r="N29" s="26">
        <v>3</v>
      </c>
      <c r="O29" s="26">
        <v>6</v>
      </c>
      <c r="P29" s="26">
        <v>6</v>
      </c>
      <c r="Q29" s="26">
        <v>12</v>
      </c>
      <c r="R29" s="26">
        <v>11</v>
      </c>
      <c r="S29" s="26">
        <v>5</v>
      </c>
      <c r="T29" s="27">
        <v>6</v>
      </c>
    </row>
    <row r="30" spans="2:20" x14ac:dyDescent="0.15">
      <c r="B30" s="303"/>
      <c r="C30" s="51" t="s">
        <v>27</v>
      </c>
      <c r="D30" s="57">
        <f t="shared" si="0"/>
        <v>45</v>
      </c>
      <c r="E30" s="26">
        <v>27</v>
      </c>
      <c r="F30" s="27">
        <v>18</v>
      </c>
      <c r="G30" s="57">
        <v>0</v>
      </c>
      <c r="H30" s="26">
        <v>0</v>
      </c>
      <c r="I30" s="26">
        <v>0</v>
      </c>
      <c r="J30" s="26">
        <v>2</v>
      </c>
      <c r="K30" s="26">
        <v>4</v>
      </c>
      <c r="L30" s="26">
        <v>0</v>
      </c>
      <c r="M30" s="26">
        <v>6</v>
      </c>
      <c r="N30" s="26">
        <v>2</v>
      </c>
      <c r="O30" s="26">
        <v>6</v>
      </c>
      <c r="P30" s="26">
        <v>5</v>
      </c>
      <c r="Q30" s="26">
        <v>7</v>
      </c>
      <c r="R30" s="26">
        <v>4</v>
      </c>
      <c r="S30" s="26">
        <v>4</v>
      </c>
      <c r="T30" s="27">
        <v>5</v>
      </c>
    </row>
    <row r="31" spans="2:20" x14ac:dyDescent="0.15">
      <c r="B31" s="303"/>
      <c r="C31" s="51" t="s">
        <v>143</v>
      </c>
      <c r="D31" s="57">
        <f t="shared" si="0"/>
        <v>121</v>
      </c>
      <c r="E31" s="26">
        <v>35</v>
      </c>
      <c r="F31" s="27">
        <v>86</v>
      </c>
      <c r="G31" s="57">
        <v>0</v>
      </c>
      <c r="H31" s="26">
        <v>0</v>
      </c>
      <c r="I31" s="26">
        <v>1</v>
      </c>
      <c r="J31" s="26">
        <v>1</v>
      </c>
      <c r="K31" s="26">
        <v>6</v>
      </c>
      <c r="L31" s="26">
        <v>0</v>
      </c>
      <c r="M31" s="26">
        <v>6</v>
      </c>
      <c r="N31" s="26">
        <v>3</v>
      </c>
      <c r="O31" s="26">
        <v>3</v>
      </c>
      <c r="P31" s="26">
        <v>7</v>
      </c>
      <c r="Q31" s="26">
        <v>8</v>
      </c>
      <c r="R31" s="26">
        <v>44</v>
      </c>
      <c r="S31" s="26">
        <v>11</v>
      </c>
      <c r="T31" s="27">
        <v>31</v>
      </c>
    </row>
    <row r="32" spans="2:20" x14ac:dyDescent="0.15">
      <c r="B32" s="303"/>
      <c r="C32" s="51" t="s">
        <v>29</v>
      </c>
      <c r="D32" s="57">
        <f t="shared" si="0"/>
        <v>209</v>
      </c>
      <c r="E32" s="26">
        <v>124</v>
      </c>
      <c r="F32" s="27">
        <v>85</v>
      </c>
      <c r="G32" s="57">
        <v>2</v>
      </c>
      <c r="H32" s="26">
        <v>0</v>
      </c>
      <c r="I32" s="26">
        <v>6</v>
      </c>
      <c r="J32" s="26">
        <v>6</v>
      </c>
      <c r="K32" s="26">
        <v>11</v>
      </c>
      <c r="L32" s="26">
        <v>4</v>
      </c>
      <c r="M32" s="26">
        <v>23</v>
      </c>
      <c r="N32" s="26">
        <v>11</v>
      </c>
      <c r="O32" s="26">
        <v>18</v>
      </c>
      <c r="P32" s="26">
        <v>19</v>
      </c>
      <c r="Q32" s="26">
        <v>37</v>
      </c>
      <c r="R32" s="26">
        <v>29</v>
      </c>
      <c r="S32" s="26">
        <v>27</v>
      </c>
      <c r="T32" s="27">
        <v>16</v>
      </c>
    </row>
    <row r="33" spans="2:22" ht="14.25" thickBot="1" x14ac:dyDescent="0.2">
      <c r="B33" s="303"/>
      <c r="C33" s="54" t="s">
        <v>13</v>
      </c>
      <c r="D33" s="83">
        <f t="shared" si="0"/>
        <v>455</v>
      </c>
      <c r="E33" s="80">
        <f t="shared" ref="E33:F33" si="4">SUM(E28:E32)</f>
        <v>224</v>
      </c>
      <c r="F33" s="81">
        <f t="shared" si="4"/>
        <v>231</v>
      </c>
      <c r="G33" s="83">
        <v>2</v>
      </c>
      <c r="H33" s="84">
        <v>0</v>
      </c>
      <c r="I33" s="84">
        <v>8</v>
      </c>
      <c r="J33" s="84">
        <v>11</v>
      </c>
      <c r="K33" s="84">
        <v>23</v>
      </c>
      <c r="L33" s="84">
        <v>5</v>
      </c>
      <c r="M33" s="84">
        <v>37</v>
      </c>
      <c r="N33" s="84">
        <v>20</v>
      </c>
      <c r="O33" s="84">
        <v>37</v>
      </c>
      <c r="P33" s="84">
        <v>41</v>
      </c>
      <c r="Q33" s="84">
        <v>68</v>
      </c>
      <c r="R33" s="84">
        <v>93</v>
      </c>
      <c r="S33" s="84">
        <v>49</v>
      </c>
      <c r="T33" s="85">
        <v>61</v>
      </c>
    </row>
    <row r="34" spans="2:22" ht="14.25" thickBot="1" x14ac:dyDescent="0.2">
      <c r="B34" s="324" t="s">
        <v>30</v>
      </c>
      <c r="C34" s="325"/>
      <c r="D34" s="189">
        <f t="shared" si="0"/>
        <v>170</v>
      </c>
      <c r="E34" s="158">
        <v>114</v>
      </c>
      <c r="F34" s="159">
        <v>56</v>
      </c>
      <c r="G34" s="189">
        <v>1</v>
      </c>
      <c r="H34" s="158">
        <v>0</v>
      </c>
      <c r="I34" s="158">
        <v>6</v>
      </c>
      <c r="J34" s="158">
        <v>1</v>
      </c>
      <c r="K34" s="158">
        <v>19</v>
      </c>
      <c r="L34" s="158">
        <v>8</v>
      </c>
      <c r="M34" s="158">
        <v>20</v>
      </c>
      <c r="N34" s="158">
        <v>15</v>
      </c>
      <c r="O34" s="158">
        <v>35</v>
      </c>
      <c r="P34" s="158">
        <v>15</v>
      </c>
      <c r="Q34" s="158">
        <v>26</v>
      </c>
      <c r="R34" s="158">
        <v>11</v>
      </c>
      <c r="S34" s="158">
        <v>7</v>
      </c>
      <c r="T34" s="159">
        <v>6</v>
      </c>
    </row>
    <row r="35" spans="2:22" ht="14.25" thickBot="1" x14ac:dyDescent="0.2">
      <c r="B35" s="307" t="s">
        <v>31</v>
      </c>
      <c r="C35" s="308"/>
      <c r="D35" s="55">
        <f>SUM(D4+D13+D21+D27+D33+D34)</f>
        <v>5332</v>
      </c>
      <c r="E35" s="33">
        <f t="shared" ref="E35" si="5">SUM(E4+E13+E21+E27+E33+E34)</f>
        <v>3367</v>
      </c>
      <c r="F35" s="34">
        <f>SUM(F4+F13+F21+F27+F33+F34)</f>
        <v>1965</v>
      </c>
      <c r="G35" s="55">
        <f t="shared" ref="G35:T35" si="6">SUM(G4+G13+G21+G27+G33+G34)</f>
        <v>22</v>
      </c>
      <c r="H35" s="33">
        <f t="shared" si="6"/>
        <v>11</v>
      </c>
      <c r="I35" s="33">
        <f t="shared" si="6"/>
        <v>192</v>
      </c>
      <c r="J35" s="33">
        <f t="shared" si="6"/>
        <v>127</v>
      </c>
      <c r="K35" s="33">
        <f t="shared" si="6"/>
        <v>348</v>
      </c>
      <c r="L35" s="33">
        <f t="shared" si="6"/>
        <v>215</v>
      </c>
      <c r="M35" s="33">
        <f t="shared" si="6"/>
        <v>599</v>
      </c>
      <c r="N35" s="33">
        <f t="shared" si="6"/>
        <v>353</v>
      </c>
      <c r="O35" s="33">
        <f t="shared" si="6"/>
        <v>863</v>
      </c>
      <c r="P35" s="33">
        <f t="shared" si="6"/>
        <v>461</v>
      </c>
      <c r="Q35" s="33">
        <f t="shared" si="6"/>
        <v>917</v>
      </c>
      <c r="R35" s="33">
        <f t="shared" si="6"/>
        <v>535</v>
      </c>
      <c r="S35" s="33">
        <f t="shared" si="6"/>
        <v>426</v>
      </c>
      <c r="T35" s="34">
        <f t="shared" si="6"/>
        <v>263</v>
      </c>
      <c r="V35" s="60"/>
    </row>
    <row r="36" spans="2:22" x14ac:dyDescent="0.15">
      <c r="F36" s="60"/>
      <c r="G36" s="60"/>
    </row>
  </sheetData>
  <mergeCells count="16">
    <mergeCell ref="B22:B27"/>
    <mergeCell ref="B28:B33"/>
    <mergeCell ref="B34:C34"/>
    <mergeCell ref="B35:C35"/>
    <mergeCell ref="O2:P2"/>
    <mergeCell ref="Q2:R2"/>
    <mergeCell ref="S2:T2"/>
    <mergeCell ref="B4:C4"/>
    <mergeCell ref="B5:B13"/>
    <mergeCell ref="B14:B21"/>
    <mergeCell ref="B2:C3"/>
    <mergeCell ref="D2:F2"/>
    <mergeCell ref="G2:H2"/>
    <mergeCell ref="I2:J2"/>
    <mergeCell ref="K2:L2"/>
    <mergeCell ref="M2:N2"/>
  </mergeCells>
  <phoneticPr fontId="1"/>
  <pageMargins left="0" right="0" top="0.15748031496062992" bottom="0.15748031496062992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47"/>
  <sheetViews>
    <sheetView view="pageBreakPreview" zoomScale="75" zoomScaleNormal="100" zoomScaleSheetLayoutView="75" workbookViewId="0"/>
  </sheetViews>
  <sheetFormatPr defaultRowHeight="13.5" x14ac:dyDescent="0.15"/>
  <cols>
    <col min="1" max="1" width="2.625" style="59" customWidth="1"/>
    <col min="2" max="2" width="2.75" style="59" bestFit="1" customWidth="1"/>
    <col min="3" max="3" width="11" style="59" customWidth="1"/>
    <col min="4" max="4" width="19.5" style="59" bestFit="1" customWidth="1"/>
    <col min="5" max="7" width="7.75" style="59" customWidth="1"/>
    <col min="8" max="21" width="6.25" style="59" customWidth="1"/>
    <col min="22" max="16384" width="9" style="59"/>
  </cols>
  <sheetData>
    <row r="1" spans="2:21" ht="14.25" thickBot="1" x14ac:dyDescent="0.2">
      <c r="B1" s="59" t="s">
        <v>145</v>
      </c>
    </row>
    <row r="2" spans="2:21" ht="13.5" customHeight="1" x14ac:dyDescent="0.15">
      <c r="B2" s="255" t="s">
        <v>32</v>
      </c>
      <c r="C2" s="256"/>
      <c r="D2" s="256"/>
      <c r="E2" s="259" t="s">
        <v>88</v>
      </c>
      <c r="F2" s="260"/>
      <c r="G2" s="261"/>
      <c r="H2" s="248" t="s">
        <v>69</v>
      </c>
      <c r="I2" s="260"/>
      <c r="J2" s="260" t="s">
        <v>70</v>
      </c>
      <c r="K2" s="260"/>
      <c r="L2" s="260" t="s">
        <v>71</v>
      </c>
      <c r="M2" s="260"/>
      <c r="N2" s="260" t="s">
        <v>72</v>
      </c>
      <c r="O2" s="260"/>
      <c r="P2" s="260" t="s">
        <v>73</v>
      </c>
      <c r="Q2" s="260"/>
      <c r="R2" s="260" t="s">
        <v>74</v>
      </c>
      <c r="S2" s="260"/>
      <c r="T2" s="260" t="s">
        <v>75</v>
      </c>
      <c r="U2" s="261"/>
    </row>
    <row r="3" spans="2:21" ht="14.25" thickBot="1" x14ac:dyDescent="0.2">
      <c r="B3" s="257"/>
      <c r="C3" s="258"/>
      <c r="D3" s="258"/>
      <c r="E3" s="19" t="s">
        <v>0</v>
      </c>
      <c r="F3" s="20" t="s">
        <v>1</v>
      </c>
      <c r="G3" s="21" t="s">
        <v>2</v>
      </c>
      <c r="H3" s="65" t="s">
        <v>1</v>
      </c>
      <c r="I3" s="20" t="s">
        <v>2</v>
      </c>
      <c r="J3" s="65" t="s">
        <v>1</v>
      </c>
      <c r="K3" s="20" t="s">
        <v>2</v>
      </c>
      <c r="L3" s="65" t="s">
        <v>1</v>
      </c>
      <c r="M3" s="20" t="s">
        <v>2</v>
      </c>
      <c r="N3" s="65" t="s">
        <v>1</v>
      </c>
      <c r="O3" s="20" t="s">
        <v>2</v>
      </c>
      <c r="P3" s="65" t="s">
        <v>1</v>
      </c>
      <c r="Q3" s="20" t="s">
        <v>2</v>
      </c>
      <c r="R3" s="22" t="s">
        <v>1</v>
      </c>
      <c r="S3" s="22" t="s">
        <v>2</v>
      </c>
      <c r="T3" s="22" t="s">
        <v>1</v>
      </c>
      <c r="U3" s="21" t="s">
        <v>2</v>
      </c>
    </row>
    <row r="4" spans="2:21" ht="13.5" customHeight="1" x14ac:dyDescent="0.15">
      <c r="B4" s="321" t="s">
        <v>33</v>
      </c>
      <c r="C4" s="242" t="s">
        <v>34</v>
      </c>
      <c r="D4" s="320"/>
      <c r="E4" s="109">
        <v>642</v>
      </c>
      <c r="F4" s="110">
        <v>390</v>
      </c>
      <c r="G4" s="111">
        <v>252</v>
      </c>
      <c r="H4" s="112">
        <v>0</v>
      </c>
      <c r="I4" s="110">
        <v>0</v>
      </c>
      <c r="J4" s="110">
        <v>4</v>
      </c>
      <c r="K4" s="110">
        <v>6</v>
      </c>
      <c r="L4" s="110">
        <v>20</v>
      </c>
      <c r="M4" s="110">
        <v>6</v>
      </c>
      <c r="N4" s="110">
        <v>51</v>
      </c>
      <c r="O4" s="110">
        <v>31</v>
      </c>
      <c r="P4" s="110">
        <v>101</v>
      </c>
      <c r="Q4" s="110">
        <v>59</v>
      </c>
      <c r="R4" s="110">
        <v>127</v>
      </c>
      <c r="S4" s="113">
        <v>83</v>
      </c>
      <c r="T4" s="110">
        <v>87</v>
      </c>
      <c r="U4" s="111">
        <v>67</v>
      </c>
    </row>
    <row r="5" spans="2:21" x14ac:dyDescent="0.15">
      <c r="B5" s="322"/>
      <c r="C5" s="232" t="s">
        <v>35</v>
      </c>
      <c r="D5" s="309"/>
      <c r="E5" s="114">
        <v>232</v>
      </c>
      <c r="F5" s="115">
        <v>112</v>
      </c>
      <c r="G5" s="116">
        <v>120</v>
      </c>
      <c r="H5" s="117">
        <v>0</v>
      </c>
      <c r="I5" s="115">
        <v>0</v>
      </c>
      <c r="J5" s="115">
        <v>4</v>
      </c>
      <c r="K5" s="115">
        <v>5</v>
      </c>
      <c r="L5" s="115">
        <v>8</v>
      </c>
      <c r="M5" s="115">
        <v>4</v>
      </c>
      <c r="N5" s="115">
        <v>15</v>
      </c>
      <c r="O5" s="115">
        <v>7</v>
      </c>
      <c r="P5" s="115">
        <v>22</v>
      </c>
      <c r="Q5" s="115">
        <v>18</v>
      </c>
      <c r="R5" s="115">
        <v>42</v>
      </c>
      <c r="S5" s="115">
        <v>44</v>
      </c>
      <c r="T5" s="115">
        <v>21</v>
      </c>
      <c r="U5" s="116">
        <v>42</v>
      </c>
    </row>
    <row r="6" spans="2:21" x14ac:dyDescent="0.15">
      <c r="B6" s="322"/>
      <c r="C6" s="232" t="s">
        <v>36</v>
      </c>
      <c r="D6" s="309"/>
      <c r="E6" s="114">
        <v>808</v>
      </c>
      <c r="F6" s="115">
        <v>469</v>
      </c>
      <c r="G6" s="116">
        <v>339</v>
      </c>
      <c r="H6" s="117">
        <v>0</v>
      </c>
      <c r="I6" s="115">
        <v>2</v>
      </c>
      <c r="J6" s="115">
        <v>27</v>
      </c>
      <c r="K6" s="115">
        <v>20</v>
      </c>
      <c r="L6" s="115">
        <v>74</v>
      </c>
      <c r="M6" s="115">
        <v>61</v>
      </c>
      <c r="N6" s="115">
        <v>95</v>
      </c>
      <c r="O6" s="115">
        <v>77</v>
      </c>
      <c r="P6" s="115">
        <v>112</v>
      </c>
      <c r="Q6" s="115">
        <v>77</v>
      </c>
      <c r="R6" s="115">
        <v>118</v>
      </c>
      <c r="S6" s="115">
        <v>75</v>
      </c>
      <c r="T6" s="117">
        <v>43</v>
      </c>
      <c r="U6" s="116">
        <v>27</v>
      </c>
    </row>
    <row r="7" spans="2:21" x14ac:dyDescent="0.15">
      <c r="B7" s="322"/>
      <c r="C7" s="232" t="s">
        <v>37</v>
      </c>
      <c r="D7" s="309"/>
      <c r="E7" s="114">
        <v>1665</v>
      </c>
      <c r="F7" s="115">
        <v>1091</v>
      </c>
      <c r="G7" s="116">
        <v>574</v>
      </c>
      <c r="H7" s="117">
        <v>13</v>
      </c>
      <c r="I7" s="115">
        <v>5</v>
      </c>
      <c r="J7" s="115">
        <v>69</v>
      </c>
      <c r="K7" s="115">
        <v>41</v>
      </c>
      <c r="L7" s="115">
        <v>110</v>
      </c>
      <c r="M7" s="115">
        <v>64</v>
      </c>
      <c r="N7" s="115">
        <v>191</v>
      </c>
      <c r="O7" s="115">
        <v>96</v>
      </c>
      <c r="P7" s="115">
        <v>280</v>
      </c>
      <c r="Q7" s="115">
        <v>136</v>
      </c>
      <c r="R7" s="115">
        <v>280</v>
      </c>
      <c r="S7" s="115">
        <v>165</v>
      </c>
      <c r="T7" s="117">
        <v>148</v>
      </c>
      <c r="U7" s="116">
        <v>67</v>
      </c>
    </row>
    <row r="8" spans="2:21" x14ac:dyDescent="0.15">
      <c r="B8" s="322"/>
      <c r="C8" s="232" t="s">
        <v>38</v>
      </c>
      <c r="D8" s="309"/>
      <c r="E8" s="114">
        <v>18</v>
      </c>
      <c r="F8" s="115">
        <v>8</v>
      </c>
      <c r="G8" s="116">
        <v>10</v>
      </c>
      <c r="H8" s="117">
        <v>0</v>
      </c>
      <c r="I8" s="115">
        <v>0</v>
      </c>
      <c r="J8" s="115">
        <v>0</v>
      </c>
      <c r="K8" s="115">
        <v>0</v>
      </c>
      <c r="L8" s="115">
        <v>1</v>
      </c>
      <c r="M8" s="115">
        <v>0</v>
      </c>
      <c r="N8" s="115">
        <v>1</v>
      </c>
      <c r="O8" s="115">
        <v>0</v>
      </c>
      <c r="P8" s="115">
        <v>0</v>
      </c>
      <c r="Q8" s="115">
        <v>0</v>
      </c>
      <c r="R8" s="115">
        <v>1</v>
      </c>
      <c r="S8" s="115">
        <v>6</v>
      </c>
      <c r="T8" s="117">
        <v>5</v>
      </c>
      <c r="U8" s="116">
        <v>4</v>
      </c>
    </row>
    <row r="9" spans="2:21" x14ac:dyDescent="0.15">
      <c r="B9" s="322"/>
      <c r="C9" s="232" t="s">
        <v>39</v>
      </c>
      <c r="D9" s="309"/>
      <c r="E9" s="114">
        <v>759</v>
      </c>
      <c r="F9" s="115">
        <v>504</v>
      </c>
      <c r="G9" s="116">
        <v>255</v>
      </c>
      <c r="H9" s="117">
        <v>1</v>
      </c>
      <c r="I9" s="115">
        <v>0</v>
      </c>
      <c r="J9" s="115">
        <v>39</v>
      </c>
      <c r="K9" s="115">
        <v>14</v>
      </c>
      <c r="L9" s="115">
        <v>45</v>
      </c>
      <c r="M9" s="115">
        <v>34</v>
      </c>
      <c r="N9" s="115">
        <v>95</v>
      </c>
      <c r="O9" s="115">
        <v>56</v>
      </c>
      <c r="P9" s="115">
        <v>138</v>
      </c>
      <c r="Q9" s="115">
        <v>68</v>
      </c>
      <c r="R9" s="115">
        <v>129</v>
      </c>
      <c r="S9" s="115">
        <v>63</v>
      </c>
      <c r="T9" s="117">
        <v>57</v>
      </c>
      <c r="U9" s="116">
        <v>20</v>
      </c>
    </row>
    <row r="10" spans="2:21" x14ac:dyDescent="0.15">
      <c r="B10" s="322"/>
      <c r="C10" s="232" t="s">
        <v>40</v>
      </c>
      <c r="D10" s="309"/>
      <c r="E10" s="114">
        <v>174</v>
      </c>
      <c r="F10" s="115">
        <v>125</v>
      </c>
      <c r="G10" s="116">
        <v>49</v>
      </c>
      <c r="H10" s="117">
        <v>2</v>
      </c>
      <c r="I10" s="115">
        <v>0</v>
      </c>
      <c r="J10" s="115">
        <v>7</v>
      </c>
      <c r="K10" s="115">
        <v>8</v>
      </c>
      <c r="L10" s="115">
        <v>13</v>
      </c>
      <c r="M10" s="115">
        <v>7</v>
      </c>
      <c r="N10" s="115">
        <v>24</v>
      </c>
      <c r="O10" s="115">
        <v>7</v>
      </c>
      <c r="P10" s="115">
        <v>28</v>
      </c>
      <c r="Q10" s="115">
        <v>13</v>
      </c>
      <c r="R10" s="115">
        <v>36</v>
      </c>
      <c r="S10" s="115">
        <v>11</v>
      </c>
      <c r="T10" s="117">
        <v>15</v>
      </c>
      <c r="U10" s="116">
        <v>3</v>
      </c>
    </row>
    <row r="11" spans="2:21" x14ac:dyDescent="0.15">
      <c r="B11" s="322"/>
      <c r="C11" s="232" t="s">
        <v>41</v>
      </c>
      <c r="D11" s="309"/>
      <c r="E11" s="114">
        <v>43</v>
      </c>
      <c r="F11" s="115">
        <v>25</v>
      </c>
      <c r="G11" s="116">
        <v>18</v>
      </c>
      <c r="H11" s="117">
        <v>0</v>
      </c>
      <c r="I11" s="115">
        <v>0</v>
      </c>
      <c r="J11" s="115">
        <v>1</v>
      </c>
      <c r="K11" s="115">
        <v>0</v>
      </c>
      <c r="L11" s="115">
        <v>2</v>
      </c>
      <c r="M11" s="115">
        <v>1</v>
      </c>
      <c r="N11" s="115">
        <v>4</v>
      </c>
      <c r="O11" s="115">
        <v>2</v>
      </c>
      <c r="P11" s="115">
        <v>8</v>
      </c>
      <c r="Q11" s="115">
        <v>5</v>
      </c>
      <c r="R11" s="115">
        <v>9</v>
      </c>
      <c r="S11" s="115">
        <v>10</v>
      </c>
      <c r="T11" s="117">
        <v>1</v>
      </c>
      <c r="U11" s="116">
        <v>0</v>
      </c>
    </row>
    <row r="12" spans="2:21" x14ac:dyDescent="0.15">
      <c r="B12" s="322"/>
      <c r="C12" s="232" t="s">
        <v>42</v>
      </c>
      <c r="D12" s="309"/>
      <c r="E12" s="114">
        <v>26</v>
      </c>
      <c r="F12" s="115">
        <v>19</v>
      </c>
      <c r="G12" s="116">
        <v>7</v>
      </c>
      <c r="H12" s="117">
        <v>0</v>
      </c>
      <c r="I12" s="115">
        <v>0</v>
      </c>
      <c r="J12" s="115">
        <v>0</v>
      </c>
      <c r="K12" s="115">
        <v>1</v>
      </c>
      <c r="L12" s="115">
        <v>1</v>
      </c>
      <c r="M12" s="115">
        <v>1</v>
      </c>
      <c r="N12" s="115">
        <v>0</v>
      </c>
      <c r="O12" s="115">
        <v>3</v>
      </c>
      <c r="P12" s="115">
        <v>6</v>
      </c>
      <c r="Q12" s="115">
        <v>2</v>
      </c>
      <c r="R12" s="115">
        <v>11</v>
      </c>
      <c r="S12" s="115">
        <v>0</v>
      </c>
      <c r="T12" s="117">
        <v>1</v>
      </c>
      <c r="U12" s="116">
        <v>0</v>
      </c>
    </row>
    <row r="13" spans="2:21" x14ac:dyDescent="0.15">
      <c r="B13" s="322"/>
      <c r="C13" s="232" t="s">
        <v>43</v>
      </c>
      <c r="D13" s="309"/>
      <c r="E13" s="114">
        <v>304</v>
      </c>
      <c r="F13" s="115">
        <v>206</v>
      </c>
      <c r="G13" s="116">
        <v>98</v>
      </c>
      <c r="H13" s="117">
        <v>2</v>
      </c>
      <c r="I13" s="115">
        <v>1</v>
      </c>
      <c r="J13" s="115">
        <v>14</v>
      </c>
      <c r="K13" s="115">
        <v>12</v>
      </c>
      <c r="L13" s="115">
        <v>15</v>
      </c>
      <c r="M13" s="115">
        <v>9</v>
      </c>
      <c r="N13" s="115">
        <v>53</v>
      </c>
      <c r="O13" s="115">
        <v>25</v>
      </c>
      <c r="P13" s="115">
        <v>51</v>
      </c>
      <c r="Q13" s="115">
        <v>24</v>
      </c>
      <c r="R13" s="115">
        <v>49</v>
      </c>
      <c r="S13" s="115">
        <v>21</v>
      </c>
      <c r="T13" s="117">
        <v>22</v>
      </c>
      <c r="U13" s="116">
        <v>6</v>
      </c>
    </row>
    <row r="14" spans="2:21" x14ac:dyDescent="0.15">
      <c r="B14" s="322"/>
      <c r="C14" s="232" t="s">
        <v>44</v>
      </c>
      <c r="D14" s="309"/>
      <c r="E14" s="114">
        <v>139</v>
      </c>
      <c r="F14" s="115">
        <v>86</v>
      </c>
      <c r="G14" s="116">
        <v>53</v>
      </c>
      <c r="H14" s="117">
        <v>2</v>
      </c>
      <c r="I14" s="115">
        <v>0</v>
      </c>
      <c r="J14" s="115">
        <v>11</v>
      </c>
      <c r="K14" s="115">
        <v>10</v>
      </c>
      <c r="L14" s="115">
        <v>22</v>
      </c>
      <c r="M14" s="115">
        <v>4</v>
      </c>
      <c r="N14" s="115">
        <v>10</v>
      </c>
      <c r="O14" s="115">
        <v>17</v>
      </c>
      <c r="P14" s="115">
        <v>16</v>
      </c>
      <c r="Q14" s="115">
        <v>9</v>
      </c>
      <c r="R14" s="115">
        <v>23</v>
      </c>
      <c r="S14" s="115">
        <v>7</v>
      </c>
      <c r="T14" s="117">
        <v>2</v>
      </c>
      <c r="U14" s="116">
        <v>6</v>
      </c>
    </row>
    <row r="15" spans="2:21" x14ac:dyDescent="0.15">
      <c r="B15" s="322"/>
      <c r="C15" s="232" t="s">
        <v>45</v>
      </c>
      <c r="D15" s="309"/>
      <c r="E15" s="114">
        <v>19</v>
      </c>
      <c r="F15" s="115">
        <v>10</v>
      </c>
      <c r="G15" s="116">
        <v>9</v>
      </c>
      <c r="H15" s="117">
        <v>0</v>
      </c>
      <c r="I15" s="115">
        <v>0</v>
      </c>
      <c r="J15" s="115">
        <v>2</v>
      </c>
      <c r="K15" s="115">
        <v>1</v>
      </c>
      <c r="L15" s="115">
        <v>0</v>
      </c>
      <c r="M15" s="115">
        <v>0</v>
      </c>
      <c r="N15" s="115">
        <v>1</v>
      </c>
      <c r="O15" s="115">
        <v>0</v>
      </c>
      <c r="P15" s="115">
        <v>2</v>
      </c>
      <c r="Q15" s="115">
        <v>5</v>
      </c>
      <c r="R15" s="115">
        <v>3</v>
      </c>
      <c r="S15" s="115">
        <v>1</v>
      </c>
      <c r="T15" s="117">
        <v>2</v>
      </c>
      <c r="U15" s="116">
        <v>2</v>
      </c>
    </row>
    <row r="16" spans="2:21" x14ac:dyDescent="0.15">
      <c r="B16" s="322"/>
      <c r="C16" s="232" t="s">
        <v>46</v>
      </c>
      <c r="D16" s="309"/>
      <c r="E16" s="114">
        <v>51</v>
      </c>
      <c r="F16" s="115">
        <v>37</v>
      </c>
      <c r="G16" s="116">
        <v>14</v>
      </c>
      <c r="H16" s="117">
        <v>0</v>
      </c>
      <c r="I16" s="115">
        <v>1</v>
      </c>
      <c r="J16" s="115">
        <v>0</v>
      </c>
      <c r="K16" s="115">
        <v>0</v>
      </c>
      <c r="L16" s="115">
        <v>5</v>
      </c>
      <c r="M16" s="115">
        <v>1</v>
      </c>
      <c r="N16" s="115">
        <v>10</v>
      </c>
      <c r="O16" s="115">
        <v>1</v>
      </c>
      <c r="P16" s="115">
        <v>8</v>
      </c>
      <c r="Q16" s="115">
        <v>4</v>
      </c>
      <c r="R16" s="115">
        <v>12</v>
      </c>
      <c r="S16" s="115">
        <v>7</v>
      </c>
      <c r="T16" s="117">
        <v>2</v>
      </c>
      <c r="U16" s="116">
        <v>0</v>
      </c>
    </row>
    <row r="17" spans="2:21" x14ac:dyDescent="0.15">
      <c r="B17" s="322"/>
      <c r="C17" s="232" t="s">
        <v>30</v>
      </c>
      <c r="D17" s="309"/>
      <c r="E17" s="114">
        <v>0</v>
      </c>
      <c r="F17" s="115">
        <v>0</v>
      </c>
      <c r="G17" s="116">
        <v>0</v>
      </c>
      <c r="H17" s="117">
        <v>0</v>
      </c>
      <c r="I17" s="115">
        <v>0</v>
      </c>
      <c r="J17" s="115">
        <v>0</v>
      </c>
      <c r="K17" s="115">
        <v>0</v>
      </c>
      <c r="L17" s="115">
        <v>0</v>
      </c>
      <c r="M17" s="115">
        <v>0</v>
      </c>
      <c r="N17" s="115">
        <v>0</v>
      </c>
      <c r="O17" s="115">
        <v>0</v>
      </c>
      <c r="P17" s="115">
        <v>0</v>
      </c>
      <c r="Q17" s="115">
        <v>0</v>
      </c>
      <c r="R17" s="115">
        <v>0</v>
      </c>
      <c r="S17" s="115">
        <v>0</v>
      </c>
      <c r="T17" s="117">
        <v>0</v>
      </c>
      <c r="U17" s="116">
        <v>0</v>
      </c>
    </row>
    <row r="18" spans="2:21" ht="14.25" thickBot="1" x14ac:dyDescent="0.2">
      <c r="B18" s="323"/>
      <c r="C18" s="315" t="s">
        <v>47</v>
      </c>
      <c r="D18" s="316"/>
      <c r="E18" s="145">
        <f>F18+G18</f>
        <v>4880</v>
      </c>
      <c r="F18" s="146">
        <f>H18+J18+L18+N18+P18+R18+T18</f>
        <v>3082</v>
      </c>
      <c r="G18" s="147">
        <f>I18+K18+M18+O18+Q18+S18+U18</f>
        <v>1798</v>
      </c>
      <c r="H18" s="121">
        <v>20</v>
      </c>
      <c r="I18" s="119">
        <v>9</v>
      </c>
      <c r="J18" s="119">
        <v>178</v>
      </c>
      <c r="K18" s="119">
        <v>118</v>
      </c>
      <c r="L18" s="119">
        <v>316</v>
      </c>
      <c r="M18" s="119">
        <v>192</v>
      </c>
      <c r="N18" s="119">
        <v>550</v>
      </c>
      <c r="O18" s="119">
        <v>322</v>
      </c>
      <c r="P18" s="119">
        <v>772</v>
      </c>
      <c r="Q18" s="119">
        <v>420</v>
      </c>
      <c r="R18" s="119">
        <v>840</v>
      </c>
      <c r="S18" s="119">
        <v>493</v>
      </c>
      <c r="T18" s="121">
        <v>406</v>
      </c>
      <c r="U18" s="120">
        <v>244</v>
      </c>
    </row>
    <row r="19" spans="2:21" ht="13.5" customHeight="1" x14ac:dyDescent="0.15">
      <c r="B19" s="317" t="s">
        <v>48</v>
      </c>
      <c r="C19" s="242" t="s">
        <v>49</v>
      </c>
      <c r="D19" s="320"/>
      <c r="E19" s="109">
        <v>4</v>
      </c>
      <c r="F19" s="110">
        <v>2</v>
      </c>
      <c r="G19" s="111">
        <v>2</v>
      </c>
      <c r="H19" s="112">
        <v>0</v>
      </c>
      <c r="I19" s="110">
        <v>0</v>
      </c>
      <c r="J19" s="110">
        <v>1</v>
      </c>
      <c r="K19" s="110">
        <v>0</v>
      </c>
      <c r="L19" s="110">
        <v>0</v>
      </c>
      <c r="M19" s="110">
        <v>1</v>
      </c>
      <c r="N19" s="110">
        <v>0</v>
      </c>
      <c r="O19" s="110">
        <v>1</v>
      </c>
      <c r="P19" s="110">
        <v>0</v>
      </c>
      <c r="Q19" s="110">
        <v>0</v>
      </c>
      <c r="R19" s="110">
        <v>1</v>
      </c>
      <c r="S19" s="110">
        <v>0</v>
      </c>
      <c r="T19" s="112">
        <v>0</v>
      </c>
      <c r="U19" s="111">
        <v>0</v>
      </c>
    </row>
    <row r="20" spans="2:21" x14ac:dyDescent="0.15">
      <c r="B20" s="318"/>
      <c r="C20" s="232" t="s">
        <v>50</v>
      </c>
      <c r="D20" s="309"/>
      <c r="E20" s="114">
        <v>12</v>
      </c>
      <c r="F20" s="115">
        <v>9</v>
      </c>
      <c r="G20" s="116">
        <v>3</v>
      </c>
      <c r="H20" s="117">
        <v>1</v>
      </c>
      <c r="I20" s="115">
        <v>0</v>
      </c>
      <c r="J20" s="115">
        <v>1</v>
      </c>
      <c r="K20" s="115">
        <v>0</v>
      </c>
      <c r="L20" s="115">
        <v>4</v>
      </c>
      <c r="M20" s="115">
        <v>0</v>
      </c>
      <c r="N20" s="115">
        <v>1</v>
      </c>
      <c r="O20" s="115">
        <v>1</v>
      </c>
      <c r="P20" s="115">
        <v>1</v>
      </c>
      <c r="Q20" s="115">
        <v>2</v>
      </c>
      <c r="R20" s="115">
        <v>1</v>
      </c>
      <c r="S20" s="115">
        <v>0</v>
      </c>
      <c r="T20" s="117">
        <v>0</v>
      </c>
      <c r="U20" s="116">
        <v>0</v>
      </c>
    </row>
    <row r="21" spans="2:21" x14ac:dyDescent="0.15">
      <c r="B21" s="318"/>
      <c r="C21" s="232" t="s">
        <v>51</v>
      </c>
      <c r="D21" s="309"/>
      <c r="E21" s="114">
        <v>0</v>
      </c>
      <c r="F21" s="115">
        <v>0</v>
      </c>
      <c r="G21" s="116">
        <v>0</v>
      </c>
      <c r="H21" s="117">
        <v>0</v>
      </c>
      <c r="I21" s="115">
        <v>0</v>
      </c>
      <c r="J21" s="115">
        <v>0</v>
      </c>
      <c r="K21" s="115">
        <v>0</v>
      </c>
      <c r="L21" s="115">
        <v>0</v>
      </c>
      <c r="M21" s="115">
        <v>0</v>
      </c>
      <c r="N21" s="115">
        <v>0</v>
      </c>
      <c r="O21" s="115">
        <v>0</v>
      </c>
      <c r="P21" s="115">
        <v>0</v>
      </c>
      <c r="Q21" s="115">
        <v>0</v>
      </c>
      <c r="R21" s="115">
        <v>0</v>
      </c>
      <c r="S21" s="115">
        <v>0</v>
      </c>
      <c r="T21" s="117">
        <v>0</v>
      </c>
      <c r="U21" s="116">
        <v>0</v>
      </c>
    </row>
    <row r="22" spans="2:21" x14ac:dyDescent="0.15">
      <c r="B22" s="318"/>
      <c r="C22" s="232" t="s">
        <v>52</v>
      </c>
      <c r="D22" s="309"/>
      <c r="E22" s="114">
        <v>0</v>
      </c>
      <c r="F22" s="115">
        <v>0</v>
      </c>
      <c r="G22" s="116">
        <v>0</v>
      </c>
      <c r="H22" s="117">
        <v>0</v>
      </c>
      <c r="I22" s="115">
        <v>0</v>
      </c>
      <c r="J22" s="115">
        <v>0</v>
      </c>
      <c r="K22" s="115">
        <v>0</v>
      </c>
      <c r="L22" s="115">
        <v>0</v>
      </c>
      <c r="M22" s="115">
        <v>0</v>
      </c>
      <c r="N22" s="115">
        <v>0</v>
      </c>
      <c r="O22" s="115">
        <v>0</v>
      </c>
      <c r="P22" s="115">
        <v>0</v>
      </c>
      <c r="Q22" s="115">
        <v>0</v>
      </c>
      <c r="R22" s="115">
        <v>0</v>
      </c>
      <c r="S22" s="115">
        <v>0</v>
      </c>
      <c r="T22" s="117">
        <v>0</v>
      </c>
      <c r="U22" s="116">
        <v>0</v>
      </c>
    </row>
    <row r="23" spans="2:21" x14ac:dyDescent="0.15">
      <c r="B23" s="318"/>
      <c r="C23" s="232" t="s">
        <v>53</v>
      </c>
      <c r="D23" s="309"/>
      <c r="E23" s="114">
        <v>154</v>
      </c>
      <c r="F23" s="115">
        <v>103</v>
      </c>
      <c r="G23" s="116">
        <v>51</v>
      </c>
      <c r="H23" s="117">
        <v>0</v>
      </c>
      <c r="I23" s="115">
        <v>0</v>
      </c>
      <c r="J23" s="115">
        <v>4</v>
      </c>
      <c r="K23" s="115">
        <v>1</v>
      </c>
      <c r="L23" s="115">
        <v>15</v>
      </c>
      <c r="M23" s="115">
        <v>7</v>
      </c>
      <c r="N23" s="115">
        <v>19</v>
      </c>
      <c r="O23" s="115">
        <v>13</v>
      </c>
      <c r="P23" s="115">
        <v>34</v>
      </c>
      <c r="Q23" s="115">
        <v>13</v>
      </c>
      <c r="R23" s="115">
        <v>24</v>
      </c>
      <c r="S23" s="115">
        <v>11</v>
      </c>
      <c r="T23" s="117">
        <v>7</v>
      </c>
      <c r="U23" s="116">
        <v>6</v>
      </c>
    </row>
    <row r="24" spans="2:21" x14ac:dyDescent="0.15">
      <c r="B24" s="318"/>
      <c r="C24" s="232" t="s">
        <v>54</v>
      </c>
      <c r="D24" s="309"/>
      <c r="E24" s="114">
        <v>30</v>
      </c>
      <c r="F24" s="115">
        <v>21</v>
      </c>
      <c r="G24" s="116">
        <v>9</v>
      </c>
      <c r="H24" s="117">
        <v>1</v>
      </c>
      <c r="I24" s="115">
        <v>0</v>
      </c>
      <c r="J24" s="115">
        <v>1</v>
      </c>
      <c r="K24" s="115">
        <v>0</v>
      </c>
      <c r="L24" s="115">
        <v>2</v>
      </c>
      <c r="M24" s="115">
        <v>1</v>
      </c>
      <c r="N24" s="115">
        <v>2</v>
      </c>
      <c r="O24" s="115">
        <v>2</v>
      </c>
      <c r="P24" s="115">
        <v>6</v>
      </c>
      <c r="Q24" s="115">
        <v>3</v>
      </c>
      <c r="R24" s="115">
        <v>8</v>
      </c>
      <c r="S24" s="115">
        <v>2</v>
      </c>
      <c r="T24" s="117">
        <v>1</v>
      </c>
      <c r="U24" s="116">
        <v>1</v>
      </c>
    </row>
    <row r="25" spans="2:21" ht="13.5" customHeight="1" x14ac:dyDescent="0.15">
      <c r="B25" s="318"/>
      <c r="C25" s="310" t="s">
        <v>55</v>
      </c>
      <c r="D25" s="64" t="s">
        <v>56</v>
      </c>
      <c r="E25" s="114">
        <v>6</v>
      </c>
      <c r="F25" s="115">
        <v>4</v>
      </c>
      <c r="G25" s="116">
        <v>2</v>
      </c>
      <c r="H25" s="117">
        <v>0</v>
      </c>
      <c r="I25" s="115">
        <v>0</v>
      </c>
      <c r="J25" s="115">
        <v>1</v>
      </c>
      <c r="K25" s="115">
        <v>0</v>
      </c>
      <c r="L25" s="115">
        <v>0</v>
      </c>
      <c r="M25" s="115">
        <v>1</v>
      </c>
      <c r="N25" s="115">
        <v>1</v>
      </c>
      <c r="O25" s="115">
        <v>1</v>
      </c>
      <c r="P25" s="115">
        <v>1</v>
      </c>
      <c r="Q25" s="115">
        <v>0</v>
      </c>
      <c r="R25" s="115">
        <v>1</v>
      </c>
      <c r="S25" s="115">
        <v>0</v>
      </c>
      <c r="T25" s="117">
        <v>0</v>
      </c>
      <c r="U25" s="116">
        <v>0</v>
      </c>
    </row>
    <row r="26" spans="2:21" x14ac:dyDescent="0.15">
      <c r="B26" s="318"/>
      <c r="C26" s="245"/>
      <c r="D26" s="64" t="s">
        <v>57</v>
      </c>
      <c r="E26" s="114">
        <v>0</v>
      </c>
      <c r="F26" s="115">
        <v>0</v>
      </c>
      <c r="G26" s="116">
        <v>0</v>
      </c>
      <c r="H26" s="117">
        <v>0</v>
      </c>
      <c r="I26" s="115">
        <v>0</v>
      </c>
      <c r="J26" s="115">
        <v>0</v>
      </c>
      <c r="K26" s="115">
        <v>0</v>
      </c>
      <c r="L26" s="115">
        <v>0</v>
      </c>
      <c r="M26" s="115">
        <v>0</v>
      </c>
      <c r="N26" s="115">
        <v>0</v>
      </c>
      <c r="O26" s="115">
        <v>0</v>
      </c>
      <c r="P26" s="115">
        <v>0</v>
      </c>
      <c r="Q26" s="115">
        <v>0</v>
      </c>
      <c r="R26" s="115">
        <v>0</v>
      </c>
      <c r="S26" s="115">
        <v>0</v>
      </c>
      <c r="T26" s="117">
        <v>0</v>
      </c>
      <c r="U26" s="116">
        <v>0</v>
      </c>
    </row>
    <row r="27" spans="2:21" x14ac:dyDescent="0.15">
      <c r="B27" s="318"/>
      <c r="C27" s="245"/>
      <c r="D27" s="64" t="s">
        <v>58</v>
      </c>
      <c r="E27" s="114">
        <v>1</v>
      </c>
      <c r="F27" s="115">
        <v>0</v>
      </c>
      <c r="G27" s="116">
        <v>1</v>
      </c>
      <c r="H27" s="117">
        <v>0</v>
      </c>
      <c r="I27" s="115">
        <v>0</v>
      </c>
      <c r="J27" s="115">
        <v>0</v>
      </c>
      <c r="K27" s="115">
        <v>0</v>
      </c>
      <c r="L27" s="115">
        <v>0</v>
      </c>
      <c r="M27" s="115">
        <v>0</v>
      </c>
      <c r="N27" s="115">
        <v>0</v>
      </c>
      <c r="O27" s="115">
        <v>0</v>
      </c>
      <c r="P27" s="115">
        <v>0</v>
      </c>
      <c r="Q27" s="115">
        <v>1</v>
      </c>
      <c r="R27" s="115">
        <v>0</v>
      </c>
      <c r="S27" s="115">
        <v>0</v>
      </c>
      <c r="T27" s="117">
        <v>0</v>
      </c>
      <c r="U27" s="116">
        <v>0</v>
      </c>
    </row>
    <row r="28" spans="2:21" x14ac:dyDescent="0.15">
      <c r="B28" s="318"/>
      <c r="C28" s="245"/>
      <c r="D28" s="64" t="s">
        <v>59</v>
      </c>
      <c r="E28" s="114">
        <v>16</v>
      </c>
      <c r="F28" s="115">
        <v>13</v>
      </c>
      <c r="G28" s="116">
        <v>3</v>
      </c>
      <c r="H28" s="117">
        <v>0</v>
      </c>
      <c r="I28" s="115">
        <v>0</v>
      </c>
      <c r="J28" s="115">
        <v>0</v>
      </c>
      <c r="K28" s="115">
        <v>0</v>
      </c>
      <c r="L28" s="115">
        <v>1</v>
      </c>
      <c r="M28" s="115">
        <v>0</v>
      </c>
      <c r="N28" s="115">
        <v>5</v>
      </c>
      <c r="O28" s="115">
        <v>0</v>
      </c>
      <c r="P28" s="115">
        <v>0</v>
      </c>
      <c r="Q28" s="115">
        <v>0</v>
      </c>
      <c r="R28" s="115">
        <v>4</v>
      </c>
      <c r="S28" s="115">
        <v>1</v>
      </c>
      <c r="T28" s="117">
        <v>3</v>
      </c>
      <c r="U28" s="116">
        <v>2</v>
      </c>
    </row>
    <row r="29" spans="2:21" x14ac:dyDescent="0.15">
      <c r="B29" s="318"/>
      <c r="C29" s="245"/>
      <c r="D29" s="64" t="s">
        <v>60</v>
      </c>
      <c r="E29" s="114">
        <v>5</v>
      </c>
      <c r="F29" s="115">
        <v>4</v>
      </c>
      <c r="G29" s="116">
        <v>1</v>
      </c>
      <c r="H29" s="117">
        <v>0</v>
      </c>
      <c r="I29" s="115">
        <v>0</v>
      </c>
      <c r="J29" s="115">
        <v>1</v>
      </c>
      <c r="K29" s="115">
        <v>0</v>
      </c>
      <c r="L29" s="115">
        <v>1</v>
      </c>
      <c r="M29" s="115">
        <v>0</v>
      </c>
      <c r="N29" s="115">
        <v>0</v>
      </c>
      <c r="O29" s="115">
        <v>0</v>
      </c>
      <c r="P29" s="115">
        <v>0</v>
      </c>
      <c r="Q29" s="115">
        <v>0</v>
      </c>
      <c r="R29" s="115">
        <v>1</v>
      </c>
      <c r="S29" s="115">
        <v>0</v>
      </c>
      <c r="T29" s="117">
        <v>1</v>
      </c>
      <c r="U29" s="116">
        <v>1</v>
      </c>
    </row>
    <row r="30" spans="2:21" x14ac:dyDescent="0.15">
      <c r="B30" s="318"/>
      <c r="C30" s="245"/>
      <c r="D30" s="64" t="s">
        <v>61</v>
      </c>
      <c r="E30" s="114">
        <v>4</v>
      </c>
      <c r="F30" s="115">
        <v>2</v>
      </c>
      <c r="G30" s="116">
        <v>2</v>
      </c>
      <c r="H30" s="117">
        <v>0</v>
      </c>
      <c r="I30" s="115">
        <v>0</v>
      </c>
      <c r="J30" s="115">
        <v>0</v>
      </c>
      <c r="K30" s="115">
        <v>1</v>
      </c>
      <c r="L30" s="115">
        <v>2</v>
      </c>
      <c r="M30" s="115">
        <v>1</v>
      </c>
      <c r="N30" s="115">
        <v>0</v>
      </c>
      <c r="O30" s="115">
        <v>0</v>
      </c>
      <c r="P30" s="115">
        <v>0</v>
      </c>
      <c r="Q30" s="115">
        <v>0</v>
      </c>
      <c r="R30" s="115">
        <v>0</v>
      </c>
      <c r="S30" s="115">
        <v>0</v>
      </c>
      <c r="T30" s="117">
        <v>0</v>
      </c>
      <c r="U30" s="116">
        <v>0</v>
      </c>
    </row>
    <row r="31" spans="2:21" x14ac:dyDescent="0.15">
      <c r="B31" s="318"/>
      <c r="C31" s="245"/>
      <c r="D31" s="64" t="s">
        <v>62</v>
      </c>
      <c r="E31" s="114">
        <v>22</v>
      </c>
      <c r="F31" s="115">
        <v>11</v>
      </c>
      <c r="G31" s="116">
        <v>11</v>
      </c>
      <c r="H31" s="117">
        <v>0</v>
      </c>
      <c r="I31" s="115">
        <v>0</v>
      </c>
      <c r="J31" s="115">
        <v>0</v>
      </c>
      <c r="K31" s="115">
        <v>2</v>
      </c>
      <c r="L31" s="115">
        <v>3</v>
      </c>
      <c r="M31" s="115">
        <v>1</v>
      </c>
      <c r="N31" s="115">
        <v>0</v>
      </c>
      <c r="O31" s="115">
        <v>1</v>
      </c>
      <c r="P31" s="115">
        <v>5</v>
      </c>
      <c r="Q31" s="115">
        <v>3</v>
      </c>
      <c r="R31" s="115">
        <v>3</v>
      </c>
      <c r="S31" s="115">
        <v>1</v>
      </c>
      <c r="T31" s="117">
        <v>0</v>
      </c>
      <c r="U31" s="116">
        <v>3</v>
      </c>
    </row>
    <row r="32" spans="2:21" x14ac:dyDescent="0.15">
      <c r="B32" s="318"/>
      <c r="C32" s="245"/>
      <c r="D32" s="64" t="s">
        <v>63</v>
      </c>
      <c r="E32" s="114">
        <v>0</v>
      </c>
      <c r="F32" s="115">
        <v>0</v>
      </c>
      <c r="G32" s="116">
        <v>0</v>
      </c>
      <c r="H32" s="117">
        <v>0</v>
      </c>
      <c r="I32" s="115">
        <v>0</v>
      </c>
      <c r="J32" s="115">
        <v>0</v>
      </c>
      <c r="K32" s="115">
        <v>0</v>
      </c>
      <c r="L32" s="115">
        <v>0</v>
      </c>
      <c r="M32" s="115">
        <v>0</v>
      </c>
      <c r="N32" s="115">
        <v>0</v>
      </c>
      <c r="O32" s="115">
        <v>0</v>
      </c>
      <c r="P32" s="115">
        <v>0</v>
      </c>
      <c r="Q32" s="115">
        <v>0</v>
      </c>
      <c r="R32" s="115">
        <v>0</v>
      </c>
      <c r="S32" s="115">
        <v>0</v>
      </c>
      <c r="T32" s="117">
        <v>0</v>
      </c>
      <c r="U32" s="116">
        <v>0</v>
      </c>
    </row>
    <row r="33" spans="2:21" x14ac:dyDescent="0.15">
      <c r="B33" s="318"/>
      <c r="C33" s="245"/>
      <c r="D33" s="64" t="s">
        <v>30</v>
      </c>
      <c r="E33" s="114">
        <v>123</v>
      </c>
      <c r="F33" s="115">
        <v>67</v>
      </c>
      <c r="G33" s="116">
        <v>56</v>
      </c>
      <c r="H33" s="117">
        <v>0</v>
      </c>
      <c r="I33" s="115">
        <v>1</v>
      </c>
      <c r="J33" s="115">
        <v>2</v>
      </c>
      <c r="K33" s="115">
        <v>5</v>
      </c>
      <c r="L33" s="115">
        <v>3</v>
      </c>
      <c r="M33" s="115">
        <v>7</v>
      </c>
      <c r="N33" s="115">
        <v>10</v>
      </c>
      <c r="O33" s="115">
        <v>10</v>
      </c>
      <c r="P33" s="115">
        <v>24</v>
      </c>
      <c r="Q33" s="115">
        <v>12</v>
      </c>
      <c r="R33" s="115">
        <v>23</v>
      </c>
      <c r="S33" s="115">
        <v>16</v>
      </c>
      <c r="T33" s="117">
        <v>5</v>
      </c>
      <c r="U33" s="116">
        <v>5</v>
      </c>
    </row>
    <row r="34" spans="2:21" x14ac:dyDescent="0.15">
      <c r="B34" s="318"/>
      <c r="C34" s="246"/>
      <c r="D34" s="29" t="s">
        <v>13</v>
      </c>
      <c r="E34" s="114">
        <v>177</v>
      </c>
      <c r="F34" s="115">
        <v>101</v>
      </c>
      <c r="G34" s="116">
        <v>76</v>
      </c>
      <c r="H34" s="117">
        <v>0</v>
      </c>
      <c r="I34" s="115">
        <v>1</v>
      </c>
      <c r="J34" s="115">
        <v>4</v>
      </c>
      <c r="K34" s="115">
        <v>8</v>
      </c>
      <c r="L34" s="115">
        <v>10</v>
      </c>
      <c r="M34" s="115">
        <v>10</v>
      </c>
      <c r="N34" s="115">
        <v>16</v>
      </c>
      <c r="O34" s="115">
        <v>12</v>
      </c>
      <c r="P34" s="115">
        <v>30</v>
      </c>
      <c r="Q34" s="115">
        <v>16</v>
      </c>
      <c r="R34" s="115">
        <v>32</v>
      </c>
      <c r="S34" s="115">
        <v>18</v>
      </c>
      <c r="T34" s="117">
        <v>9</v>
      </c>
      <c r="U34" s="116">
        <v>11</v>
      </c>
    </row>
    <row r="35" spans="2:21" ht="13.5" customHeight="1" x14ac:dyDescent="0.15">
      <c r="B35" s="318"/>
      <c r="C35" s="311" t="s">
        <v>64</v>
      </c>
      <c r="D35" s="30" t="s">
        <v>56</v>
      </c>
      <c r="E35" s="114">
        <v>2</v>
      </c>
      <c r="F35" s="115">
        <v>1</v>
      </c>
      <c r="G35" s="116">
        <v>1</v>
      </c>
      <c r="H35" s="117">
        <v>0</v>
      </c>
      <c r="I35" s="115">
        <v>0</v>
      </c>
      <c r="J35" s="115">
        <v>0</v>
      </c>
      <c r="K35" s="115">
        <v>0</v>
      </c>
      <c r="L35" s="115">
        <v>0</v>
      </c>
      <c r="M35" s="115">
        <v>1</v>
      </c>
      <c r="N35" s="115">
        <v>0</v>
      </c>
      <c r="O35" s="115">
        <v>0</v>
      </c>
      <c r="P35" s="115">
        <v>1</v>
      </c>
      <c r="Q35" s="115">
        <v>0</v>
      </c>
      <c r="R35" s="115">
        <v>0</v>
      </c>
      <c r="S35" s="115">
        <v>0</v>
      </c>
      <c r="T35" s="117">
        <v>0</v>
      </c>
      <c r="U35" s="116">
        <v>0</v>
      </c>
    </row>
    <row r="36" spans="2:21" x14ac:dyDescent="0.15">
      <c r="B36" s="318"/>
      <c r="C36" s="311"/>
      <c r="D36" s="64" t="s">
        <v>57</v>
      </c>
      <c r="E36" s="114">
        <v>0</v>
      </c>
      <c r="F36" s="115">
        <v>0</v>
      </c>
      <c r="G36" s="116">
        <v>0</v>
      </c>
      <c r="H36" s="117">
        <v>0</v>
      </c>
      <c r="I36" s="115">
        <v>0</v>
      </c>
      <c r="J36" s="115">
        <v>0</v>
      </c>
      <c r="K36" s="115">
        <v>0</v>
      </c>
      <c r="L36" s="115">
        <v>0</v>
      </c>
      <c r="M36" s="115">
        <v>0</v>
      </c>
      <c r="N36" s="115">
        <v>0</v>
      </c>
      <c r="O36" s="115">
        <v>0</v>
      </c>
      <c r="P36" s="115">
        <v>0</v>
      </c>
      <c r="Q36" s="115">
        <v>0</v>
      </c>
      <c r="R36" s="115">
        <v>0</v>
      </c>
      <c r="S36" s="115">
        <v>0</v>
      </c>
      <c r="T36" s="117">
        <v>0</v>
      </c>
      <c r="U36" s="116">
        <v>0</v>
      </c>
    </row>
    <row r="37" spans="2:21" x14ac:dyDescent="0.15">
      <c r="B37" s="318"/>
      <c r="C37" s="311"/>
      <c r="D37" s="64" t="s">
        <v>58</v>
      </c>
      <c r="E37" s="114">
        <v>0</v>
      </c>
      <c r="F37" s="115">
        <v>0</v>
      </c>
      <c r="G37" s="116">
        <v>0</v>
      </c>
      <c r="H37" s="117">
        <v>0</v>
      </c>
      <c r="I37" s="115">
        <v>0</v>
      </c>
      <c r="J37" s="115">
        <v>0</v>
      </c>
      <c r="K37" s="115">
        <v>0</v>
      </c>
      <c r="L37" s="115">
        <v>0</v>
      </c>
      <c r="M37" s="115">
        <v>0</v>
      </c>
      <c r="N37" s="115">
        <v>0</v>
      </c>
      <c r="O37" s="115">
        <v>0</v>
      </c>
      <c r="P37" s="115">
        <v>0</v>
      </c>
      <c r="Q37" s="115">
        <v>0</v>
      </c>
      <c r="R37" s="115">
        <v>0</v>
      </c>
      <c r="S37" s="115">
        <v>0</v>
      </c>
      <c r="T37" s="117">
        <v>0</v>
      </c>
      <c r="U37" s="116">
        <v>0</v>
      </c>
    </row>
    <row r="38" spans="2:21" x14ac:dyDescent="0.15">
      <c r="B38" s="318"/>
      <c r="C38" s="311"/>
      <c r="D38" s="64" t="s">
        <v>59</v>
      </c>
      <c r="E38" s="114">
        <v>3</v>
      </c>
      <c r="F38" s="115">
        <v>2</v>
      </c>
      <c r="G38" s="116">
        <v>1</v>
      </c>
      <c r="H38" s="117">
        <v>0</v>
      </c>
      <c r="I38" s="115">
        <v>0</v>
      </c>
      <c r="J38" s="115">
        <v>0</v>
      </c>
      <c r="K38" s="115">
        <v>0</v>
      </c>
      <c r="L38" s="115">
        <v>0</v>
      </c>
      <c r="M38" s="115">
        <v>0</v>
      </c>
      <c r="N38" s="115">
        <v>0</v>
      </c>
      <c r="O38" s="115">
        <v>0</v>
      </c>
      <c r="P38" s="115">
        <v>0</v>
      </c>
      <c r="Q38" s="115">
        <v>1</v>
      </c>
      <c r="R38" s="115">
        <v>2</v>
      </c>
      <c r="S38" s="115">
        <v>0</v>
      </c>
      <c r="T38" s="117">
        <v>0</v>
      </c>
      <c r="U38" s="116">
        <v>0</v>
      </c>
    </row>
    <row r="39" spans="2:21" x14ac:dyDescent="0.15">
      <c r="B39" s="318"/>
      <c r="C39" s="311"/>
      <c r="D39" s="64" t="s">
        <v>60</v>
      </c>
      <c r="E39" s="114">
        <v>8</v>
      </c>
      <c r="F39" s="115">
        <v>3</v>
      </c>
      <c r="G39" s="116">
        <v>5</v>
      </c>
      <c r="H39" s="117">
        <v>0</v>
      </c>
      <c r="I39" s="115">
        <v>0</v>
      </c>
      <c r="J39" s="115">
        <v>0</v>
      </c>
      <c r="K39" s="115">
        <v>0</v>
      </c>
      <c r="L39" s="115">
        <v>0</v>
      </c>
      <c r="M39" s="115">
        <v>1</v>
      </c>
      <c r="N39" s="115">
        <v>0</v>
      </c>
      <c r="O39" s="115">
        <v>0</v>
      </c>
      <c r="P39" s="115">
        <v>2</v>
      </c>
      <c r="Q39" s="115">
        <v>1</v>
      </c>
      <c r="R39" s="115">
        <v>1</v>
      </c>
      <c r="S39" s="115">
        <v>3</v>
      </c>
      <c r="T39" s="117">
        <v>0</v>
      </c>
      <c r="U39" s="116">
        <v>0</v>
      </c>
    </row>
    <row r="40" spans="2:21" x14ac:dyDescent="0.15">
      <c r="B40" s="318"/>
      <c r="C40" s="311"/>
      <c r="D40" s="64" t="s">
        <v>61</v>
      </c>
      <c r="E40" s="114">
        <v>0</v>
      </c>
      <c r="F40" s="115">
        <v>0</v>
      </c>
      <c r="G40" s="116">
        <v>0</v>
      </c>
      <c r="H40" s="117">
        <v>0</v>
      </c>
      <c r="I40" s="115">
        <v>0</v>
      </c>
      <c r="J40" s="115">
        <v>0</v>
      </c>
      <c r="K40" s="115">
        <v>0</v>
      </c>
      <c r="L40" s="115">
        <v>0</v>
      </c>
      <c r="M40" s="115">
        <v>0</v>
      </c>
      <c r="N40" s="115">
        <v>0</v>
      </c>
      <c r="O40" s="115">
        <v>0</v>
      </c>
      <c r="P40" s="115">
        <v>0</v>
      </c>
      <c r="Q40" s="115">
        <v>0</v>
      </c>
      <c r="R40" s="115">
        <v>0</v>
      </c>
      <c r="S40" s="115">
        <v>0</v>
      </c>
      <c r="T40" s="117">
        <v>0</v>
      </c>
      <c r="U40" s="116">
        <v>0</v>
      </c>
    </row>
    <row r="41" spans="2:21" x14ac:dyDescent="0.15">
      <c r="B41" s="318"/>
      <c r="C41" s="311"/>
      <c r="D41" s="64" t="s">
        <v>62</v>
      </c>
      <c r="E41" s="114">
        <v>21</v>
      </c>
      <c r="F41" s="115">
        <v>12</v>
      </c>
      <c r="G41" s="116">
        <v>9</v>
      </c>
      <c r="H41" s="117">
        <v>0</v>
      </c>
      <c r="I41" s="115">
        <v>1</v>
      </c>
      <c r="J41" s="115">
        <v>1</v>
      </c>
      <c r="K41" s="115">
        <v>0</v>
      </c>
      <c r="L41" s="115">
        <v>0</v>
      </c>
      <c r="M41" s="115">
        <v>1</v>
      </c>
      <c r="N41" s="115">
        <v>4</v>
      </c>
      <c r="O41" s="115">
        <v>1</v>
      </c>
      <c r="P41" s="115">
        <v>4</v>
      </c>
      <c r="Q41" s="115">
        <v>3</v>
      </c>
      <c r="R41" s="115">
        <v>3</v>
      </c>
      <c r="S41" s="115">
        <v>3</v>
      </c>
      <c r="T41" s="117">
        <v>0</v>
      </c>
      <c r="U41" s="116">
        <v>0</v>
      </c>
    </row>
    <row r="42" spans="2:21" x14ac:dyDescent="0.15">
      <c r="B42" s="318"/>
      <c r="C42" s="311"/>
      <c r="D42" s="64" t="s">
        <v>63</v>
      </c>
      <c r="E42" s="114">
        <v>0</v>
      </c>
      <c r="F42" s="115">
        <v>0</v>
      </c>
      <c r="G42" s="116">
        <v>0</v>
      </c>
      <c r="H42" s="117">
        <v>0</v>
      </c>
      <c r="I42" s="115">
        <v>0</v>
      </c>
      <c r="J42" s="115">
        <v>0</v>
      </c>
      <c r="K42" s="115">
        <v>0</v>
      </c>
      <c r="L42" s="115">
        <v>0</v>
      </c>
      <c r="M42" s="115">
        <v>0</v>
      </c>
      <c r="N42" s="115">
        <v>0</v>
      </c>
      <c r="O42" s="115">
        <v>0</v>
      </c>
      <c r="P42" s="115">
        <v>0</v>
      </c>
      <c r="Q42" s="115">
        <v>0</v>
      </c>
      <c r="R42" s="115">
        <v>0</v>
      </c>
      <c r="S42" s="115">
        <v>0</v>
      </c>
      <c r="T42" s="117">
        <v>0</v>
      </c>
      <c r="U42" s="116">
        <v>0</v>
      </c>
    </row>
    <row r="43" spans="2:21" x14ac:dyDescent="0.15">
      <c r="B43" s="318"/>
      <c r="C43" s="311"/>
      <c r="D43" s="64" t="s">
        <v>30</v>
      </c>
      <c r="E43" s="114">
        <v>41</v>
      </c>
      <c r="F43" s="115">
        <v>31</v>
      </c>
      <c r="G43" s="116">
        <v>10</v>
      </c>
      <c r="H43" s="117">
        <v>0</v>
      </c>
      <c r="I43" s="115">
        <v>0</v>
      </c>
      <c r="J43" s="115">
        <v>2</v>
      </c>
      <c r="K43" s="115">
        <v>0</v>
      </c>
      <c r="L43" s="115">
        <v>1</v>
      </c>
      <c r="M43" s="115">
        <v>1</v>
      </c>
      <c r="N43" s="115">
        <v>7</v>
      </c>
      <c r="O43" s="115">
        <v>1</v>
      </c>
      <c r="P43" s="115">
        <v>13</v>
      </c>
      <c r="Q43" s="115">
        <v>2</v>
      </c>
      <c r="R43" s="115">
        <v>5</v>
      </c>
      <c r="S43" s="115">
        <v>5</v>
      </c>
      <c r="T43" s="117">
        <v>3</v>
      </c>
      <c r="U43" s="116">
        <v>1</v>
      </c>
    </row>
    <row r="44" spans="2:21" x14ac:dyDescent="0.15">
      <c r="B44" s="318"/>
      <c r="C44" s="311"/>
      <c r="D44" s="31" t="s">
        <v>13</v>
      </c>
      <c r="E44" s="122">
        <v>75</v>
      </c>
      <c r="F44" s="123">
        <v>49</v>
      </c>
      <c r="G44" s="124">
        <v>26</v>
      </c>
      <c r="H44" s="125">
        <v>0</v>
      </c>
      <c r="I44" s="123">
        <v>1</v>
      </c>
      <c r="J44" s="123">
        <v>3</v>
      </c>
      <c r="K44" s="123">
        <v>0</v>
      </c>
      <c r="L44" s="123">
        <v>1</v>
      </c>
      <c r="M44" s="123">
        <v>4</v>
      </c>
      <c r="N44" s="123">
        <v>11</v>
      </c>
      <c r="O44" s="123">
        <v>2</v>
      </c>
      <c r="P44" s="123">
        <v>20</v>
      </c>
      <c r="Q44" s="123">
        <v>7</v>
      </c>
      <c r="R44" s="123">
        <v>11</v>
      </c>
      <c r="S44" s="123">
        <v>11</v>
      </c>
      <c r="T44" s="125">
        <v>3</v>
      </c>
      <c r="U44" s="124">
        <v>1</v>
      </c>
    </row>
    <row r="45" spans="2:21" ht="14.25" thickBot="1" x14ac:dyDescent="0.2">
      <c r="B45" s="319"/>
      <c r="C45" s="126" t="s">
        <v>65</v>
      </c>
      <c r="D45" s="127"/>
      <c r="E45" s="118">
        <v>452</v>
      </c>
      <c r="F45" s="119">
        <v>285</v>
      </c>
      <c r="G45" s="120">
        <v>167</v>
      </c>
      <c r="H45" s="121">
        <v>2</v>
      </c>
      <c r="I45" s="119">
        <v>2</v>
      </c>
      <c r="J45" s="119">
        <v>14</v>
      </c>
      <c r="K45" s="119">
        <v>9</v>
      </c>
      <c r="L45" s="119">
        <v>32</v>
      </c>
      <c r="M45" s="119">
        <v>23</v>
      </c>
      <c r="N45" s="119">
        <v>49</v>
      </c>
      <c r="O45" s="119">
        <v>31</v>
      </c>
      <c r="P45" s="119">
        <v>91</v>
      </c>
      <c r="Q45" s="119">
        <v>41</v>
      </c>
      <c r="R45" s="119">
        <v>77</v>
      </c>
      <c r="S45" s="119">
        <v>42</v>
      </c>
      <c r="T45" s="121">
        <v>20</v>
      </c>
      <c r="U45" s="120">
        <v>19</v>
      </c>
    </row>
    <row r="46" spans="2:21" ht="14.25" thickBot="1" x14ac:dyDescent="0.2">
      <c r="B46" s="312" t="s">
        <v>66</v>
      </c>
      <c r="C46" s="313"/>
      <c r="D46" s="314"/>
      <c r="E46" s="128">
        <f>F46+G46</f>
        <v>5332</v>
      </c>
      <c r="F46" s="129">
        <f>H46+J46+L46+N46+P46+R46+T46</f>
        <v>3367</v>
      </c>
      <c r="G46" s="130">
        <f>I46+K46+M46+O46+Q46+S46+U46</f>
        <v>1965</v>
      </c>
      <c r="H46" s="131">
        <f>H18+H45</f>
        <v>22</v>
      </c>
      <c r="I46" s="131">
        <f t="shared" ref="I46:U46" si="0">I18+I45</f>
        <v>11</v>
      </c>
      <c r="J46" s="131">
        <f t="shared" si="0"/>
        <v>192</v>
      </c>
      <c r="K46" s="131">
        <f t="shared" si="0"/>
        <v>127</v>
      </c>
      <c r="L46" s="131">
        <f t="shared" si="0"/>
        <v>348</v>
      </c>
      <c r="M46" s="131">
        <f t="shared" si="0"/>
        <v>215</v>
      </c>
      <c r="N46" s="131">
        <f t="shared" si="0"/>
        <v>599</v>
      </c>
      <c r="O46" s="131">
        <f t="shared" si="0"/>
        <v>353</v>
      </c>
      <c r="P46" s="131">
        <f t="shared" si="0"/>
        <v>863</v>
      </c>
      <c r="Q46" s="131">
        <f t="shared" si="0"/>
        <v>461</v>
      </c>
      <c r="R46" s="131">
        <f t="shared" si="0"/>
        <v>917</v>
      </c>
      <c r="S46" s="131">
        <f t="shared" si="0"/>
        <v>535</v>
      </c>
      <c r="T46" s="131">
        <f t="shared" si="0"/>
        <v>426</v>
      </c>
      <c r="U46" s="131">
        <f t="shared" si="0"/>
        <v>263</v>
      </c>
    </row>
    <row r="47" spans="2:21" x14ac:dyDescent="0.15">
      <c r="H47" s="60"/>
    </row>
  </sheetData>
  <mergeCells count="35">
    <mergeCell ref="B46:D46"/>
    <mergeCell ref="C16:D16"/>
    <mergeCell ref="C17:D17"/>
    <mergeCell ref="C18:D18"/>
    <mergeCell ref="B19:B45"/>
    <mergeCell ref="C19:D19"/>
    <mergeCell ref="C20:D20"/>
    <mergeCell ref="C21:D21"/>
    <mergeCell ref="C22:D22"/>
    <mergeCell ref="C23:D23"/>
    <mergeCell ref="C24:D24"/>
    <mergeCell ref="B4:B18"/>
    <mergeCell ref="C4:D4"/>
    <mergeCell ref="C5:D5"/>
    <mergeCell ref="C8:D8"/>
    <mergeCell ref="C9:D9"/>
    <mergeCell ref="C10:D10"/>
    <mergeCell ref="C25:C34"/>
    <mergeCell ref="C35:C44"/>
    <mergeCell ref="C15:D15"/>
    <mergeCell ref="P2:Q2"/>
    <mergeCell ref="C11:D11"/>
    <mergeCell ref="C12:D12"/>
    <mergeCell ref="C13:D13"/>
    <mergeCell ref="C14:D14"/>
    <mergeCell ref="C6:D6"/>
    <mergeCell ref="C7:D7"/>
    <mergeCell ref="R2:S2"/>
    <mergeCell ref="T2:U2"/>
    <mergeCell ref="B2:D3"/>
    <mergeCell ref="E2:G2"/>
    <mergeCell ref="H2:I2"/>
    <mergeCell ref="J2:K2"/>
    <mergeCell ref="L2:M2"/>
    <mergeCell ref="N2:O2"/>
  </mergeCells>
  <phoneticPr fontId="1"/>
  <pageMargins left="0" right="0" top="0.15748031496062992" bottom="0.15748031496062992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36"/>
  <sheetViews>
    <sheetView view="pageBreakPreview" zoomScale="75" zoomScaleNormal="100" zoomScaleSheetLayoutView="75" workbookViewId="0"/>
  </sheetViews>
  <sheetFormatPr defaultRowHeight="13.5" x14ac:dyDescent="0.15"/>
  <cols>
    <col min="1" max="1" width="2.75" style="59" customWidth="1"/>
    <col min="2" max="2" width="2.75" style="59" bestFit="1" customWidth="1"/>
    <col min="3" max="3" width="14.25" style="59" bestFit="1" customWidth="1"/>
    <col min="4" max="6" width="7.875" style="59" customWidth="1"/>
    <col min="7" max="20" width="6.875" style="59" customWidth="1"/>
    <col min="21" max="16384" width="9" style="59"/>
  </cols>
  <sheetData>
    <row r="1" spans="2:20" ht="14.25" thickBot="1" x14ac:dyDescent="0.2">
      <c r="B1" s="59" t="s">
        <v>146</v>
      </c>
    </row>
    <row r="2" spans="2:20" ht="13.5" customHeight="1" x14ac:dyDescent="0.15">
      <c r="B2" s="255" t="s">
        <v>136</v>
      </c>
      <c r="C2" s="256"/>
      <c r="D2" s="305" t="s">
        <v>137</v>
      </c>
      <c r="E2" s="262"/>
      <c r="F2" s="251"/>
      <c r="G2" s="248" t="s">
        <v>69</v>
      </c>
      <c r="H2" s="260"/>
      <c r="I2" s="260" t="s">
        <v>70</v>
      </c>
      <c r="J2" s="260"/>
      <c r="K2" s="260" t="s">
        <v>71</v>
      </c>
      <c r="L2" s="260"/>
      <c r="M2" s="260" t="s">
        <v>72</v>
      </c>
      <c r="N2" s="260"/>
      <c r="O2" s="260" t="s">
        <v>73</v>
      </c>
      <c r="P2" s="260"/>
      <c r="Q2" s="260" t="s">
        <v>74</v>
      </c>
      <c r="R2" s="260"/>
      <c r="S2" s="260" t="s">
        <v>75</v>
      </c>
      <c r="T2" s="261"/>
    </row>
    <row r="3" spans="2:20" ht="14.25" thickBot="1" x14ac:dyDescent="0.2">
      <c r="B3" s="257"/>
      <c r="C3" s="258"/>
      <c r="D3" s="135" t="s">
        <v>0</v>
      </c>
      <c r="E3" s="43" t="s">
        <v>1</v>
      </c>
      <c r="F3" s="44" t="s">
        <v>2</v>
      </c>
      <c r="G3" s="136" t="s">
        <v>1</v>
      </c>
      <c r="H3" s="43" t="s">
        <v>2</v>
      </c>
      <c r="I3" s="136" t="s">
        <v>1</v>
      </c>
      <c r="J3" s="43" t="s">
        <v>2</v>
      </c>
      <c r="K3" s="136" t="s">
        <v>1</v>
      </c>
      <c r="L3" s="43" t="s">
        <v>2</v>
      </c>
      <c r="M3" s="136" t="s">
        <v>1</v>
      </c>
      <c r="N3" s="43" t="s">
        <v>2</v>
      </c>
      <c r="O3" s="136" t="s">
        <v>1</v>
      </c>
      <c r="P3" s="43" t="s">
        <v>2</v>
      </c>
      <c r="Q3" s="45" t="s">
        <v>1</v>
      </c>
      <c r="R3" s="45" t="s">
        <v>2</v>
      </c>
      <c r="S3" s="45" t="s">
        <v>1</v>
      </c>
      <c r="T3" s="46" t="s">
        <v>2</v>
      </c>
    </row>
    <row r="4" spans="2:20" ht="14.25" thickBot="1" x14ac:dyDescent="0.2">
      <c r="B4" s="235" t="s">
        <v>3</v>
      </c>
      <c r="C4" s="236"/>
      <c r="D4" s="55">
        <f>SUM(E4:F4)</f>
        <v>3484</v>
      </c>
      <c r="E4" s="33">
        <f t="shared" ref="E4:F6" si="0">G4+I4+K4+M4+O4+Q4+S4</f>
        <v>2419</v>
      </c>
      <c r="F4" s="34">
        <f t="shared" si="0"/>
        <v>1065</v>
      </c>
      <c r="G4" s="35">
        <v>26</v>
      </c>
      <c r="H4" s="33">
        <v>18</v>
      </c>
      <c r="I4" s="33">
        <v>202</v>
      </c>
      <c r="J4" s="33">
        <v>123</v>
      </c>
      <c r="K4" s="33">
        <v>331</v>
      </c>
      <c r="L4" s="33">
        <v>156</v>
      </c>
      <c r="M4" s="33">
        <v>436</v>
      </c>
      <c r="N4" s="33">
        <v>192</v>
      </c>
      <c r="O4" s="33">
        <v>544</v>
      </c>
      <c r="P4" s="33">
        <v>241</v>
      </c>
      <c r="Q4" s="33">
        <v>601</v>
      </c>
      <c r="R4" s="33">
        <v>240</v>
      </c>
      <c r="S4" s="33">
        <v>279</v>
      </c>
      <c r="T4" s="34">
        <v>95</v>
      </c>
    </row>
    <row r="5" spans="2:20" ht="13.5" customHeight="1" x14ac:dyDescent="0.15">
      <c r="B5" s="302" t="s">
        <v>4</v>
      </c>
      <c r="C5" s="47" t="s">
        <v>5</v>
      </c>
      <c r="D5" s="78">
        <f t="shared" ref="D5:D35" si="1">SUM(E5:F5)</f>
        <v>2914</v>
      </c>
      <c r="E5" s="23">
        <f t="shared" si="0"/>
        <v>2025</v>
      </c>
      <c r="F5" s="24">
        <f t="shared" si="0"/>
        <v>889</v>
      </c>
      <c r="G5" s="25">
        <v>12</v>
      </c>
      <c r="H5" s="23">
        <v>3</v>
      </c>
      <c r="I5" s="23">
        <v>241</v>
      </c>
      <c r="J5" s="23">
        <v>108</v>
      </c>
      <c r="K5" s="23">
        <v>348</v>
      </c>
      <c r="L5" s="23">
        <v>180</v>
      </c>
      <c r="M5" s="23">
        <v>382</v>
      </c>
      <c r="N5" s="23">
        <v>184</v>
      </c>
      <c r="O5" s="23">
        <v>431</v>
      </c>
      <c r="P5" s="23">
        <v>179</v>
      </c>
      <c r="Q5" s="23">
        <v>448</v>
      </c>
      <c r="R5" s="23">
        <v>158</v>
      </c>
      <c r="S5" s="23">
        <v>163</v>
      </c>
      <c r="T5" s="24">
        <v>77</v>
      </c>
    </row>
    <row r="6" spans="2:20" x14ac:dyDescent="0.15">
      <c r="B6" s="303"/>
      <c r="C6" s="51" t="s">
        <v>6</v>
      </c>
      <c r="D6" s="57">
        <f t="shared" si="1"/>
        <v>5894</v>
      </c>
      <c r="E6" s="26">
        <f t="shared" si="0"/>
        <v>3859</v>
      </c>
      <c r="F6" s="27">
        <f t="shared" si="0"/>
        <v>2035</v>
      </c>
      <c r="G6" s="28">
        <v>28</v>
      </c>
      <c r="H6" s="26">
        <v>16</v>
      </c>
      <c r="I6" s="26">
        <v>381</v>
      </c>
      <c r="J6" s="26">
        <v>190</v>
      </c>
      <c r="K6" s="26">
        <v>458</v>
      </c>
      <c r="L6" s="26">
        <v>278</v>
      </c>
      <c r="M6" s="26">
        <v>628</v>
      </c>
      <c r="N6" s="26">
        <v>332</v>
      </c>
      <c r="O6" s="26">
        <v>902</v>
      </c>
      <c r="P6" s="26">
        <v>448</v>
      </c>
      <c r="Q6" s="26">
        <v>944</v>
      </c>
      <c r="R6" s="26">
        <v>494</v>
      </c>
      <c r="S6" s="26">
        <v>518</v>
      </c>
      <c r="T6" s="27">
        <v>277</v>
      </c>
    </row>
    <row r="7" spans="2:20" x14ac:dyDescent="0.15">
      <c r="B7" s="303"/>
      <c r="C7" s="51" t="s">
        <v>7</v>
      </c>
      <c r="D7" s="57">
        <f t="shared" si="1"/>
        <v>2231</v>
      </c>
      <c r="E7" s="26">
        <f t="shared" ref="E7:E35" si="2">G7+I7+K7+M7+O7+Q7+S7</f>
        <v>1255</v>
      </c>
      <c r="F7" s="27">
        <f t="shared" ref="F7:F35" si="3">H7+J7+L7+N7+P7+R7+T7</f>
        <v>976</v>
      </c>
      <c r="G7" s="28">
        <v>15</v>
      </c>
      <c r="H7" s="26">
        <v>13</v>
      </c>
      <c r="I7" s="26">
        <v>162</v>
      </c>
      <c r="J7" s="26">
        <v>180</v>
      </c>
      <c r="K7" s="26">
        <v>266</v>
      </c>
      <c r="L7" s="26">
        <v>251</v>
      </c>
      <c r="M7" s="26">
        <v>256</v>
      </c>
      <c r="N7" s="26">
        <v>183</v>
      </c>
      <c r="O7" s="26">
        <v>264</v>
      </c>
      <c r="P7" s="26">
        <v>166</v>
      </c>
      <c r="Q7" s="26">
        <v>211</v>
      </c>
      <c r="R7" s="26">
        <v>136</v>
      </c>
      <c r="S7" s="26">
        <v>81</v>
      </c>
      <c r="T7" s="27">
        <v>47</v>
      </c>
    </row>
    <row r="8" spans="2:20" x14ac:dyDescent="0.15">
      <c r="B8" s="303"/>
      <c r="C8" s="51" t="s">
        <v>8</v>
      </c>
      <c r="D8" s="57">
        <f t="shared" si="1"/>
        <v>382</v>
      </c>
      <c r="E8" s="26">
        <f t="shared" si="2"/>
        <v>277</v>
      </c>
      <c r="F8" s="27">
        <f t="shared" si="3"/>
        <v>105</v>
      </c>
      <c r="G8" s="28">
        <v>1</v>
      </c>
      <c r="H8" s="26">
        <v>1</v>
      </c>
      <c r="I8" s="26">
        <v>10</v>
      </c>
      <c r="J8" s="26">
        <v>6</v>
      </c>
      <c r="K8" s="26">
        <v>30</v>
      </c>
      <c r="L8" s="26">
        <v>18</v>
      </c>
      <c r="M8" s="26">
        <v>56</v>
      </c>
      <c r="N8" s="26">
        <v>11</v>
      </c>
      <c r="O8" s="26">
        <v>64</v>
      </c>
      <c r="P8" s="26">
        <v>21</v>
      </c>
      <c r="Q8" s="26">
        <v>78</v>
      </c>
      <c r="R8" s="26">
        <v>36</v>
      </c>
      <c r="S8" s="26">
        <v>38</v>
      </c>
      <c r="T8" s="27">
        <v>12</v>
      </c>
    </row>
    <row r="9" spans="2:20" x14ac:dyDescent="0.15">
      <c r="B9" s="303"/>
      <c r="C9" s="51" t="s">
        <v>9</v>
      </c>
      <c r="D9" s="57">
        <f t="shared" si="1"/>
        <v>779</v>
      </c>
      <c r="E9" s="26">
        <f t="shared" si="2"/>
        <v>486</v>
      </c>
      <c r="F9" s="27">
        <f t="shared" si="3"/>
        <v>293</v>
      </c>
      <c r="G9" s="28">
        <v>6</v>
      </c>
      <c r="H9" s="26">
        <v>3</v>
      </c>
      <c r="I9" s="26">
        <v>36</v>
      </c>
      <c r="J9" s="26">
        <v>25</v>
      </c>
      <c r="K9" s="26">
        <v>82</v>
      </c>
      <c r="L9" s="26">
        <v>44</v>
      </c>
      <c r="M9" s="26">
        <v>72</v>
      </c>
      <c r="N9" s="26">
        <v>50</v>
      </c>
      <c r="O9" s="26">
        <v>123</v>
      </c>
      <c r="P9" s="26">
        <v>67</v>
      </c>
      <c r="Q9" s="26">
        <v>115</v>
      </c>
      <c r="R9" s="26">
        <v>64</v>
      </c>
      <c r="S9" s="26">
        <v>52</v>
      </c>
      <c r="T9" s="27">
        <v>40</v>
      </c>
    </row>
    <row r="10" spans="2:20" x14ac:dyDescent="0.15">
      <c r="B10" s="303"/>
      <c r="C10" s="51" t="s">
        <v>10</v>
      </c>
      <c r="D10" s="57">
        <f t="shared" si="1"/>
        <v>2123</v>
      </c>
      <c r="E10" s="26">
        <f t="shared" si="2"/>
        <v>1408</v>
      </c>
      <c r="F10" s="27">
        <f t="shared" si="3"/>
        <v>715</v>
      </c>
      <c r="G10" s="28">
        <v>16</v>
      </c>
      <c r="H10" s="26">
        <v>4</v>
      </c>
      <c r="I10" s="26">
        <v>230</v>
      </c>
      <c r="J10" s="26">
        <v>108</v>
      </c>
      <c r="K10" s="26">
        <v>226</v>
      </c>
      <c r="L10" s="26">
        <v>132</v>
      </c>
      <c r="M10" s="26">
        <v>292</v>
      </c>
      <c r="N10" s="26">
        <v>129</v>
      </c>
      <c r="O10" s="26">
        <v>296</v>
      </c>
      <c r="P10" s="26">
        <v>146</v>
      </c>
      <c r="Q10" s="26">
        <v>253</v>
      </c>
      <c r="R10" s="26">
        <v>146</v>
      </c>
      <c r="S10" s="26">
        <v>95</v>
      </c>
      <c r="T10" s="27">
        <v>50</v>
      </c>
    </row>
    <row r="11" spans="2:20" x14ac:dyDescent="0.15">
      <c r="B11" s="303"/>
      <c r="C11" s="51" t="s">
        <v>11</v>
      </c>
      <c r="D11" s="57">
        <f t="shared" si="1"/>
        <v>4353</v>
      </c>
      <c r="E11" s="26">
        <f t="shared" si="2"/>
        <v>2782</v>
      </c>
      <c r="F11" s="27">
        <f t="shared" si="3"/>
        <v>1571</v>
      </c>
      <c r="G11" s="28">
        <v>10</v>
      </c>
      <c r="H11" s="26">
        <v>5</v>
      </c>
      <c r="I11" s="26">
        <v>122</v>
      </c>
      <c r="J11" s="26">
        <v>122</v>
      </c>
      <c r="K11" s="26">
        <v>285</v>
      </c>
      <c r="L11" s="26">
        <v>145</v>
      </c>
      <c r="M11" s="26">
        <v>483</v>
      </c>
      <c r="N11" s="26">
        <v>264</v>
      </c>
      <c r="O11" s="26">
        <v>759</v>
      </c>
      <c r="P11" s="26">
        <v>424</v>
      </c>
      <c r="Q11" s="26">
        <v>774</v>
      </c>
      <c r="R11" s="26">
        <v>418</v>
      </c>
      <c r="S11" s="26">
        <v>349</v>
      </c>
      <c r="T11" s="27">
        <v>193</v>
      </c>
    </row>
    <row r="12" spans="2:20" x14ac:dyDescent="0.15">
      <c r="B12" s="303"/>
      <c r="C12" s="51" t="s">
        <v>12</v>
      </c>
      <c r="D12" s="57">
        <f t="shared" si="1"/>
        <v>1730</v>
      </c>
      <c r="E12" s="26">
        <f t="shared" si="2"/>
        <v>1078</v>
      </c>
      <c r="F12" s="27">
        <f t="shared" si="3"/>
        <v>652</v>
      </c>
      <c r="G12" s="28">
        <v>0</v>
      </c>
      <c r="H12" s="26">
        <v>0</v>
      </c>
      <c r="I12" s="26">
        <v>66</v>
      </c>
      <c r="J12" s="26">
        <v>26</v>
      </c>
      <c r="K12" s="26">
        <v>102</v>
      </c>
      <c r="L12" s="26">
        <v>67</v>
      </c>
      <c r="M12" s="26">
        <v>225</v>
      </c>
      <c r="N12" s="26">
        <v>129</v>
      </c>
      <c r="O12" s="26">
        <v>279</v>
      </c>
      <c r="P12" s="26">
        <v>184</v>
      </c>
      <c r="Q12" s="26">
        <v>283</v>
      </c>
      <c r="R12" s="26">
        <v>183</v>
      </c>
      <c r="S12" s="26">
        <v>123</v>
      </c>
      <c r="T12" s="27">
        <v>63</v>
      </c>
    </row>
    <row r="13" spans="2:20" ht="14.25" thickBot="1" x14ac:dyDescent="0.2">
      <c r="B13" s="304"/>
      <c r="C13" s="52" t="s">
        <v>13</v>
      </c>
      <c r="D13" s="79">
        <f t="shared" si="1"/>
        <v>20406</v>
      </c>
      <c r="E13" s="80">
        <f t="shared" si="2"/>
        <v>13170</v>
      </c>
      <c r="F13" s="81">
        <f t="shared" si="3"/>
        <v>7236</v>
      </c>
      <c r="G13" s="82">
        <f>SUM(G5:G12)</f>
        <v>88</v>
      </c>
      <c r="H13" s="82">
        <f t="shared" ref="H13:T13" si="4">SUM(H5:H12)</f>
        <v>45</v>
      </c>
      <c r="I13" s="82">
        <f t="shared" si="4"/>
        <v>1248</v>
      </c>
      <c r="J13" s="82">
        <f t="shared" si="4"/>
        <v>765</v>
      </c>
      <c r="K13" s="82">
        <f t="shared" si="4"/>
        <v>1797</v>
      </c>
      <c r="L13" s="82">
        <f t="shared" si="4"/>
        <v>1115</v>
      </c>
      <c r="M13" s="82">
        <f t="shared" si="4"/>
        <v>2394</v>
      </c>
      <c r="N13" s="82">
        <f t="shared" si="4"/>
        <v>1282</v>
      </c>
      <c r="O13" s="82">
        <f t="shared" si="4"/>
        <v>3118</v>
      </c>
      <c r="P13" s="82">
        <f t="shared" si="4"/>
        <v>1635</v>
      </c>
      <c r="Q13" s="82">
        <f t="shared" si="4"/>
        <v>3106</v>
      </c>
      <c r="R13" s="82">
        <f t="shared" si="4"/>
        <v>1635</v>
      </c>
      <c r="S13" s="82">
        <f t="shared" si="4"/>
        <v>1419</v>
      </c>
      <c r="T13" s="160">
        <f t="shared" si="4"/>
        <v>759</v>
      </c>
    </row>
    <row r="14" spans="2:20" ht="13.5" customHeight="1" x14ac:dyDescent="0.15">
      <c r="B14" s="302" t="s">
        <v>14</v>
      </c>
      <c r="C14" s="47" t="s">
        <v>15</v>
      </c>
      <c r="D14" s="78">
        <f t="shared" si="1"/>
        <v>278</v>
      </c>
      <c r="E14" s="23">
        <f t="shared" si="2"/>
        <v>177</v>
      </c>
      <c r="F14" s="24">
        <f t="shared" si="3"/>
        <v>101</v>
      </c>
      <c r="G14" s="25">
        <v>0</v>
      </c>
      <c r="H14" s="23">
        <v>1</v>
      </c>
      <c r="I14" s="23">
        <v>3</v>
      </c>
      <c r="J14" s="23">
        <v>1</v>
      </c>
      <c r="K14" s="23">
        <v>4</v>
      </c>
      <c r="L14" s="23">
        <v>7</v>
      </c>
      <c r="M14" s="23">
        <v>27</v>
      </c>
      <c r="N14" s="23">
        <v>16</v>
      </c>
      <c r="O14" s="23">
        <v>45</v>
      </c>
      <c r="P14" s="23">
        <v>20</v>
      </c>
      <c r="Q14" s="23">
        <v>73</v>
      </c>
      <c r="R14" s="23">
        <v>38</v>
      </c>
      <c r="S14" s="23">
        <v>25</v>
      </c>
      <c r="T14" s="24">
        <v>18</v>
      </c>
    </row>
    <row r="15" spans="2:20" x14ac:dyDescent="0.15">
      <c r="B15" s="303"/>
      <c r="C15" s="51" t="s">
        <v>16</v>
      </c>
      <c r="D15" s="57">
        <f t="shared" si="1"/>
        <v>393</v>
      </c>
      <c r="E15" s="26">
        <f t="shared" si="2"/>
        <v>248</v>
      </c>
      <c r="F15" s="27">
        <f t="shared" si="3"/>
        <v>145</v>
      </c>
      <c r="G15" s="28">
        <v>0</v>
      </c>
      <c r="H15" s="26">
        <v>0</v>
      </c>
      <c r="I15" s="26">
        <v>8</v>
      </c>
      <c r="J15" s="26">
        <v>11</v>
      </c>
      <c r="K15" s="26">
        <v>26</v>
      </c>
      <c r="L15" s="26">
        <v>16</v>
      </c>
      <c r="M15" s="26">
        <v>32</v>
      </c>
      <c r="N15" s="26">
        <v>24</v>
      </c>
      <c r="O15" s="26">
        <v>57</v>
      </c>
      <c r="P15" s="26">
        <v>36</v>
      </c>
      <c r="Q15" s="26">
        <v>79</v>
      </c>
      <c r="R15" s="26">
        <v>27</v>
      </c>
      <c r="S15" s="26">
        <v>46</v>
      </c>
      <c r="T15" s="27">
        <v>31</v>
      </c>
    </row>
    <row r="16" spans="2:20" x14ac:dyDescent="0.15">
      <c r="B16" s="303"/>
      <c r="C16" s="51" t="s">
        <v>17</v>
      </c>
      <c r="D16" s="57">
        <f t="shared" si="1"/>
        <v>100</v>
      </c>
      <c r="E16" s="26">
        <f t="shared" si="2"/>
        <v>55</v>
      </c>
      <c r="F16" s="27">
        <f t="shared" si="3"/>
        <v>45</v>
      </c>
      <c r="G16" s="28">
        <v>1</v>
      </c>
      <c r="H16" s="26">
        <v>1</v>
      </c>
      <c r="I16" s="26">
        <v>1</v>
      </c>
      <c r="J16" s="26">
        <v>3</v>
      </c>
      <c r="K16" s="26">
        <v>4</v>
      </c>
      <c r="L16" s="26">
        <v>6</v>
      </c>
      <c r="M16" s="26">
        <v>16</v>
      </c>
      <c r="N16" s="26">
        <v>7</v>
      </c>
      <c r="O16" s="26">
        <v>12</v>
      </c>
      <c r="P16" s="26">
        <v>10</v>
      </c>
      <c r="Q16" s="26">
        <v>13</v>
      </c>
      <c r="R16" s="26">
        <v>17</v>
      </c>
      <c r="S16" s="26">
        <v>8</v>
      </c>
      <c r="T16" s="27">
        <v>1</v>
      </c>
    </row>
    <row r="17" spans="2:20" x14ac:dyDescent="0.15">
      <c r="B17" s="303"/>
      <c r="C17" s="51" t="s">
        <v>18</v>
      </c>
      <c r="D17" s="57">
        <f t="shared" si="1"/>
        <v>110</v>
      </c>
      <c r="E17" s="26">
        <f t="shared" si="2"/>
        <v>53</v>
      </c>
      <c r="F17" s="27">
        <f t="shared" si="3"/>
        <v>57</v>
      </c>
      <c r="G17" s="28">
        <v>1</v>
      </c>
      <c r="H17" s="26">
        <v>0</v>
      </c>
      <c r="I17" s="26">
        <v>2</v>
      </c>
      <c r="J17" s="26">
        <v>1</v>
      </c>
      <c r="K17" s="26">
        <v>5</v>
      </c>
      <c r="L17" s="26">
        <v>4</v>
      </c>
      <c r="M17" s="26">
        <v>15</v>
      </c>
      <c r="N17" s="26">
        <v>10</v>
      </c>
      <c r="O17" s="26">
        <v>8</v>
      </c>
      <c r="P17" s="26">
        <v>16</v>
      </c>
      <c r="Q17" s="26">
        <v>15</v>
      </c>
      <c r="R17" s="26">
        <v>22</v>
      </c>
      <c r="S17" s="26">
        <v>7</v>
      </c>
      <c r="T17" s="27">
        <v>4</v>
      </c>
    </row>
    <row r="18" spans="2:20" x14ac:dyDescent="0.15">
      <c r="B18" s="303"/>
      <c r="C18" s="51" t="s">
        <v>139</v>
      </c>
      <c r="D18" s="57">
        <f t="shared" si="1"/>
        <v>49</v>
      </c>
      <c r="E18" s="26">
        <f t="shared" si="2"/>
        <v>26</v>
      </c>
      <c r="F18" s="27">
        <f t="shared" si="3"/>
        <v>23</v>
      </c>
      <c r="G18" s="28">
        <v>1</v>
      </c>
      <c r="H18" s="26">
        <v>0</v>
      </c>
      <c r="I18" s="26">
        <v>0</v>
      </c>
      <c r="J18" s="26">
        <v>1</v>
      </c>
      <c r="K18" s="26">
        <v>3</v>
      </c>
      <c r="L18" s="26">
        <v>2</v>
      </c>
      <c r="M18" s="26">
        <v>3</v>
      </c>
      <c r="N18" s="26">
        <v>3</v>
      </c>
      <c r="O18" s="26">
        <v>6</v>
      </c>
      <c r="P18" s="26">
        <v>6</v>
      </c>
      <c r="Q18" s="26">
        <v>10</v>
      </c>
      <c r="R18" s="26">
        <v>10</v>
      </c>
      <c r="S18" s="26">
        <v>3</v>
      </c>
      <c r="T18" s="27">
        <v>1</v>
      </c>
    </row>
    <row r="19" spans="2:20" x14ac:dyDescent="0.15">
      <c r="B19" s="303"/>
      <c r="C19" s="51" t="s">
        <v>140</v>
      </c>
      <c r="D19" s="57">
        <f t="shared" si="1"/>
        <v>48</v>
      </c>
      <c r="E19" s="26">
        <f t="shared" si="2"/>
        <v>25</v>
      </c>
      <c r="F19" s="27">
        <f t="shared" si="3"/>
        <v>23</v>
      </c>
      <c r="G19" s="28">
        <v>0</v>
      </c>
      <c r="H19" s="26">
        <v>0</v>
      </c>
      <c r="I19" s="26">
        <v>1</v>
      </c>
      <c r="J19" s="26">
        <v>1</v>
      </c>
      <c r="K19" s="26">
        <v>2</v>
      </c>
      <c r="L19" s="26">
        <v>0</v>
      </c>
      <c r="M19" s="26">
        <v>1</v>
      </c>
      <c r="N19" s="26">
        <v>2</v>
      </c>
      <c r="O19" s="26">
        <v>4</v>
      </c>
      <c r="P19" s="26">
        <v>2</v>
      </c>
      <c r="Q19" s="26">
        <v>11</v>
      </c>
      <c r="R19" s="26">
        <v>12</v>
      </c>
      <c r="S19" s="26">
        <v>6</v>
      </c>
      <c r="T19" s="27">
        <v>6</v>
      </c>
    </row>
    <row r="20" spans="2:20" x14ac:dyDescent="0.15">
      <c r="B20" s="303"/>
      <c r="C20" s="51" t="s">
        <v>19</v>
      </c>
      <c r="D20" s="57">
        <f t="shared" si="1"/>
        <v>41</v>
      </c>
      <c r="E20" s="26">
        <f t="shared" si="2"/>
        <v>17</v>
      </c>
      <c r="F20" s="27">
        <f t="shared" si="3"/>
        <v>24</v>
      </c>
      <c r="G20" s="28">
        <v>0</v>
      </c>
      <c r="H20" s="26">
        <v>0</v>
      </c>
      <c r="I20" s="26">
        <v>2</v>
      </c>
      <c r="J20" s="26">
        <v>1</v>
      </c>
      <c r="K20" s="26">
        <v>0</v>
      </c>
      <c r="L20" s="26">
        <v>1</v>
      </c>
      <c r="M20" s="26">
        <v>3</v>
      </c>
      <c r="N20" s="26">
        <v>6</v>
      </c>
      <c r="O20" s="26">
        <v>2</v>
      </c>
      <c r="P20" s="26">
        <v>4</v>
      </c>
      <c r="Q20" s="26">
        <v>7</v>
      </c>
      <c r="R20" s="26">
        <v>9</v>
      </c>
      <c r="S20" s="26">
        <v>3</v>
      </c>
      <c r="T20" s="27">
        <v>3</v>
      </c>
    </row>
    <row r="21" spans="2:20" ht="14.25" thickBot="1" x14ac:dyDescent="0.2">
      <c r="B21" s="304"/>
      <c r="C21" s="52" t="s">
        <v>13</v>
      </c>
      <c r="D21" s="79">
        <f t="shared" si="1"/>
        <v>1019</v>
      </c>
      <c r="E21" s="80">
        <f t="shared" si="2"/>
        <v>601</v>
      </c>
      <c r="F21" s="81">
        <f t="shared" si="3"/>
        <v>418</v>
      </c>
      <c r="G21" s="82">
        <f>SUM(G14:G20)</f>
        <v>3</v>
      </c>
      <c r="H21" s="82">
        <f t="shared" ref="H21:T21" si="5">SUM(H14:H20)</f>
        <v>2</v>
      </c>
      <c r="I21" s="82">
        <f t="shared" si="5"/>
        <v>17</v>
      </c>
      <c r="J21" s="82">
        <f t="shared" si="5"/>
        <v>19</v>
      </c>
      <c r="K21" s="82">
        <f t="shared" si="5"/>
        <v>44</v>
      </c>
      <c r="L21" s="82">
        <f t="shared" si="5"/>
        <v>36</v>
      </c>
      <c r="M21" s="82">
        <f t="shared" si="5"/>
        <v>97</v>
      </c>
      <c r="N21" s="82">
        <f t="shared" si="5"/>
        <v>68</v>
      </c>
      <c r="O21" s="82">
        <f t="shared" si="5"/>
        <v>134</v>
      </c>
      <c r="P21" s="82">
        <f t="shared" si="5"/>
        <v>94</v>
      </c>
      <c r="Q21" s="82">
        <f t="shared" si="5"/>
        <v>208</v>
      </c>
      <c r="R21" s="82">
        <f t="shared" si="5"/>
        <v>135</v>
      </c>
      <c r="S21" s="82">
        <f t="shared" si="5"/>
        <v>98</v>
      </c>
      <c r="T21" s="160">
        <f t="shared" si="5"/>
        <v>64</v>
      </c>
    </row>
    <row r="22" spans="2:20" ht="13.5" customHeight="1" x14ac:dyDescent="0.15">
      <c r="B22" s="302" t="s">
        <v>20</v>
      </c>
      <c r="C22" s="47" t="s">
        <v>21</v>
      </c>
      <c r="D22" s="78">
        <f t="shared" si="1"/>
        <v>867</v>
      </c>
      <c r="E22" s="23">
        <f t="shared" si="2"/>
        <v>483</v>
      </c>
      <c r="F22" s="24">
        <f t="shared" si="3"/>
        <v>384</v>
      </c>
      <c r="G22" s="25">
        <v>0</v>
      </c>
      <c r="H22" s="23">
        <v>3</v>
      </c>
      <c r="I22" s="23">
        <v>13</v>
      </c>
      <c r="J22" s="23">
        <v>20</v>
      </c>
      <c r="K22" s="23">
        <v>37</v>
      </c>
      <c r="L22" s="23">
        <v>25</v>
      </c>
      <c r="M22" s="23">
        <v>71</v>
      </c>
      <c r="N22" s="23">
        <v>58</v>
      </c>
      <c r="O22" s="23">
        <v>133</v>
      </c>
      <c r="P22" s="23">
        <v>99</v>
      </c>
      <c r="Q22" s="23">
        <v>147</v>
      </c>
      <c r="R22" s="23">
        <v>116</v>
      </c>
      <c r="S22" s="23">
        <v>82</v>
      </c>
      <c r="T22" s="24">
        <v>63</v>
      </c>
    </row>
    <row r="23" spans="2:20" x14ac:dyDescent="0.15">
      <c r="B23" s="303"/>
      <c r="C23" s="51" t="s">
        <v>22</v>
      </c>
      <c r="D23" s="57">
        <f t="shared" si="1"/>
        <v>4613</v>
      </c>
      <c r="E23" s="26">
        <f t="shared" si="2"/>
        <v>2535</v>
      </c>
      <c r="F23" s="27">
        <f t="shared" si="3"/>
        <v>2078</v>
      </c>
      <c r="G23" s="28">
        <v>7</v>
      </c>
      <c r="H23" s="26">
        <v>5</v>
      </c>
      <c r="I23" s="26">
        <v>282</v>
      </c>
      <c r="J23" s="26">
        <v>243</v>
      </c>
      <c r="K23" s="26">
        <v>647</v>
      </c>
      <c r="L23" s="26">
        <v>595</v>
      </c>
      <c r="M23" s="26">
        <v>558</v>
      </c>
      <c r="N23" s="26">
        <v>442</v>
      </c>
      <c r="O23" s="26">
        <v>473</v>
      </c>
      <c r="P23" s="26">
        <v>389</v>
      </c>
      <c r="Q23" s="26">
        <v>395</v>
      </c>
      <c r="R23" s="26">
        <v>295</v>
      </c>
      <c r="S23" s="26">
        <v>173</v>
      </c>
      <c r="T23" s="27">
        <v>109</v>
      </c>
    </row>
    <row r="24" spans="2:20" x14ac:dyDescent="0.15">
      <c r="B24" s="303"/>
      <c r="C24" s="51" t="s">
        <v>23</v>
      </c>
      <c r="D24" s="57">
        <f t="shared" si="1"/>
        <v>526</v>
      </c>
      <c r="E24" s="26">
        <f t="shared" si="2"/>
        <v>332</v>
      </c>
      <c r="F24" s="27">
        <f t="shared" si="3"/>
        <v>194</v>
      </c>
      <c r="G24" s="28">
        <v>0</v>
      </c>
      <c r="H24" s="26">
        <v>1</v>
      </c>
      <c r="I24" s="26">
        <v>14</v>
      </c>
      <c r="J24" s="26">
        <v>6</v>
      </c>
      <c r="K24" s="26">
        <v>24</v>
      </c>
      <c r="L24" s="26">
        <v>20</v>
      </c>
      <c r="M24" s="26">
        <v>43</v>
      </c>
      <c r="N24" s="26">
        <v>27</v>
      </c>
      <c r="O24" s="26">
        <v>62</v>
      </c>
      <c r="P24" s="26">
        <v>51</v>
      </c>
      <c r="Q24" s="26">
        <v>125</v>
      </c>
      <c r="R24" s="26">
        <v>60</v>
      </c>
      <c r="S24" s="26">
        <v>64</v>
      </c>
      <c r="T24" s="27">
        <v>29</v>
      </c>
    </row>
    <row r="25" spans="2:20" x14ac:dyDescent="0.15">
      <c r="B25" s="303"/>
      <c r="C25" s="51" t="s">
        <v>76</v>
      </c>
      <c r="D25" s="57">
        <f t="shared" si="1"/>
        <v>481</v>
      </c>
      <c r="E25" s="26">
        <f t="shared" si="2"/>
        <v>263</v>
      </c>
      <c r="F25" s="27">
        <f t="shared" si="3"/>
        <v>218</v>
      </c>
      <c r="G25" s="28">
        <v>0</v>
      </c>
      <c r="H25" s="26">
        <v>0</v>
      </c>
      <c r="I25" s="26">
        <v>12</v>
      </c>
      <c r="J25" s="26">
        <v>17</v>
      </c>
      <c r="K25" s="26">
        <v>33</v>
      </c>
      <c r="L25" s="26">
        <v>42</v>
      </c>
      <c r="M25" s="26">
        <v>37</v>
      </c>
      <c r="N25" s="26">
        <v>23</v>
      </c>
      <c r="O25" s="26">
        <v>55</v>
      </c>
      <c r="P25" s="26">
        <v>46</v>
      </c>
      <c r="Q25" s="26">
        <v>77</v>
      </c>
      <c r="R25" s="26">
        <v>59</v>
      </c>
      <c r="S25" s="26">
        <v>49</v>
      </c>
      <c r="T25" s="27">
        <v>31</v>
      </c>
    </row>
    <row r="26" spans="2:20" x14ac:dyDescent="0.15">
      <c r="B26" s="303"/>
      <c r="C26" s="51" t="s">
        <v>25</v>
      </c>
      <c r="D26" s="57">
        <f t="shared" si="1"/>
        <v>3424</v>
      </c>
      <c r="E26" s="26">
        <f t="shared" si="2"/>
        <v>2100</v>
      </c>
      <c r="F26" s="27">
        <f t="shared" si="3"/>
        <v>1324</v>
      </c>
      <c r="G26" s="28">
        <v>6</v>
      </c>
      <c r="H26" s="26">
        <v>5</v>
      </c>
      <c r="I26" s="26">
        <v>146</v>
      </c>
      <c r="J26" s="26">
        <v>109</v>
      </c>
      <c r="K26" s="26">
        <v>205</v>
      </c>
      <c r="L26" s="26">
        <v>137</v>
      </c>
      <c r="M26" s="26">
        <v>279</v>
      </c>
      <c r="N26" s="26">
        <v>180</v>
      </c>
      <c r="O26" s="26">
        <v>413</v>
      </c>
      <c r="P26" s="26">
        <v>252</v>
      </c>
      <c r="Q26" s="26">
        <v>628</v>
      </c>
      <c r="R26" s="26">
        <v>396</v>
      </c>
      <c r="S26" s="26">
        <v>423</v>
      </c>
      <c r="T26" s="27">
        <v>245</v>
      </c>
    </row>
    <row r="27" spans="2:20" ht="14.25" thickBot="1" x14ac:dyDescent="0.2">
      <c r="B27" s="304"/>
      <c r="C27" s="52" t="s">
        <v>13</v>
      </c>
      <c r="D27" s="79">
        <f t="shared" si="1"/>
        <v>9911</v>
      </c>
      <c r="E27" s="80">
        <f t="shared" si="2"/>
        <v>5713</v>
      </c>
      <c r="F27" s="81">
        <f t="shared" si="3"/>
        <v>4198</v>
      </c>
      <c r="G27" s="82">
        <f>SUM(G22:G26)</f>
        <v>13</v>
      </c>
      <c r="H27" s="82">
        <f t="shared" ref="H27:T27" si="6">SUM(H22:H26)</f>
        <v>14</v>
      </c>
      <c r="I27" s="82">
        <f t="shared" si="6"/>
        <v>467</v>
      </c>
      <c r="J27" s="82">
        <f t="shared" si="6"/>
        <v>395</v>
      </c>
      <c r="K27" s="82">
        <f t="shared" si="6"/>
        <v>946</v>
      </c>
      <c r="L27" s="82">
        <f t="shared" si="6"/>
        <v>819</v>
      </c>
      <c r="M27" s="82">
        <f t="shared" si="6"/>
        <v>988</v>
      </c>
      <c r="N27" s="82">
        <f t="shared" si="6"/>
        <v>730</v>
      </c>
      <c r="O27" s="82">
        <f t="shared" si="6"/>
        <v>1136</v>
      </c>
      <c r="P27" s="82">
        <f t="shared" si="6"/>
        <v>837</v>
      </c>
      <c r="Q27" s="82">
        <f t="shared" si="6"/>
        <v>1372</v>
      </c>
      <c r="R27" s="82">
        <f t="shared" si="6"/>
        <v>926</v>
      </c>
      <c r="S27" s="82">
        <f t="shared" si="6"/>
        <v>791</v>
      </c>
      <c r="T27" s="160">
        <f t="shared" si="6"/>
        <v>477</v>
      </c>
    </row>
    <row r="28" spans="2:20" ht="13.5" customHeight="1" x14ac:dyDescent="0.15">
      <c r="B28" s="302" t="s">
        <v>26</v>
      </c>
      <c r="C28" s="47" t="s">
        <v>141</v>
      </c>
      <c r="D28" s="78">
        <f t="shared" si="1"/>
        <v>196</v>
      </c>
      <c r="E28" s="23">
        <f t="shared" si="2"/>
        <v>102</v>
      </c>
      <c r="F28" s="24">
        <f t="shared" si="3"/>
        <v>94</v>
      </c>
      <c r="G28" s="25">
        <v>2</v>
      </c>
      <c r="H28" s="23">
        <v>1</v>
      </c>
      <c r="I28" s="23">
        <v>12</v>
      </c>
      <c r="J28" s="23">
        <v>7</v>
      </c>
      <c r="K28" s="23">
        <v>8</v>
      </c>
      <c r="L28" s="23">
        <v>13</v>
      </c>
      <c r="M28" s="23">
        <v>16</v>
      </c>
      <c r="N28" s="23">
        <v>8</v>
      </c>
      <c r="O28" s="23">
        <v>23</v>
      </c>
      <c r="P28" s="23">
        <v>21</v>
      </c>
      <c r="Q28" s="23">
        <v>25</v>
      </c>
      <c r="R28" s="23">
        <v>26</v>
      </c>
      <c r="S28" s="23">
        <v>16</v>
      </c>
      <c r="T28" s="24">
        <v>18</v>
      </c>
    </row>
    <row r="29" spans="2:20" x14ac:dyDescent="0.15">
      <c r="B29" s="303"/>
      <c r="C29" s="51" t="s">
        <v>142</v>
      </c>
      <c r="D29" s="57">
        <f t="shared" si="1"/>
        <v>326</v>
      </c>
      <c r="E29" s="26">
        <f t="shared" si="2"/>
        <v>177</v>
      </c>
      <c r="F29" s="27">
        <f t="shared" si="3"/>
        <v>149</v>
      </c>
      <c r="G29" s="28">
        <v>0</v>
      </c>
      <c r="H29" s="26">
        <v>0</v>
      </c>
      <c r="I29" s="26">
        <v>2</v>
      </c>
      <c r="J29" s="26">
        <v>2</v>
      </c>
      <c r="K29" s="26">
        <v>13</v>
      </c>
      <c r="L29" s="26">
        <v>7</v>
      </c>
      <c r="M29" s="26">
        <v>22</v>
      </c>
      <c r="N29" s="26">
        <v>17</v>
      </c>
      <c r="O29" s="26">
        <v>39</v>
      </c>
      <c r="P29" s="26">
        <v>30</v>
      </c>
      <c r="Q29" s="26">
        <v>61</v>
      </c>
      <c r="R29" s="26">
        <v>53</v>
      </c>
      <c r="S29" s="26">
        <v>40</v>
      </c>
      <c r="T29" s="27">
        <v>40</v>
      </c>
    </row>
    <row r="30" spans="2:20" x14ac:dyDescent="0.15">
      <c r="B30" s="303"/>
      <c r="C30" s="51" t="s">
        <v>27</v>
      </c>
      <c r="D30" s="57">
        <f t="shared" si="1"/>
        <v>350</v>
      </c>
      <c r="E30" s="26">
        <f t="shared" si="2"/>
        <v>189</v>
      </c>
      <c r="F30" s="27">
        <f t="shared" si="3"/>
        <v>161</v>
      </c>
      <c r="G30" s="28">
        <v>0</v>
      </c>
      <c r="H30" s="26">
        <v>0</v>
      </c>
      <c r="I30" s="26">
        <v>10</v>
      </c>
      <c r="J30" s="26">
        <v>3</v>
      </c>
      <c r="K30" s="26">
        <v>25</v>
      </c>
      <c r="L30" s="26">
        <v>17</v>
      </c>
      <c r="M30" s="26">
        <v>38</v>
      </c>
      <c r="N30" s="26">
        <v>19</v>
      </c>
      <c r="O30" s="26">
        <v>37</v>
      </c>
      <c r="P30" s="26">
        <v>40</v>
      </c>
      <c r="Q30" s="26">
        <v>49</v>
      </c>
      <c r="R30" s="26">
        <v>49</v>
      </c>
      <c r="S30" s="26">
        <v>30</v>
      </c>
      <c r="T30" s="27">
        <v>33</v>
      </c>
    </row>
    <row r="31" spans="2:20" x14ac:dyDescent="0.15">
      <c r="B31" s="303"/>
      <c r="C31" s="51" t="s">
        <v>143</v>
      </c>
      <c r="D31" s="57">
        <f t="shared" si="1"/>
        <v>994</v>
      </c>
      <c r="E31" s="26">
        <f t="shared" si="2"/>
        <v>306</v>
      </c>
      <c r="F31" s="27">
        <f t="shared" si="3"/>
        <v>688</v>
      </c>
      <c r="G31" s="28">
        <v>1</v>
      </c>
      <c r="H31" s="26">
        <v>0</v>
      </c>
      <c r="I31" s="26">
        <v>12</v>
      </c>
      <c r="J31" s="26">
        <v>9</v>
      </c>
      <c r="K31" s="26">
        <v>54</v>
      </c>
      <c r="L31" s="26">
        <v>22</v>
      </c>
      <c r="M31" s="26">
        <v>54</v>
      </c>
      <c r="N31" s="26">
        <v>22</v>
      </c>
      <c r="O31" s="26">
        <v>42</v>
      </c>
      <c r="P31" s="26">
        <v>64</v>
      </c>
      <c r="Q31" s="26">
        <v>65</v>
      </c>
      <c r="R31" s="26">
        <v>287</v>
      </c>
      <c r="S31" s="26">
        <v>78</v>
      </c>
      <c r="T31" s="27">
        <v>284</v>
      </c>
    </row>
    <row r="32" spans="2:20" x14ac:dyDescent="0.15">
      <c r="B32" s="303"/>
      <c r="C32" s="51" t="s">
        <v>29</v>
      </c>
      <c r="D32" s="57">
        <f t="shared" si="1"/>
        <v>1887</v>
      </c>
      <c r="E32" s="26">
        <f t="shared" si="2"/>
        <v>1103</v>
      </c>
      <c r="F32" s="27">
        <f t="shared" si="3"/>
        <v>784</v>
      </c>
      <c r="G32" s="28">
        <v>3</v>
      </c>
      <c r="H32" s="26">
        <v>1</v>
      </c>
      <c r="I32" s="26">
        <v>93</v>
      </c>
      <c r="J32" s="26">
        <v>48</v>
      </c>
      <c r="K32" s="26">
        <v>163</v>
      </c>
      <c r="L32" s="26">
        <v>99</v>
      </c>
      <c r="M32" s="26">
        <v>164</v>
      </c>
      <c r="N32" s="26">
        <v>116</v>
      </c>
      <c r="O32" s="26">
        <v>225</v>
      </c>
      <c r="P32" s="26">
        <v>118</v>
      </c>
      <c r="Q32" s="26">
        <v>284</v>
      </c>
      <c r="R32" s="26">
        <v>251</v>
      </c>
      <c r="S32" s="26">
        <v>171</v>
      </c>
      <c r="T32" s="27">
        <v>151</v>
      </c>
    </row>
    <row r="33" spans="2:22" ht="14.25" thickBot="1" x14ac:dyDescent="0.2">
      <c r="B33" s="304"/>
      <c r="C33" s="52" t="s">
        <v>13</v>
      </c>
      <c r="D33" s="79">
        <f t="shared" si="1"/>
        <v>3753</v>
      </c>
      <c r="E33" s="80">
        <f t="shared" si="2"/>
        <v>1877</v>
      </c>
      <c r="F33" s="81">
        <f t="shared" si="3"/>
        <v>1876</v>
      </c>
      <c r="G33" s="82">
        <f>SUM(G28:G32)</f>
        <v>6</v>
      </c>
      <c r="H33" s="82">
        <f t="shared" ref="H33:T33" si="7">SUM(H28:H32)</f>
        <v>2</v>
      </c>
      <c r="I33" s="82">
        <f t="shared" si="7"/>
        <v>129</v>
      </c>
      <c r="J33" s="82">
        <f t="shared" si="7"/>
        <v>69</v>
      </c>
      <c r="K33" s="82">
        <f t="shared" si="7"/>
        <v>263</v>
      </c>
      <c r="L33" s="82">
        <f t="shared" si="7"/>
        <v>158</v>
      </c>
      <c r="M33" s="82">
        <f t="shared" si="7"/>
        <v>294</v>
      </c>
      <c r="N33" s="82">
        <f t="shared" si="7"/>
        <v>182</v>
      </c>
      <c r="O33" s="82">
        <f t="shared" si="7"/>
        <v>366</v>
      </c>
      <c r="P33" s="82">
        <f t="shared" si="7"/>
        <v>273</v>
      </c>
      <c r="Q33" s="82">
        <f t="shared" si="7"/>
        <v>484</v>
      </c>
      <c r="R33" s="82">
        <f t="shared" si="7"/>
        <v>666</v>
      </c>
      <c r="S33" s="82">
        <f t="shared" si="7"/>
        <v>335</v>
      </c>
      <c r="T33" s="160">
        <f t="shared" si="7"/>
        <v>526</v>
      </c>
    </row>
    <row r="34" spans="2:22" ht="14.25" thickBot="1" x14ac:dyDescent="0.2">
      <c r="B34" s="306" t="s">
        <v>30</v>
      </c>
      <c r="C34" s="236"/>
      <c r="D34" s="55">
        <f t="shared" si="1"/>
        <v>1529</v>
      </c>
      <c r="E34" s="33">
        <f t="shared" si="2"/>
        <v>951</v>
      </c>
      <c r="F34" s="34">
        <f t="shared" si="3"/>
        <v>578</v>
      </c>
      <c r="G34" s="35">
        <v>6</v>
      </c>
      <c r="H34" s="33">
        <v>7</v>
      </c>
      <c r="I34" s="33">
        <v>65</v>
      </c>
      <c r="J34" s="33">
        <v>52</v>
      </c>
      <c r="K34" s="33">
        <v>129</v>
      </c>
      <c r="L34" s="33">
        <v>89</v>
      </c>
      <c r="M34" s="33">
        <v>213</v>
      </c>
      <c r="N34" s="33">
        <v>114</v>
      </c>
      <c r="O34" s="33">
        <v>232</v>
      </c>
      <c r="P34" s="33">
        <v>129</v>
      </c>
      <c r="Q34" s="33">
        <v>216</v>
      </c>
      <c r="R34" s="33">
        <v>128</v>
      </c>
      <c r="S34" s="33">
        <v>90</v>
      </c>
      <c r="T34" s="34">
        <v>59</v>
      </c>
    </row>
    <row r="35" spans="2:22" ht="14.25" thickBot="1" x14ac:dyDescent="0.2">
      <c r="B35" s="326" t="s">
        <v>31</v>
      </c>
      <c r="C35" s="327"/>
      <c r="D35" s="164">
        <f t="shared" si="1"/>
        <v>40102</v>
      </c>
      <c r="E35" s="165">
        <f t="shared" si="2"/>
        <v>24731</v>
      </c>
      <c r="F35" s="167">
        <f t="shared" si="3"/>
        <v>15371</v>
      </c>
      <c r="G35" s="190">
        <f>G4+G13+G21+G27+G33+G34</f>
        <v>142</v>
      </c>
      <c r="H35" s="190">
        <f t="shared" ref="H35:T35" si="8">H4+H13+H21+H27+H33+H34</f>
        <v>88</v>
      </c>
      <c r="I35" s="190">
        <f t="shared" si="8"/>
        <v>2128</v>
      </c>
      <c r="J35" s="190">
        <f t="shared" si="8"/>
        <v>1423</v>
      </c>
      <c r="K35" s="190">
        <f t="shared" si="8"/>
        <v>3510</v>
      </c>
      <c r="L35" s="190">
        <f t="shared" si="8"/>
        <v>2373</v>
      </c>
      <c r="M35" s="190">
        <f t="shared" si="8"/>
        <v>4422</v>
      </c>
      <c r="N35" s="190">
        <f t="shared" si="8"/>
        <v>2568</v>
      </c>
      <c r="O35" s="190">
        <f t="shared" si="8"/>
        <v>5530</v>
      </c>
      <c r="P35" s="190">
        <f t="shared" si="8"/>
        <v>3209</v>
      </c>
      <c r="Q35" s="190">
        <f t="shared" si="8"/>
        <v>5987</v>
      </c>
      <c r="R35" s="190">
        <f t="shared" si="8"/>
        <v>3730</v>
      </c>
      <c r="S35" s="190">
        <f t="shared" si="8"/>
        <v>3012</v>
      </c>
      <c r="T35" s="192">
        <f t="shared" si="8"/>
        <v>1980</v>
      </c>
      <c r="V35" s="60"/>
    </row>
    <row r="36" spans="2:22" x14ac:dyDescent="0.15">
      <c r="F36" s="60"/>
      <c r="G36" s="60"/>
      <c r="T36" s="214"/>
    </row>
  </sheetData>
  <mergeCells count="16">
    <mergeCell ref="B22:B27"/>
    <mergeCell ref="B28:B33"/>
    <mergeCell ref="B34:C34"/>
    <mergeCell ref="B35:C35"/>
    <mergeCell ref="O2:P2"/>
    <mergeCell ref="Q2:R2"/>
    <mergeCell ref="S2:T2"/>
    <mergeCell ref="B4:C4"/>
    <mergeCell ref="B5:B13"/>
    <mergeCell ref="B14:B21"/>
    <mergeCell ref="B2:C3"/>
    <mergeCell ref="D2:F2"/>
    <mergeCell ref="G2:H2"/>
    <mergeCell ref="I2:J2"/>
    <mergeCell ref="K2:L2"/>
    <mergeCell ref="M2:N2"/>
  </mergeCells>
  <phoneticPr fontId="1"/>
  <pageMargins left="0" right="0" top="0.15748031496062992" bottom="0.15748031496062992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47"/>
  <sheetViews>
    <sheetView view="pageBreakPreview" zoomScale="75" zoomScaleNormal="100" zoomScaleSheetLayoutView="75" workbookViewId="0"/>
  </sheetViews>
  <sheetFormatPr defaultRowHeight="13.5" x14ac:dyDescent="0.15"/>
  <cols>
    <col min="1" max="1" width="2.625" style="59" customWidth="1"/>
    <col min="2" max="2" width="2.75" style="59" bestFit="1" customWidth="1"/>
    <col min="3" max="3" width="11" style="59" customWidth="1"/>
    <col min="4" max="4" width="19.5" style="59" bestFit="1" customWidth="1"/>
    <col min="5" max="7" width="7.75" style="59" customWidth="1"/>
    <col min="8" max="21" width="6.25" style="59" customWidth="1"/>
    <col min="22" max="16384" width="9" style="59"/>
  </cols>
  <sheetData>
    <row r="1" spans="2:21" ht="14.25" thickBot="1" x14ac:dyDescent="0.2">
      <c r="B1" s="59" t="s">
        <v>147</v>
      </c>
    </row>
    <row r="2" spans="2:21" ht="13.5" customHeight="1" x14ac:dyDescent="0.15">
      <c r="B2" s="255" t="s">
        <v>32</v>
      </c>
      <c r="C2" s="256"/>
      <c r="D2" s="256"/>
      <c r="E2" s="259" t="s">
        <v>88</v>
      </c>
      <c r="F2" s="260"/>
      <c r="G2" s="261"/>
      <c r="H2" s="248" t="s">
        <v>69</v>
      </c>
      <c r="I2" s="260"/>
      <c r="J2" s="260" t="s">
        <v>70</v>
      </c>
      <c r="K2" s="260"/>
      <c r="L2" s="260" t="s">
        <v>71</v>
      </c>
      <c r="M2" s="260"/>
      <c r="N2" s="260" t="s">
        <v>72</v>
      </c>
      <c r="O2" s="260"/>
      <c r="P2" s="260" t="s">
        <v>73</v>
      </c>
      <c r="Q2" s="260"/>
      <c r="R2" s="260" t="s">
        <v>74</v>
      </c>
      <c r="S2" s="260"/>
      <c r="T2" s="260" t="s">
        <v>75</v>
      </c>
      <c r="U2" s="261"/>
    </row>
    <row r="3" spans="2:21" ht="14.25" thickBot="1" x14ac:dyDescent="0.2">
      <c r="B3" s="257"/>
      <c r="C3" s="258"/>
      <c r="D3" s="258"/>
      <c r="E3" s="148" t="s">
        <v>0</v>
      </c>
      <c r="F3" s="43" t="s">
        <v>1</v>
      </c>
      <c r="G3" s="46" t="s">
        <v>2</v>
      </c>
      <c r="H3" s="196" t="s">
        <v>1</v>
      </c>
      <c r="I3" s="20" t="s">
        <v>2</v>
      </c>
      <c r="J3" s="196" t="s">
        <v>1</v>
      </c>
      <c r="K3" s="20" t="s">
        <v>2</v>
      </c>
      <c r="L3" s="196" t="s">
        <v>1</v>
      </c>
      <c r="M3" s="20" t="s">
        <v>2</v>
      </c>
      <c r="N3" s="196" t="s">
        <v>1</v>
      </c>
      <c r="O3" s="20" t="s">
        <v>2</v>
      </c>
      <c r="P3" s="196" t="s">
        <v>1</v>
      </c>
      <c r="Q3" s="20" t="s">
        <v>2</v>
      </c>
      <c r="R3" s="22" t="s">
        <v>1</v>
      </c>
      <c r="S3" s="22" t="s">
        <v>2</v>
      </c>
      <c r="T3" s="22" t="s">
        <v>1</v>
      </c>
      <c r="U3" s="21" t="s">
        <v>2</v>
      </c>
    </row>
    <row r="4" spans="2:21" ht="13.5" customHeight="1" x14ac:dyDescent="0.15">
      <c r="B4" s="321" t="s">
        <v>33</v>
      </c>
      <c r="C4" s="242" t="s">
        <v>34</v>
      </c>
      <c r="D4" s="243"/>
      <c r="E4" s="144">
        <f>SUM(F4:G4)</f>
        <v>4234</v>
      </c>
      <c r="F4" s="142">
        <f>SUM(H4+J4+L4+N4+P4+R4+T4)</f>
        <v>2447</v>
      </c>
      <c r="G4" s="143">
        <f>SUM(I4+K4+M4+O4+Q4+S4+U4)</f>
        <v>1787</v>
      </c>
      <c r="H4" s="112">
        <v>2</v>
      </c>
      <c r="I4" s="110">
        <v>2</v>
      </c>
      <c r="J4" s="110">
        <v>77</v>
      </c>
      <c r="K4" s="110">
        <v>54</v>
      </c>
      <c r="L4" s="110">
        <v>184</v>
      </c>
      <c r="M4" s="110">
        <v>130</v>
      </c>
      <c r="N4" s="110">
        <v>343</v>
      </c>
      <c r="O4" s="110">
        <v>207</v>
      </c>
      <c r="P4" s="110">
        <v>563</v>
      </c>
      <c r="Q4" s="110">
        <v>379</v>
      </c>
      <c r="R4" s="110">
        <v>783</v>
      </c>
      <c r="S4" s="113">
        <v>597</v>
      </c>
      <c r="T4" s="110">
        <v>495</v>
      </c>
      <c r="U4" s="111">
        <v>418</v>
      </c>
    </row>
    <row r="5" spans="2:21" x14ac:dyDescent="0.15">
      <c r="B5" s="322"/>
      <c r="C5" s="232" t="s">
        <v>35</v>
      </c>
      <c r="D5" s="233"/>
      <c r="E5" s="114">
        <f t="shared" ref="E5:E45" si="0">SUM(F5:G5)</f>
        <v>1642</v>
      </c>
      <c r="F5" s="115">
        <f t="shared" ref="F5:F18" si="1">SUM(H5+J5+L5+N5+P5+R5+T5)</f>
        <v>773</v>
      </c>
      <c r="G5" s="116">
        <f t="shared" ref="G5:G18" si="2">SUM(I5+K5+M5+O5+Q5+S5+U5)</f>
        <v>869</v>
      </c>
      <c r="H5" s="117">
        <v>1</v>
      </c>
      <c r="I5" s="115">
        <v>1</v>
      </c>
      <c r="J5" s="115">
        <v>34</v>
      </c>
      <c r="K5" s="115">
        <v>30</v>
      </c>
      <c r="L5" s="115">
        <v>100</v>
      </c>
      <c r="M5" s="115">
        <v>73</v>
      </c>
      <c r="N5" s="115">
        <v>105</v>
      </c>
      <c r="O5" s="115">
        <v>63</v>
      </c>
      <c r="P5" s="115">
        <v>130</v>
      </c>
      <c r="Q5" s="115">
        <v>120</v>
      </c>
      <c r="R5" s="115">
        <v>214</v>
      </c>
      <c r="S5" s="115">
        <v>310</v>
      </c>
      <c r="T5" s="115">
        <v>189</v>
      </c>
      <c r="U5" s="116">
        <v>272</v>
      </c>
    </row>
    <row r="6" spans="2:21" x14ac:dyDescent="0.15">
      <c r="B6" s="322"/>
      <c r="C6" s="232" t="s">
        <v>36</v>
      </c>
      <c r="D6" s="233"/>
      <c r="E6" s="114">
        <f t="shared" si="0"/>
        <v>6684</v>
      </c>
      <c r="F6" s="115">
        <f t="shared" si="1"/>
        <v>3935</v>
      </c>
      <c r="G6" s="116">
        <f t="shared" si="2"/>
        <v>2749</v>
      </c>
      <c r="H6" s="117">
        <v>13</v>
      </c>
      <c r="I6" s="115">
        <v>5</v>
      </c>
      <c r="J6" s="115">
        <v>341</v>
      </c>
      <c r="K6" s="115">
        <v>299</v>
      </c>
      <c r="L6" s="115">
        <v>784</v>
      </c>
      <c r="M6" s="115">
        <v>637</v>
      </c>
      <c r="N6" s="115">
        <v>810</v>
      </c>
      <c r="O6" s="115">
        <v>552</v>
      </c>
      <c r="P6" s="115">
        <v>870</v>
      </c>
      <c r="Q6" s="115">
        <v>582</v>
      </c>
      <c r="R6" s="115">
        <v>773</v>
      </c>
      <c r="S6" s="115">
        <v>486</v>
      </c>
      <c r="T6" s="117">
        <v>344</v>
      </c>
      <c r="U6" s="116">
        <v>188</v>
      </c>
    </row>
    <row r="7" spans="2:21" x14ac:dyDescent="0.15">
      <c r="B7" s="322"/>
      <c r="C7" s="232" t="s">
        <v>37</v>
      </c>
      <c r="D7" s="233"/>
      <c r="E7" s="114">
        <f t="shared" si="0"/>
        <v>11372</v>
      </c>
      <c r="F7" s="115">
        <f t="shared" si="1"/>
        <v>7243</v>
      </c>
      <c r="G7" s="116">
        <f t="shared" si="2"/>
        <v>4129</v>
      </c>
      <c r="H7" s="117">
        <v>55</v>
      </c>
      <c r="I7" s="115">
        <v>36</v>
      </c>
      <c r="J7" s="115">
        <v>637</v>
      </c>
      <c r="K7" s="115">
        <v>405</v>
      </c>
      <c r="L7" s="115">
        <v>912</v>
      </c>
      <c r="M7" s="115">
        <v>558</v>
      </c>
      <c r="N7" s="115">
        <v>1187</v>
      </c>
      <c r="O7" s="115">
        <v>682</v>
      </c>
      <c r="P7" s="115">
        <v>1595</v>
      </c>
      <c r="Q7" s="115">
        <v>866</v>
      </c>
      <c r="R7" s="115">
        <v>1890</v>
      </c>
      <c r="S7" s="115">
        <v>1051</v>
      </c>
      <c r="T7" s="117">
        <v>967</v>
      </c>
      <c r="U7" s="116">
        <v>531</v>
      </c>
    </row>
    <row r="8" spans="2:21" x14ac:dyDescent="0.15">
      <c r="B8" s="322"/>
      <c r="C8" s="232" t="s">
        <v>38</v>
      </c>
      <c r="D8" s="233"/>
      <c r="E8" s="114">
        <f t="shared" si="0"/>
        <v>115</v>
      </c>
      <c r="F8" s="115">
        <f t="shared" si="1"/>
        <v>43</v>
      </c>
      <c r="G8" s="116">
        <f t="shared" si="2"/>
        <v>72</v>
      </c>
      <c r="H8" s="117">
        <v>0</v>
      </c>
      <c r="I8" s="115">
        <v>0</v>
      </c>
      <c r="J8" s="115">
        <v>1</v>
      </c>
      <c r="K8" s="115">
        <v>0</v>
      </c>
      <c r="L8" s="115">
        <v>0</v>
      </c>
      <c r="M8" s="115">
        <v>0</v>
      </c>
      <c r="N8" s="115">
        <v>5</v>
      </c>
      <c r="O8" s="115">
        <v>4</v>
      </c>
      <c r="P8" s="115">
        <v>3</v>
      </c>
      <c r="Q8" s="115">
        <v>6</v>
      </c>
      <c r="R8" s="115">
        <v>18</v>
      </c>
      <c r="S8" s="115">
        <v>32</v>
      </c>
      <c r="T8" s="117">
        <v>16</v>
      </c>
      <c r="U8" s="116">
        <v>30</v>
      </c>
    </row>
    <row r="9" spans="2:21" x14ac:dyDescent="0.15">
      <c r="B9" s="322"/>
      <c r="C9" s="232" t="s">
        <v>39</v>
      </c>
      <c r="D9" s="233"/>
      <c r="E9" s="114">
        <f t="shared" si="0"/>
        <v>6122</v>
      </c>
      <c r="F9" s="115">
        <f t="shared" si="1"/>
        <v>4039</v>
      </c>
      <c r="G9" s="116">
        <f t="shared" si="2"/>
        <v>2083</v>
      </c>
      <c r="H9" s="117">
        <v>16</v>
      </c>
      <c r="I9" s="115">
        <v>7</v>
      </c>
      <c r="J9" s="115">
        <v>405</v>
      </c>
      <c r="K9" s="115">
        <v>213</v>
      </c>
      <c r="L9" s="115">
        <v>624</v>
      </c>
      <c r="M9" s="115">
        <v>356</v>
      </c>
      <c r="N9" s="115">
        <v>767</v>
      </c>
      <c r="O9" s="115">
        <v>396</v>
      </c>
      <c r="P9" s="115">
        <v>955</v>
      </c>
      <c r="Q9" s="115">
        <v>475</v>
      </c>
      <c r="R9" s="115">
        <v>893</v>
      </c>
      <c r="S9" s="115">
        <v>458</v>
      </c>
      <c r="T9" s="117">
        <v>379</v>
      </c>
      <c r="U9" s="116">
        <v>178</v>
      </c>
    </row>
    <row r="10" spans="2:21" x14ac:dyDescent="0.15">
      <c r="B10" s="322"/>
      <c r="C10" s="232" t="s">
        <v>40</v>
      </c>
      <c r="D10" s="233"/>
      <c r="E10" s="114">
        <f t="shared" si="0"/>
        <v>1359</v>
      </c>
      <c r="F10" s="115">
        <f t="shared" si="1"/>
        <v>930</v>
      </c>
      <c r="G10" s="116">
        <f t="shared" si="2"/>
        <v>429</v>
      </c>
      <c r="H10" s="117">
        <v>5</v>
      </c>
      <c r="I10" s="115">
        <v>4</v>
      </c>
      <c r="J10" s="115">
        <v>109</v>
      </c>
      <c r="K10" s="115">
        <v>39</v>
      </c>
      <c r="L10" s="115">
        <v>146</v>
      </c>
      <c r="M10" s="115">
        <v>70</v>
      </c>
      <c r="N10" s="115">
        <v>152</v>
      </c>
      <c r="O10" s="115">
        <v>80</v>
      </c>
      <c r="P10" s="115">
        <v>203</v>
      </c>
      <c r="Q10" s="115">
        <v>94</v>
      </c>
      <c r="R10" s="115">
        <v>205</v>
      </c>
      <c r="S10" s="115">
        <v>98</v>
      </c>
      <c r="T10" s="117">
        <v>110</v>
      </c>
      <c r="U10" s="116">
        <v>44</v>
      </c>
    </row>
    <row r="11" spans="2:21" x14ac:dyDescent="0.15">
      <c r="B11" s="322"/>
      <c r="C11" s="232" t="s">
        <v>41</v>
      </c>
      <c r="D11" s="233"/>
      <c r="E11" s="114">
        <f t="shared" si="0"/>
        <v>347</v>
      </c>
      <c r="F11" s="115">
        <f t="shared" si="1"/>
        <v>223</v>
      </c>
      <c r="G11" s="116">
        <f t="shared" si="2"/>
        <v>124</v>
      </c>
      <c r="H11" s="117">
        <v>0</v>
      </c>
      <c r="I11" s="115">
        <v>0</v>
      </c>
      <c r="J11" s="115">
        <v>14</v>
      </c>
      <c r="K11" s="115">
        <v>14</v>
      </c>
      <c r="L11" s="115">
        <v>30</v>
      </c>
      <c r="M11" s="115">
        <v>20</v>
      </c>
      <c r="N11" s="115">
        <v>37</v>
      </c>
      <c r="O11" s="115">
        <v>22</v>
      </c>
      <c r="P11" s="115">
        <v>55</v>
      </c>
      <c r="Q11" s="115">
        <v>26</v>
      </c>
      <c r="R11" s="115">
        <v>67</v>
      </c>
      <c r="S11" s="115">
        <v>30</v>
      </c>
      <c r="T11" s="117">
        <v>20</v>
      </c>
      <c r="U11" s="116">
        <v>12</v>
      </c>
    </row>
    <row r="12" spans="2:21" x14ac:dyDescent="0.15">
      <c r="B12" s="322"/>
      <c r="C12" s="232" t="s">
        <v>42</v>
      </c>
      <c r="D12" s="233"/>
      <c r="E12" s="114">
        <f t="shared" si="0"/>
        <v>183</v>
      </c>
      <c r="F12" s="115">
        <f t="shared" si="1"/>
        <v>142</v>
      </c>
      <c r="G12" s="116">
        <f t="shared" si="2"/>
        <v>41</v>
      </c>
      <c r="H12" s="117">
        <v>0</v>
      </c>
      <c r="I12" s="115">
        <v>0</v>
      </c>
      <c r="J12" s="115">
        <v>7</v>
      </c>
      <c r="K12" s="115">
        <v>2</v>
      </c>
      <c r="L12" s="115">
        <v>17</v>
      </c>
      <c r="M12" s="115">
        <v>7</v>
      </c>
      <c r="N12" s="115">
        <v>24</v>
      </c>
      <c r="O12" s="115">
        <v>14</v>
      </c>
      <c r="P12" s="115">
        <v>26</v>
      </c>
      <c r="Q12" s="115">
        <v>12</v>
      </c>
      <c r="R12" s="115">
        <v>46</v>
      </c>
      <c r="S12" s="115">
        <v>5</v>
      </c>
      <c r="T12" s="117">
        <v>22</v>
      </c>
      <c r="U12" s="116">
        <v>1</v>
      </c>
    </row>
    <row r="13" spans="2:21" x14ac:dyDescent="0.15">
      <c r="B13" s="322"/>
      <c r="C13" s="232" t="s">
        <v>43</v>
      </c>
      <c r="D13" s="233"/>
      <c r="E13" s="114">
        <f t="shared" si="0"/>
        <v>2130</v>
      </c>
      <c r="F13" s="115">
        <f t="shared" si="1"/>
        <v>1440</v>
      </c>
      <c r="G13" s="116">
        <f t="shared" si="2"/>
        <v>690</v>
      </c>
      <c r="H13" s="117">
        <v>16</v>
      </c>
      <c r="I13" s="115">
        <v>6</v>
      </c>
      <c r="J13" s="115">
        <v>190</v>
      </c>
      <c r="K13" s="115">
        <v>90</v>
      </c>
      <c r="L13" s="115">
        <v>207</v>
      </c>
      <c r="M13" s="115">
        <v>103</v>
      </c>
      <c r="N13" s="115">
        <v>277</v>
      </c>
      <c r="O13" s="115">
        <v>128</v>
      </c>
      <c r="P13" s="115">
        <v>334</v>
      </c>
      <c r="Q13" s="115">
        <v>161</v>
      </c>
      <c r="R13" s="115">
        <v>289</v>
      </c>
      <c r="S13" s="115">
        <v>143</v>
      </c>
      <c r="T13" s="117">
        <v>127</v>
      </c>
      <c r="U13" s="116">
        <v>59</v>
      </c>
    </row>
    <row r="14" spans="2:21" x14ac:dyDescent="0.15">
      <c r="B14" s="322"/>
      <c r="C14" s="232" t="s">
        <v>44</v>
      </c>
      <c r="D14" s="233"/>
      <c r="E14" s="114">
        <f t="shared" si="0"/>
        <v>1554</v>
      </c>
      <c r="F14" s="115">
        <f t="shared" si="1"/>
        <v>854</v>
      </c>
      <c r="G14" s="116">
        <f t="shared" si="2"/>
        <v>700</v>
      </c>
      <c r="H14" s="117">
        <v>11</v>
      </c>
      <c r="I14" s="115">
        <v>8</v>
      </c>
      <c r="J14" s="115">
        <v>115</v>
      </c>
      <c r="K14" s="115">
        <v>125</v>
      </c>
      <c r="L14" s="115">
        <v>183</v>
      </c>
      <c r="M14" s="115">
        <v>174</v>
      </c>
      <c r="N14" s="115">
        <v>176</v>
      </c>
      <c r="O14" s="115">
        <v>133</v>
      </c>
      <c r="P14" s="115">
        <v>179</v>
      </c>
      <c r="Q14" s="115">
        <v>122</v>
      </c>
      <c r="R14" s="115">
        <v>142</v>
      </c>
      <c r="S14" s="115">
        <v>92</v>
      </c>
      <c r="T14" s="117">
        <v>48</v>
      </c>
      <c r="U14" s="116">
        <v>46</v>
      </c>
    </row>
    <row r="15" spans="2:21" x14ac:dyDescent="0.15">
      <c r="B15" s="322"/>
      <c r="C15" s="232" t="s">
        <v>45</v>
      </c>
      <c r="D15" s="233"/>
      <c r="E15" s="114">
        <f t="shared" si="0"/>
        <v>150</v>
      </c>
      <c r="F15" s="115">
        <f t="shared" si="1"/>
        <v>79</v>
      </c>
      <c r="G15" s="116">
        <f t="shared" si="2"/>
        <v>71</v>
      </c>
      <c r="H15" s="117">
        <v>4</v>
      </c>
      <c r="I15" s="115">
        <v>3</v>
      </c>
      <c r="J15" s="115">
        <v>10</v>
      </c>
      <c r="K15" s="115">
        <v>5</v>
      </c>
      <c r="L15" s="115">
        <v>5</v>
      </c>
      <c r="M15" s="115">
        <v>11</v>
      </c>
      <c r="N15" s="115">
        <v>16</v>
      </c>
      <c r="O15" s="115">
        <v>9</v>
      </c>
      <c r="P15" s="115">
        <v>14</v>
      </c>
      <c r="Q15" s="115">
        <v>11</v>
      </c>
      <c r="R15" s="115">
        <v>17</v>
      </c>
      <c r="S15" s="115">
        <v>22</v>
      </c>
      <c r="T15" s="117">
        <v>13</v>
      </c>
      <c r="U15" s="116">
        <v>10</v>
      </c>
    </row>
    <row r="16" spans="2:21" x14ac:dyDescent="0.15">
      <c r="B16" s="322"/>
      <c r="C16" s="232" t="s">
        <v>46</v>
      </c>
      <c r="D16" s="233"/>
      <c r="E16" s="114">
        <f t="shared" si="0"/>
        <v>426</v>
      </c>
      <c r="F16" s="115">
        <f t="shared" si="1"/>
        <v>264</v>
      </c>
      <c r="G16" s="116">
        <f t="shared" si="2"/>
        <v>162</v>
      </c>
      <c r="H16" s="117">
        <v>1</v>
      </c>
      <c r="I16" s="115">
        <v>1</v>
      </c>
      <c r="J16" s="115">
        <v>10</v>
      </c>
      <c r="K16" s="115">
        <v>6</v>
      </c>
      <c r="L16" s="115">
        <v>22</v>
      </c>
      <c r="M16" s="115">
        <v>20</v>
      </c>
      <c r="N16" s="115">
        <v>57</v>
      </c>
      <c r="O16" s="115">
        <v>29</v>
      </c>
      <c r="P16" s="115">
        <v>71</v>
      </c>
      <c r="Q16" s="115">
        <v>42</v>
      </c>
      <c r="R16" s="115">
        <v>75</v>
      </c>
      <c r="S16" s="115">
        <v>50</v>
      </c>
      <c r="T16" s="117">
        <v>28</v>
      </c>
      <c r="U16" s="116">
        <v>14</v>
      </c>
    </row>
    <row r="17" spans="2:21" x14ac:dyDescent="0.15">
      <c r="B17" s="322"/>
      <c r="C17" s="232" t="s">
        <v>30</v>
      </c>
      <c r="D17" s="233"/>
      <c r="E17" s="114">
        <f t="shared" si="0"/>
        <v>17</v>
      </c>
      <c r="F17" s="115">
        <f t="shared" si="1"/>
        <v>8</v>
      </c>
      <c r="G17" s="116">
        <f t="shared" si="2"/>
        <v>9</v>
      </c>
      <c r="H17" s="117">
        <v>0</v>
      </c>
      <c r="I17" s="115">
        <v>0</v>
      </c>
      <c r="J17" s="115">
        <v>1</v>
      </c>
      <c r="K17" s="115">
        <v>3</v>
      </c>
      <c r="L17" s="115">
        <v>1</v>
      </c>
      <c r="M17" s="115">
        <v>2</v>
      </c>
      <c r="N17" s="115">
        <v>1</v>
      </c>
      <c r="O17" s="115">
        <v>0</v>
      </c>
      <c r="P17" s="115">
        <v>3</v>
      </c>
      <c r="Q17" s="115">
        <v>1</v>
      </c>
      <c r="R17" s="115">
        <v>2</v>
      </c>
      <c r="S17" s="115">
        <v>2</v>
      </c>
      <c r="T17" s="117">
        <v>0</v>
      </c>
      <c r="U17" s="116">
        <v>1</v>
      </c>
    </row>
    <row r="18" spans="2:21" ht="14.25" thickBot="1" x14ac:dyDescent="0.2">
      <c r="B18" s="323"/>
      <c r="C18" s="315" t="s">
        <v>47</v>
      </c>
      <c r="D18" s="328"/>
      <c r="E18" s="118">
        <f t="shared" si="0"/>
        <v>36335</v>
      </c>
      <c r="F18" s="119">
        <f t="shared" si="1"/>
        <v>22420</v>
      </c>
      <c r="G18" s="120">
        <f t="shared" si="2"/>
        <v>13915</v>
      </c>
      <c r="H18" s="121">
        <f>SUM(H4:H17)</f>
        <v>124</v>
      </c>
      <c r="I18" s="121">
        <f t="shared" ref="I18:U18" si="3">SUM(I4:I17)</f>
        <v>73</v>
      </c>
      <c r="J18" s="121">
        <f t="shared" si="3"/>
        <v>1951</v>
      </c>
      <c r="K18" s="121">
        <f t="shared" si="3"/>
        <v>1285</v>
      </c>
      <c r="L18" s="121">
        <f t="shared" si="3"/>
        <v>3215</v>
      </c>
      <c r="M18" s="121">
        <f t="shared" si="3"/>
        <v>2161</v>
      </c>
      <c r="N18" s="121">
        <f t="shared" si="3"/>
        <v>3957</v>
      </c>
      <c r="O18" s="121">
        <f t="shared" si="3"/>
        <v>2319</v>
      </c>
      <c r="P18" s="121">
        <f t="shared" si="3"/>
        <v>5001</v>
      </c>
      <c r="Q18" s="121">
        <f t="shared" si="3"/>
        <v>2897</v>
      </c>
      <c r="R18" s="121">
        <f t="shared" si="3"/>
        <v>5414</v>
      </c>
      <c r="S18" s="121">
        <f t="shared" si="3"/>
        <v>3376</v>
      </c>
      <c r="T18" s="121">
        <f t="shared" si="3"/>
        <v>2758</v>
      </c>
      <c r="U18" s="186">
        <f t="shared" si="3"/>
        <v>1804</v>
      </c>
    </row>
    <row r="19" spans="2:21" ht="13.5" customHeight="1" x14ac:dyDescent="0.15">
      <c r="B19" s="317" t="s">
        <v>48</v>
      </c>
      <c r="C19" s="242" t="s">
        <v>49</v>
      </c>
      <c r="D19" s="243"/>
      <c r="E19" s="109">
        <f t="shared" si="0"/>
        <v>66</v>
      </c>
      <c r="F19" s="110">
        <f t="shared" ref="F19:F34" si="4">SUM(H19+J19+L19+N19+P19+R19+T19)</f>
        <v>36</v>
      </c>
      <c r="G19" s="111">
        <f t="shared" ref="G19:G34" si="5">SUM(I19+K19+M19+O19+Q19+S19+U19)</f>
        <v>30</v>
      </c>
      <c r="H19" s="112">
        <v>1</v>
      </c>
      <c r="I19" s="110">
        <v>1</v>
      </c>
      <c r="J19" s="110">
        <v>4</v>
      </c>
      <c r="K19" s="110">
        <v>3</v>
      </c>
      <c r="L19" s="110">
        <v>8</v>
      </c>
      <c r="M19" s="110">
        <v>1</v>
      </c>
      <c r="N19" s="110">
        <v>6</v>
      </c>
      <c r="O19" s="110">
        <v>7</v>
      </c>
      <c r="P19" s="110">
        <v>11</v>
      </c>
      <c r="Q19" s="110">
        <v>9</v>
      </c>
      <c r="R19" s="110">
        <v>4</v>
      </c>
      <c r="S19" s="110">
        <v>9</v>
      </c>
      <c r="T19" s="112">
        <v>2</v>
      </c>
      <c r="U19" s="111">
        <v>0</v>
      </c>
    </row>
    <row r="20" spans="2:21" x14ac:dyDescent="0.15">
      <c r="B20" s="318"/>
      <c r="C20" s="232" t="s">
        <v>50</v>
      </c>
      <c r="D20" s="233"/>
      <c r="E20" s="114">
        <f t="shared" si="0"/>
        <v>50</v>
      </c>
      <c r="F20" s="115">
        <f t="shared" si="4"/>
        <v>29</v>
      </c>
      <c r="G20" s="116">
        <f t="shared" si="5"/>
        <v>21</v>
      </c>
      <c r="H20" s="117">
        <v>2</v>
      </c>
      <c r="I20" s="115">
        <v>1</v>
      </c>
      <c r="J20" s="115">
        <v>12</v>
      </c>
      <c r="K20" s="115">
        <v>10</v>
      </c>
      <c r="L20" s="115">
        <v>8</v>
      </c>
      <c r="M20" s="115">
        <v>3</v>
      </c>
      <c r="N20" s="115">
        <v>6</v>
      </c>
      <c r="O20" s="115">
        <v>3</v>
      </c>
      <c r="P20" s="115">
        <v>1</v>
      </c>
      <c r="Q20" s="115">
        <v>2</v>
      </c>
      <c r="R20" s="115">
        <v>0</v>
      </c>
      <c r="S20" s="115">
        <v>2</v>
      </c>
      <c r="T20" s="117">
        <v>0</v>
      </c>
      <c r="U20" s="116">
        <v>0</v>
      </c>
    </row>
    <row r="21" spans="2:21" x14ac:dyDescent="0.15">
      <c r="B21" s="318"/>
      <c r="C21" s="232" t="s">
        <v>51</v>
      </c>
      <c r="D21" s="233"/>
      <c r="E21" s="114">
        <f t="shared" si="0"/>
        <v>13</v>
      </c>
      <c r="F21" s="115">
        <f t="shared" si="4"/>
        <v>10</v>
      </c>
      <c r="G21" s="116">
        <f t="shared" si="5"/>
        <v>3</v>
      </c>
      <c r="H21" s="117">
        <v>0</v>
      </c>
      <c r="I21" s="115">
        <v>0</v>
      </c>
      <c r="J21" s="115">
        <v>0</v>
      </c>
      <c r="K21" s="115">
        <v>0</v>
      </c>
      <c r="L21" s="115">
        <v>2</v>
      </c>
      <c r="M21" s="115">
        <v>0</v>
      </c>
      <c r="N21" s="115">
        <v>2</v>
      </c>
      <c r="O21" s="115">
        <v>1</v>
      </c>
      <c r="P21" s="115">
        <v>3</v>
      </c>
      <c r="Q21" s="115">
        <v>1</v>
      </c>
      <c r="R21" s="115">
        <v>2</v>
      </c>
      <c r="S21" s="115">
        <v>1</v>
      </c>
      <c r="T21" s="117">
        <v>1</v>
      </c>
      <c r="U21" s="116">
        <v>0</v>
      </c>
    </row>
    <row r="22" spans="2:21" x14ac:dyDescent="0.15">
      <c r="B22" s="318"/>
      <c r="C22" s="232" t="s">
        <v>52</v>
      </c>
      <c r="D22" s="233"/>
      <c r="E22" s="114">
        <f t="shared" si="0"/>
        <v>3</v>
      </c>
      <c r="F22" s="115">
        <f t="shared" si="4"/>
        <v>1</v>
      </c>
      <c r="G22" s="116">
        <f t="shared" si="5"/>
        <v>2</v>
      </c>
      <c r="H22" s="117">
        <v>0</v>
      </c>
      <c r="I22" s="115">
        <v>0</v>
      </c>
      <c r="J22" s="115">
        <v>0</v>
      </c>
      <c r="K22" s="115">
        <v>0</v>
      </c>
      <c r="L22" s="115">
        <v>0</v>
      </c>
      <c r="M22" s="115">
        <v>0</v>
      </c>
      <c r="N22" s="115">
        <v>1</v>
      </c>
      <c r="O22" s="115">
        <v>1</v>
      </c>
      <c r="P22" s="115">
        <v>0</v>
      </c>
      <c r="Q22" s="115">
        <v>1</v>
      </c>
      <c r="R22" s="115">
        <v>0</v>
      </c>
      <c r="S22" s="115">
        <v>0</v>
      </c>
      <c r="T22" s="117">
        <v>0</v>
      </c>
      <c r="U22" s="116">
        <v>0</v>
      </c>
    </row>
    <row r="23" spans="2:21" x14ac:dyDescent="0.15">
      <c r="B23" s="318"/>
      <c r="C23" s="232" t="s">
        <v>53</v>
      </c>
      <c r="D23" s="233"/>
      <c r="E23" s="114">
        <f t="shared" si="0"/>
        <v>1396</v>
      </c>
      <c r="F23" s="115">
        <f t="shared" si="4"/>
        <v>874</v>
      </c>
      <c r="G23" s="116">
        <f t="shared" si="5"/>
        <v>522</v>
      </c>
      <c r="H23" s="117">
        <v>3</v>
      </c>
      <c r="I23" s="115">
        <v>5</v>
      </c>
      <c r="J23" s="115">
        <v>48</v>
      </c>
      <c r="K23" s="115">
        <v>39</v>
      </c>
      <c r="L23" s="115">
        <v>111</v>
      </c>
      <c r="M23" s="115">
        <v>85</v>
      </c>
      <c r="N23" s="115">
        <v>198</v>
      </c>
      <c r="O23" s="115">
        <v>102</v>
      </c>
      <c r="P23" s="115">
        <v>217</v>
      </c>
      <c r="Q23" s="115">
        <v>116</v>
      </c>
      <c r="R23" s="115">
        <v>210</v>
      </c>
      <c r="S23" s="115">
        <v>116</v>
      </c>
      <c r="T23" s="117">
        <v>87</v>
      </c>
      <c r="U23" s="116">
        <v>59</v>
      </c>
    </row>
    <row r="24" spans="2:21" x14ac:dyDescent="0.15">
      <c r="B24" s="318"/>
      <c r="C24" s="232" t="s">
        <v>54</v>
      </c>
      <c r="D24" s="233"/>
      <c r="E24" s="114">
        <f t="shared" si="0"/>
        <v>240</v>
      </c>
      <c r="F24" s="115">
        <f t="shared" si="4"/>
        <v>143</v>
      </c>
      <c r="G24" s="116">
        <f t="shared" si="5"/>
        <v>97</v>
      </c>
      <c r="H24" s="117">
        <v>2</v>
      </c>
      <c r="I24" s="115">
        <v>1</v>
      </c>
      <c r="J24" s="115">
        <v>12</v>
      </c>
      <c r="K24" s="115">
        <v>11</v>
      </c>
      <c r="L24" s="115">
        <v>16</v>
      </c>
      <c r="M24" s="115">
        <v>15</v>
      </c>
      <c r="N24" s="115">
        <v>26</v>
      </c>
      <c r="O24" s="115">
        <v>17</v>
      </c>
      <c r="P24" s="115">
        <v>32</v>
      </c>
      <c r="Q24" s="115">
        <v>24</v>
      </c>
      <c r="R24" s="115">
        <v>45</v>
      </c>
      <c r="S24" s="115">
        <v>22</v>
      </c>
      <c r="T24" s="117">
        <v>10</v>
      </c>
      <c r="U24" s="116">
        <v>7</v>
      </c>
    </row>
    <row r="25" spans="2:21" ht="13.5" customHeight="1" x14ac:dyDescent="0.15">
      <c r="B25" s="318"/>
      <c r="C25" s="310" t="s">
        <v>55</v>
      </c>
      <c r="D25" s="195" t="s">
        <v>56</v>
      </c>
      <c r="E25" s="114">
        <f t="shared" si="0"/>
        <v>43</v>
      </c>
      <c r="F25" s="115">
        <f t="shared" si="4"/>
        <v>24</v>
      </c>
      <c r="G25" s="116">
        <f t="shared" si="5"/>
        <v>19</v>
      </c>
      <c r="H25" s="117">
        <v>0</v>
      </c>
      <c r="I25" s="115">
        <v>0</v>
      </c>
      <c r="J25" s="115">
        <v>1</v>
      </c>
      <c r="K25" s="115">
        <v>1</v>
      </c>
      <c r="L25" s="115">
        <v>1</v>
      </c>
      <c r="M25" s="115">
        <v>1</v>
      </c>
      <c r="N25" s="115">
        <v>7</v>
      </c>
      <c r="O25" s="115">
        <v>2</v>
      </c>
      <c r="P25" s="115">
        <v>7</v>
      </c>
      <c r="Q25" s="115">
        <v>4</v>
      </c>
      <c r="R25" s="115">
        <v>8</v>
      </c>
      <c r="S25" s="115">
        <v>4</v>
      </c>
      <c r="T25" s="117">
        <v>0</v>
      </c>
      <c r="U25" s="116">
        <v>7</v>
      </c>
    </row>
    <row r="26" spans="2:21" x14ac:dyDescent="0.15">
      <c r="B26" s="318"/>
      <c r="C26" s="245"/>
      <c r="D26" s="195" t="s">
        <v>57</v>
      </c>
      <c r="E26" s="114">
        <f t="shared" si="0"/>
        <v>0</v>
      </c>
      <c r="F26" s="115">
        <f t="shared" si="4"/>
        <v>0</v>
      </c>
      <c r="G26" s="116">
        <f t="shared" si="5"/>
        <v>0</v>
      </c>
      <c r="H26" s="117">
        <v>0</v>
      </c>
      <c r="I26" s="115">
        <v>0</v>
      </c>
      <c r="J26" s="115">
        <v>0</v>
      </c>
      <c r="K26" s="115">
        <v>0</v>
      </c>
      <c r="L26" s="115">
        <v>0</v>
      </c>
      <c r="M26" s="115">
        <v>0</v>
      </c>
      <c r="N26" s="115">
        <v>0</v>
      </c>
      <c r="O26" s="115">
        <v>0</v>
      </c>
      <c r="P26" s="115">
        <v>0</v>
      </c>
      <c r="Q26" s="115">
        <v>0</v>
      </c>
      <c r="R26" s="115">
        <v>0</v>
      </c>
      <c r="S26" s="115">
        <v>0</v>
      </c>
      <c r="T26" s="117">
        <v>0</v>
      </c>
      <c r="U26" s="116">
        <v>0</v>
      </c>
    </row>
    <row r="27" spans="2:21" x14ac:dyDescent="0.15">
      <c r="B27" s="318"/>
      <c r="C27" s="245"/>
      <c r="D27" s="195" t="s">
        <v>58</v>
      </c>
      <c r="E27" s="114">
        <f t="shared" si="0"/>
        <v>9</v>
      </c>
      <c r="F27" s="115">
        <f t="shared" si="4"/>
        <v>5</v>
      </c>
      <c r="G27" s="116">
        <f t="shared" si="5"/>
        <v>4</v>
      </c>
      <c r="H27" s="117">
        <v>0</v>
      </c>
      <c r="I27" s="115">
        <v>0</v>
      </c>
      <c r="J27" s="115">
        <v>0</v>
      </c>
      <c r="K27" s="115">
        <v>1</v>
      </c>
      <c r="L27" s="115">
        <v>0</v>
      </c>
      <c r="M27" s="115">
        <v>1</v>
      </c>
      <c r="N27" s="115">
        <v>2</v>
      </c>
      <c r="O27" s="115">
        <v>0</v>
      </c>
      <c r="P27" s="115">
        <v>0</v>
      </c>
      <c r="Q27" s="115">
        <v>1</v>
      </c>
      <c r="R27" s="115">
        <v>3</v>
      </c>
      <c r="S27" s="115">
        <v>1</v>
      </c>
      <c r="T27" s="117">
        <v>0</v>
      </c>
      <c r="U27" s="116">
        <v>0</v>
      </c>
    </row>
    <row r="28" spans="2:21" x14ac:dyDescent="0.15">
      <c r="B28" s="318"/>
      <c r="C28" s="245"/>
      <c r="D28" s="195" t="s">
        <v>59</v>
      </c>
      <c r="E28" s="114">
        <f t="shared" si="0"/>
        <v>75</v>
      </c>
      <c r="F28" s="115">
        <f t="shared" si="4"/>
        <v>50</v>
      </c>
      <c r="G28" s="116">
        <f t="shared" si="5"/>
        <v>25</v>
      </c>
      <c r="H28" s="117">
        <v>0</v>
      </c>
      <c r="I28" s="115">
        <v>0</v>
      </c>
      <c r="J28" s="115">
        <v>4</v>
      </c>
      <c r="K28" s="115">
        <v>3</v>
      </c>
      <c r="L28" s="115">
        <v>2</v>
      </c>
      <c r="M28" s="115">
        <v>3</v>
      </c>
      <c r="N28" s="115">
        <v>7</v>
      </c>
      <c r="O28" s="115">
        <v>2</v>
      </c>
      <c r="P28" s="115">
        <v>13</v>
      </c>
      <c r="Q28" s="115">
        <v>7</v>
      </c>
      <c r="R28" s="115">
        <v>18</v>
      </c>
      <c r="S28" s="115">
        <v>6</v>
      </c>
      <c r="T28" s="117">
        <v>6</v>
      </c>
      <c r="U28" s="116">
        <v>4</v>
      </c>
    </row>
    <row r="29" spans="2:21" x14ac:dyDescent="0.15">
      <c r="B29" s="318"/>
      <c r="C29" s="245"/>
      <c r="D29" s="195" t="s">
        <v>60</v>
      </c>
      <c r="E29" s="114">
        <f t="shared" si="0"/>
        <v>79</v>
      </c>
      <c r="F29" s="115">
        <f t="shared" si="4"/>
        <v>37</v>
      </c>
      <c r="G29" s="116">
        <f t="shared" si="5"/>
        <v>42</v>
      </c>
      <c r="H29" s="117">
        <v>0</v>
      </c>
      <c r="I29" s="115">
        <v>0</v>
      </c>
      <c r="J29" s="115">
        <v>3</v>
      </c>
      <c r="K29" s="115">
        <v>3</v>
      </c>
      <c r="L29" s="115">
        <v>9</v>
      </c>
      <c r="M29" s="115">
        <v>9</v>
      </c>
      <c r="N29" s="115">
        <v>6</v>
      </c>
      <c r="O29" s="115">
        <v>6</v>
      </c>
      <c r="P29" s="115">
        <v>8</v>
      </c>
      <c r="Q29" s="115">
        <v>10</v>
      </c>
      <c r="R29" s="115">
        <v>8</v>
      </c>
      <c r="S29" s="115">
        <v>8</v>
      </c>
      <c r="T29" s="117">
        <v>3</v>
      </c>
      <c r="U29" s="116">
        <v>6</v>
      </c>
    </row>
    <row r="30" spans="2:21" x14ac:dyDescent="0.15">
      <c r="B30" s="318"/>
      <c r="C30" s="245"/>
      <c r="D30" s="195" t="s">
        <v>61</v>
      </c>
      <c r="E30" s="114">
        <f t="shared" si="0"/>
        <v>46</v>
      </c>
      <c r="F30" s="115">
        <f t="shared" si="4"/>
        <v>28</v>
      </c>
      <c r="G30" s="116">
        <f t="shared" si="5"/>
        <v>18</v>
      </c>
      <c r="H30" s="117">
        <v>0</v>
      </c>
      <c r="I30" s="115">
        <v>0</v>
      </c>
      <c r="J30" s="115">
        <v>1</v>
      </c>
      <c r="K30" s="115">
        <v>2</v>
      </c>
      <c r="L30" s="115">
        <v>3</v>
      </c>
      <c r="M30" s="115">
        <v>4</v>
      </c>
      <c r="N30" s="115">
        <v>3</v>
      </c>
      <c r="O30" s="115">
        <v>1</v>
      </c>
      <c r="P30" s="115">
        <v>3</v>
      </c>
      <c r="Q30" s="115">
        <v>3</v>
      </c>
      <c r="R30" s="115">
        <v>13</v>
      </c>
      <c r="S30" s="115">
        <v>6</v>
      </c>
      <c r="T30" s="117">
        <v>5</v>
      </c>
      <c r="U30" s="116">
        <v>2</v>
      </c>
    </row>
    <row r="31" spans="2:21" x14ac:dyDescent="0.15">
      <c r="B31" s="318"/>
      <c r="C31" s="245"/>
      <c r="D31" s="195" t="s">
        <v>62</v>
      </c>
      <c r="E31" s="114">
        <f t="shared" si="0"/>
        <v>211</v>
      </c>
      <c r="F31" s="115">
        <f t="shared" si="4"/>
        <v>123</v>
      </c>
      <c r="G31" s="116">
        <f t="shared" si="5"/>
        <v>88</v>
      </c>
      <c r="H31" s="117">
        <v>1</v>
      </c>
      <c r="I31" s="115">
        <v>2</v>
      </c>
      <c r="J31" s="115">
        <v>19</v>
      </c>
      <c r="K31" s="115">
        <v>13</v>
      </c>
      <c r="L31" s="115">
        <v>17</v>
      </c>
      <c r="M31" s="115">
        <v>13</v>
      </c>
      <c r="N31" s="115">
        <v>27</v>
      </c>
      <c r="O31" s="115">
        <v>24</v>
      </c>
      <c r="P31" s="115">
        <v>25</v>
      </c>
      <c r="Q31" s="115">
        <v>14</v>
      </c>
      <c r="R31" s="115">
        <v>25</v>
      </c>
      <c r="S31" s="115">
        <v>17</v>
      </c>
      <c r="T31" s="117">
        <v>9</v>
      </c>
      <c r="U31" s="116">
        <v>5</v>
      </c>
    </row>
    <row r="32" spans="2:21" x14ac:dyDescent="0.15">
      <c r="B32" s="318"/>
      <c r="C32" s="245"/>
      <c r="D32" s="195" t="s">
        <v>63</v>
      </c>
      <c r="E32" s="114">
        <f t="shared" si="0"/>
        <v>1</v>
      </c>
      <c r="F32" s="115">
        <f t="shared" si="4"/>
        <v>1</v>
      </c>
      <c r="G32" s="116">
        <f t="shared" si="5"/>
        <v>0</v>
      </c>
      <c r="H32" s="117">
        <v>0</v>
      </c>
      <c r="I32" s="115">
        <v>0</v>
      </c>
      <c r="J32" s="115">
        <v>1</v>
      </c>
      <c r="K32" s="115">
        <v>0</v>
      </c>
      <c r="L32" s="115">
        <v>0</v>
      </c>
      <c r="M32" s="115">
        <v>0</v>
      </c>
      <c r="N32" s="115">
        <v>0</v>
      </c>
      <c r="O32" s="115">
        <v>0</v>
      </c>
      <c r="P32" s="115">
        <v>0</v>
      </c>
      <c r="Q32" s="115">
        <v>0</v>
      </c>
      <c r="R32" s="115">
        <v>0</v>
      </c>
      <c r="S32" s="115">
        <v>0</v>
      </c>
      <c r="T32" s="117">
        <v>0</v>
      </c>
      <c r="U32" s="116">
        <v>0</v>
      </c>
    </row>
    <row r="33" spans="2:21" x14ac:dyDescent="0.15">
      <c r="B33" s="318"/>
      <c r="C33" s="245"/>
      <c r="D33" s="195" t="s">
        <v>30</v>
      </c>
      <c r="E33" s="114">
        <f t="shared" si="0"/>
        <v>708</v>
      </c>
      <c r="F33" s="115">
        <f t="shared" si="4"/>
        <v>432</v>
      </c>
      <c r="G33" s="116">
        <f t="shared" si="5"/>
        <v>276</v>
      </c>
      <c r="H33" s="117">
        <v>6</v>
      </c>
      <c r="I33" s="115">
        <v>2</v>
      </c>
      <c r="J33" s="115">
        <v>28</v>
      </c>
      <c r="K33" s="115">
        <v>21</v>
      </c>
      <c r="L33" s="115">
        <v>46</v>
      </c>
      <c r="M33" s="115">
        <v>33</v>
      </c>
      <c r="N33" s="115">
        <v>81</v>
      </c>
      <c r="O33" s="115">
        <v>41</v>
      </c>
      <c r="P33" s="115">
        <v>99</v>
      </c>
      <c r="Q33" s="115">
        <v>61</v>
      </c>
      <c r="R33" s="115">
        <v>113</v>
      </c>
      <c r="S33" s="115">
        <v>79</v>
      </c>
      <c r="T33" s="117">
        <v>59</v>
      </c>
      <c r="U33" s="116">
        <v>39</v>
      </c>
    </row>
    <row r="34" spans="2:21" x14ac:dyDescent="0.15">
      <c r="B34" s="318"/>
      <c r="C34" s="246"/>
      <c r="D34" s="29" t="s">
        <v>13</v>
      </c>
      <c r="E34" s="114">
        <f t="shared" si="0"/>
        <v>1172</v>
      </c>
      <c r="F34" s="115">
        <f t="shared" si="4"/>
        <v>700</v>
      </c>
      <c r="G34" s="116">
        <f t="shared" si="5"/>
        <v>472</v>
      </c>
      <c r="H34" s="117">
        <f>SUM(H25:H33)</f>
        <v>7</v>
      </c>
      <c r="I34" s="117">
        <f t="shared" ref="I34:U34" si="6">SUM(I25:I33)</f>
        <v>4</v>
      </c>
      <c r="J34" s="117">
        <f t="shared" si="6"/>
        <v>57</v>
      </c>
      <c r="K34" s="117">
        <f t="shared" si="6"/>
        <v>44</v>
      </c>
      <c r="L34" s="117">
        <f t="shared" si="6"/>
        <v>78</v>
      </c>
      <c r="M34" s="117">
        <f t="shared" si="6"/>
        <v>64</v>
      </c>
      <c r="N34" s="117">
        <f t="shared" si="6"/>
        <v>133</v>
      </c>
      <c r="O34" s="117">
        <f t="shared" si="6"/>
        <v>76</v>
      </c>
      <c r="P34" s="117">
        <f t="shared" si="6"/>
        <v>155</v>
      </c>
      <c r="Q34" s="117">
        <f t="shared" si="6"/>
        <v>100</v>
      </c>
      <c r="R34" s="117">
        <f t="shared" si="6"/>
        <v>188</v>
      </c>
      <c r="S34" s="117">
        <f t="shared" si="6"/>
        <v>121</v>
      </c>
      <c r="T34" s="117">
        <f t="shared" si="6"/>
        <v>82</v>
      </c>
      <c r="U34" s="203">
        <f t="shared" si="6"/>
        <v>63</v>
      </c>
    </row>
    <row r="35" spans="2:21" ht="13.5" customHeight="1" x14ac:dyDescent="0.15">
      <c r="B35" s="318"/>
      <c r="C35" s="311" t="s">
        <v>64</v>
      </c>
      <c r="D35" s="30" t="s">
        <v>56</v>
      </c>
      <c r="E35" s="114">
        <f t="shared" si="0"/>
        <v>10</v>
      </c>
      <c r="F35" s="115">
        <f t="shared" ref="F35:F45" si="7">SUM(H35+J35+L35+N35+P35+R35+T35)</f>
        <v>8</v>
      </c>
      <c r="G35" s="116">
        <f t="shared" ref="G35:G45" si="8">SUM(I35+K35+M35+O35+Q35+S35+U35)</f>
        <v>2</v>
      </c>
      <c r="H35" s="117">
        <v>0</v>
      </c>
      <c r="I35" s="115">
        <v>0</v>
      </c>
      <c r="J35" s="115">
        <v>0</v>
      </c>
      <c r="K35" s="115">
        <v>0</v>
      </c>
      <c r="L35" s="115">
        <v>1</v>
      </c>
      <c r="M35" s="115">
        <v>0</v>
      </c>
      <c r="N35" s="115">
        <v>1</v>
      </c>
      <c r="O35" s="115">
        <v>0</v>
      </c>
      <c r="P35" s="115">
        <v>2</v>
      </c>
      <c r="Q35" s="115">
        <v>0</v>
      </c>
      <c r="R35" s="115">
        <v>2</v>
      </c>
      <c r="S35" s="115">
        <v>2</v>
      </c>
      <c r="T35" s="117">
        <v>2</v>
      </c>
      <c r="U35" s="116">
        <v>0</v>
      </c>
    </row>
    <row r="36" spans="2:21" x14ac:dyDescent="0.15">
      <c r="B36" s="318"/>
      <c r="C36" s="311"/>
      <c r="D36" s="195" t="s">
        <v>57</v>
      </c>
      <c r="E36" s="114">
        <f t="shared" si="0"/>
        <v>0</v>
      </c>
      <c r="F36" s="115">
        <f t="shared" si="7"/>
        <v>0</v>
      </c>
      <c r="G36" s="116">
        <f t="shared" si="8"/>
        <v>0</v>
      </c>
      <c r="H36" s="117">
        <v>0</v>
      </c>
      <c r="I36" s="115">
        <v>0</v>
      </c>
      <c r="J36" s="115">
        <v>0</v>
      </c>
      <c r="K36" s="115">
        <v>0</v>
      </c>
      <c r="L36" s="115">
        <v>0</v>
      </c>
      <c r="M36" s="115">
        <v>0</v>
      </c>
      <c r="N36" s="115">
        <v>0</v>
      </c>
      <c r="O36" s="115">
        <v>0</v>
      </c>
      <c r="P36" s="115">
        <v>0</v>
      </c>
      <c r="Q36" s="115">
        <v>0</v>
      </c>
      <c r="R36" s="115">
        <v>0</v>
      </c>
      <c r="S36" s="115">
        <v>0</v>
      </c>
      <c r="T36" s="117">
        <v>0</v>
      </c>
      <c r="U36" s="116">
        <v>0</v>
      </c>
    </row>
    <row r="37" spans="2:21" x14ac:dyDescent="0.15">
      <c r="B37" s="318"/>
      <c r="C37" s="311"/>
      <c r="D37" s="195" t="s">
        <v>58</v>
      </c>
      <c r="E37" s="114">
        <f t="shared" si="0"/>
        <v>1</v>
      </c>
      <c r="F37" s="115">
        <f t="shared" si="7"/>
        <v>1</v>
      </c>
      <c r="G37" s="116">
        <f t="shared" si="8"/>
        <v>0</v>
      </c>
      <c r="H37" s="117">
        <v>0</v>
      </c>
      <c r="I37" s="115">
        <v>0</v>
      </c>
      <c r="J37" s="115">
        <v>0</v>
      </c>
      <c r="K37" s="115">
        <v>0</v>
      </c>
      <c r="L37" s="115">
        <v>0</v>
      </c>
      <c r="M37" s="115">
        <v>0</v>
      </c>
      <c r="N37" s="115">
        <v>0</v>
      </c>
      <c r="O37" s="115">
        <v>0</v>
      </c>
      <c r="P37" s="115">
        <v>1</v>
      </c>
      <c r="Q37" s="115">
        <v>0</v>
      </c>
      <c r="R37" s="115">
        <v>0</v>
      </c>
      <c r="S37" s="115">
        <v>0</v>
      </c>
      <c r="T37" s="117">
        <v>0</v>
      </c>
      <c r="U37" s="116">
        <v>0</v>
      </c>
    </row>
    <row r="38" spans="2:21" x14ac:dyDescent="0.15">
      <c r="B38" s="318"/>
      <c r="C38" s="311"/>
      <c r="D38" s="195" t="s">
        <v>59</v>
      </c>
      <c r="E38" s="114">
        <f t="shared" si="0"/>
        <v>9</v>
      </c>
      <c r="F38" s="115">
        <f t="shared" si="7"/>
        <v>6</v>
      </c>
      <c r="G38" s="116">
        <f t="shared" si="8"/>
        <v>3</v>
      </c>
      <c r="H38" s="117">
        <v>0</v>
      </c>
      <c r="I38" s="115">
        <v>0</v>
      </c>
      <c r="J38" s="115">
        <v>1</v>
      </c>
      <c r="K38" s="115">
        <v>0</v>
      </c>
      <c r="L38" s="115">
        <v>1</v>
      </c>
      <c r="M38" s="115">
        <v>0</v>
      </c>
      <c r="N38" s="115">
        <v>1</v>
      </c>
      <c r="O38" s="115">
        <v>0</v>
      </c>
      <c r="P38" s="115">
        <v>1</v>
      </c>
      <c r="Q38" s="115">
        <v>1</v>
      </c>
      <c r="R38" s="115">
        <v>0</v>
      </c>
      <c r="S38" s="115">
        <v>2</v>
      </c>
      <c r="T38" s="117">
        <v>2</v>
      </c>
      <c r="U38" s="116">
        <v>0</v>
      </c>
    </row>
    <row r="39" spans="2:21" x14ac:dyDescent="0.15">
      <c r="B39" s="318"/>
      <c r="C39" s="311"/>
      <c r="D39" s="195" t="s">
        <v>60</v>
      </c>
      <c r="E39" s="114">
        <f t="shared" si="0"/>
        <v>44</v>
      </c>
      <c r="F39" s="115">
        <f t="shared" si="7"/>
        <v>27</v>
      </c>
      <c r="G39" s="116">
        <f t="shared" si="8"/>
        <v>17</v>
      </c>
      <c r="H39" s="117">
        <v>0</v>
      </c>
      <c r="I39" s="115">
        <v>0</v>
      </c>
      <c r="J39" s="115">
        <v>4</v>
      </c>
      <c r="K39" s="115">
        <v>1</v>
      </c>
      <c r="L39" s="115">
        <v>6</v>
      </c>
      <c r="M39" s="115">
        <v>4</v>
      </c>
      <c r="N39" s="115">
        <v>4</v>
      </c>
      <c r="O39" s="115">
        <v>1</v>
      </c>
      <c r="P39" s="115">
        <v>3</v>
      </c>
      <c r="Q39" s="115">
        <v>7</v>
      </c>
      <c r="R39" s="115">
        <v>3</v>
      </c>
      <c r="S39" s="115">
        <v>1</v>
      </c>
      <c r="T39" s="117">
        <v>7</v>
      </c>
      <c r="U39" s="116">
        <v>3</v>
      </c>
    </row>
    <row r="40" spans="2:21" x14ac:dyDescent="0.15">
      <c r="B40" s="318"/>
      <c r="C40" s="311"/>
      <c r="D40" s="195" t="s">
        <v>61</v>
      </c>
      <c r="E40" s="114">
        <f t="shared" si="0"/>
        <v>15</v>
      </c>
      <c r="F40" s="115">
        <f t="shared" si="7"/>
        <v>12</v>
      </c>
      <c r="G40" s="116">
        <f t="shared" si="8"/>
        <v>3</v>
      </c>
      <c r="H40" s="117">
        <v>0</v>
      </c>
      <c r="I40" s="115">
        <v>0</v>
      </c>
      <c r="J40" s="115">
        <v>2</v>
      </c>
      <c r="K40" s="115">
        <v>1</v>
      </c>
      <c r="L40" s="115">
        <v>2</v>
      </c>
      <c r="M40" s="115">
        <v>0</v>
      </c>
      <c r="N40" s="115">
        <v>4</v>
      </c>
      <c r="O40" s="115">
        <v>1</v>
      </c>
      <c r="P40" s="115">
        <v>1</v>
      </c>
      <c r="Q40" s="115">
        <v>0</v>
      </c>
      <c r="R40" s="115">
        <v>1</v>
      </c>
      <c r="S40" s="115">
        <v>1</v>
      </c>
      <c r="T40" s="117">
        <v>2</v>
      </c>
      <c r="U40" s="116">
        <v>0</v>
      </c>
    </row>
    <row r="41" spans="2:21" x14ac:dyDescent="0.15">
      <c r="B41" s="318"/>
      <c r="C41" s="311"/>
      <c r="D41" s="195" t="s">
        <v>62</v>
      </c>
      <c r="E41" s="114">
        <f t="shared" si="0"/>
        <v>235</v>
      </c>
      <c r="F41" s="115">
        <f t="shared" si="7"/>
        <v>143</v>
      </c>
      <c r="G41" s="116">
        <f t="shared" si="8"/>
        <v>92</v>
      </c>
      <c r="H41" s="117">
        <v>1</v>
      </c>
      <c r="I41" s="115">
        <v>2</v>
      </c>
      <c r="J41" s="115">
        <v>16</v>
      </c>
      <c r="K41" s="115">
        <v>15</v>
      </c>
      <c r="L41" s="115">
        <v>30</v>
      </c>
      <c r="M41" s="115">
        <v>21</v>
      </c>
      <c r="N41" s="115">
        <v>35</v>
      </c>
      <c r="O41" s="115">
        <v>15</v>
      </c>
      <c r="P41" s="115">
        <v>24</v>
      </c>
      <c r="Q41" s="115">
        <v>13</v>
      </c>
      <c r="R41" s="115">
        <v>32</v>
      </c>
      <c r="S41" s="115">
        <v>18</v>
      </c>
      <c r="T41" s="117">
        <v>5</v>
      </c>
      <c r="U41" s="116">
        <v>8</v>
      </c>
    </row>
    <row r="42" spans="2:21" x14ac:dyDescent="0.15">
      <c r="B42" s="318"/>
      <c r="C42" s="311"/>
      <c r="D42" s="195" t="s">
        <v>63</v>
      </c>
      <c r="E42" s="114">
        <f t="shared" si="0"/>
        <v>0</v>
      </c>
      <c r="F42" s="115">
        <f t="shared" si="7"/>
        <v>0</v>
      </c>
      <c r="G42" s="116">
        <f t="shared" si="8"/>
        <v>0</v>
      </c>
      <c r="H42" s="117">
        <v>0</v>
      </c>
      <c r="I42" s="115">
        <v>0</v>
      </c>
      <c r="J42" s="115">
        <v>0</v>
      </c>
      <c r="K42" s="115">
        <v>0</v>
      </c>
      <c r="L42" s="115">
        <v>0</v>
      </c>
      <c r="M42" s="115">
        <v>0</v>
      </c>
      <c r="N42" s="115">
        <v>0</v>
      </c>
      <c r="O42" s="115">
        <v>0</v>
      </c>
      <c r="P42" s="115">
        <v>0</v>
      </c>
      <c r="Q42" s="115">
        <v>0</v>
      </c>
      <c r="R42" s="115">
        <v>0</v>
      </c>
      <c r="S42" s="115">
        <v>0</v>
      </c>
      <c r="T42" s="117">
        <v>0</v>
      </c>
      <c r="U42" s="116">
        <v>0</v>
      </c>
    </row>
    <row r="43" spans="2:21" x14ac:dyDescent="0.15">
      <c r="B43" s="318"/>
      <c r="C43" s="311"/>
      <c r="D43" s="195" t="s">
        <v>30</v>
      </c>
      <c r="E43" s="114">
        <f t="shared" si="0"/>
        <v>513</v>
      </c>
      <c r="F43" s="115">
        <f t="shared" si="7"/>
        <v>321</v>
      </c>
      <c r="G43" s="116">
        <f t="shared" si="8"/>
        <v>192</v>
      </c>
      <c r="H43" s="117">
        <v>2</v>
      </c>
      <c r="I43" s="115">
        <v>1</v>
      </c>
      <c r="J43" s="115">
        <v>21</v>
      </c>
      <c r="K43" s="115">
        <v>14</v>
      </c>
      <c r="L43" s="115">
        <v>32</v>
      </c>
      <c r="M43" s="115">
        <v>19</v>
      </c>
      <c r="N43" s="115">
        <v>48</v>
      </c>
      <c r="O43" s="115">
        <v>25</v>
      </c>
      <c r="P43" s="115">
        <v>78</v>
      </c>
      <c r="Q43" s="115">
        <v>38</v>
      </c>
      <c r="R43" s="115">
        <v>86</v>
      </c>
      <c r="S43" s="115">
        <v>59</v>
      </c>
      <c r="T43" s="117">
        <v>54</v>
      </c>
      <c r="U43" s="116">
        <v>36</v>
      </c>
    </row>
    <row r="44" spans="2:21" x14ac:dyDescent="0.15">
      <c r="B44" s="318"/>
      <c r="C44" s="311"/>
      <c r="D44" s="31" t="s">
        <v>13</v>
      </c>
      <c r="E44" s="114">
        <f t="shared" si="0"/>
        <v>827</v>
      </c>
      <c r="F44" s="115">
        <f t="shared" si="7"/>
        <v>518</v>
      </c>
      <c r="G44" s="116">
        <f t="shared" si="8"/>
        <v>309</v>
      </c>
      <c r="H44" s="125">
        <f>SUM(H35:H43)</f>
        <v>3</v>
      </c>
      <c r="I44" s="125">
        <f t="shared" ref="I44:U44" si="9">SUM(I35:I43)</f>
        <v>3</v>
      </c>
      <c r="J44" s="125">
        <f t="shared" si="9"/>
        <v>44</v>
      </c>
      <c r="K44" s="125">
        <f t="shared" si="9"/>
        <v>31</v>
      </c>
      <c r="L44" s="125">
        <f t="shared" si="9"/>
        <v>72</v>
      </c>
      <c r="M44" s="125">
        <f t="shared" si="9"/>
        <v>44</v>
      </c>
      <c r="N44" s="125">
        <f t="shared" si="9"/>
        <v>93</v>
      </c>
      <c r="O44" s="125">
        <f t="shared" si="9"/>
        <v>42</v>
      </c>
      <c r="P44" s="125">
        <f t="shared" si="9"/>
        <v>110</v>
      </c>
      <c r="Q44" s="125">
        <f t="shared" si="9"/>
        <v>59</v>
      </c>
      <c r="R44" s="125">
        <f t="shared" si="9"/>
        <v>124</v>
      </c>
      <c r="S44" s="125">
        <f t="shared" si="9"/>
        <v>83</v>
      </c>
      <c r="T44" s="125">
        <f t="shared" si="9"/>
        <v>72</v>
      </c>
      <c r="U44" s="204">
        <f t="shared" si="9"/>
        <v>47</v>
      </c>
    </row>
    <row r="45" spans="2:21" ht="14.25" thickBot="1" x14ac:dyDescent="0.2">
      <c r="B45" s="319"/>
      <c r="C45" s="200" t="s">
        <v>65</v>
      </c>
      <c r="D45" s="201"/>
      <c r="E45" s="145">
        <f t="shared" si="0"/>
        <v>3767</v>
      </c>
      <c r="F45" s="146">
        <f t="shared" si="7"/>
        <v>2311</v>
      </c>
      <c r="G45" s="147">
        <f t="shared" si="8"/>
        <v>1456</v>
      </c>
      <c r="H45" s="121">
        <f>SUM(H44+H34+H19+H20+H21+H22+H23+H24)</f>
        <v>18</v>
      </c>
      <c r="I45" s="121">
        <f t="shared" ref="I45:U45" si="10">SUM(I44+I34+I19+I20+I21+I22+I23+I24)</f>
        <v>15</v>
      </c>
      <c r="J45" s="121">
        <f t="shared" si="10"/>
        <v>177</v>
      </c>
      <c r="K45" s="121">
        <f t="shared" si="10"/>
        <v>138</v>
      </c>
      <c r="L45" s="121">
        <f t="shared" si="10"/>
        <v>295</v>
      </c>
      <c r="M45" s="121">
        <f t="shared" si="10"/>
        <v>212</v>
      </c>
      <c r="N45" s="121">
        <f t="shared" si="10"/>
        <v>465</v>
      </c>
      <c r="O45" s="121">
        <f t="shared" si="10"/>
        <v>249</v>
      </c>
      <c r="P45" s="121">
        <f t="shared" si="10"/>
        <v>529</v>
      </c>
      <c r="Q45" s="121">
        <f t="shared" si="10"/>
        <v>312</v>
      </c>
      <c r="R45" s="121">
        <f t="shared" si="10"/>
        <v>573</v>
      </c>
      <c r="S45" s="121">
        <f t="shared" si="10"/>
        <v>354</v>
      </c>
      <c r="T45" s="121">
        <f t="shared" si="10"/>
        <v>254</v>
      </c>
      <c r="U45" s="186">
        <f t="shared" si="10"/>
        <v>176</v>
      </c>
    </row>
    <row r="46" spans="2:21" ht="14.25" thickBot="1" x14ac:dyDescent="0.2">
      <c r="B46" s="312" t="s">
        <v>66</v>
      </c>
      <c r="C46" s="313"/>
      <c r="D46" s="314"/>
      <c r="E46" s="187">
        <f>E18+E45</f>
        <v>40102</v>
      </c>
      <c r="F46" s="188">
        <f t="shared" ref="F46:G46" si="11">F18+F45</f>
        <v>24731</v>
      </c>
      <c r="G46" s="130">
        <f t="shared" si="11"/>
        <v>15371</v>
      </c>
      <c r="H46" s="131">
        <f>H18+H45</f>
        <v>142</v>
      </c>
      <c r="I46" s="131">
        <f t="shared" ref="I46:U46" si="12">I18+I45</f>
        <v>88</v>
      </c>
      <c r="J46" s="131">
        <f t="shared" si="12"/>
        <v>2128</v>
      </c>
      <c r="K46" s="131">
        <f t="shared" si="12"/>
        <v>1423</v>
      </c>
      <c r="L46" s="131">
        <f t="shared" si="12"/>
        <v>3510</v>
      </c>
      <c r="M46" s="131">
        <f t="shared" si="12"/>
        <v>2373</v>
      </c>
      <c r="N46" s="131">
        <f t="shared" si="12"/>
        <v>4422</v>
      </c>
      <c r="O46" s="131">
        <f t="shared" si="12"/>
        <v>2568</v>
      </c>
      <c r="P46" s="131">
        <f t="shared" si="12"/>
        <v>5530</v>
      </c>
      <c r="Q46" s="131">
        <f t="shared" si="12"/>
        <v>3209</v>
      </c>
      <c r="R46" s="131">
        <f t="shared" si="12"/>
        <v>5987</v>
      </c>
      <c r="S46" s="131">
        <f t="shared" si="12"/>
        <v>3730</v>
      </c>
      <c r="T46" s="131">
        <f t="shared" si="12"/>
        <v>3012</v>
      </c>
      <c r="U46" s="205">
        <f t="shared" si="12"/>
        <v>1980</v>
      </c>
    </row>
    <row r="47" spans="2:21" x14ac:dyDescent="0.15">
      <c r="H47" s="60"/>
      <c r="U47" s="214"/>
    </row>
  </sheetData>
  <mergeCells count="35">
    <mergeCell ref="B46:D46"/>
    <mergeCell ref="C16:D16"/>
    <mergeCell ref="C17:D17"/>
    <mergeCell ref="C18:D18"/>
    <mergeCell ref="B19:B45"/>
    <mergeCell ref="C19:D19"/>
    <mergeCell ref="C20:D20"/>
    <mergeCell ref="C21:D21"/>
    <mergeCell ref="C22:D22"/>
    <mergeCell ref="C23:D23"/>
    <mergeCell ref="C24:D24"/>
    <mergeCell ref="B4:B18"/>
    <mergeCell ref="C4:D4"/>
    <mergeCell ref="C5:D5"/>
    <mergeCell ref="C8:D8"/>
    <mergeCell ref="C9:D9"/>
    <mergeCell ref="C10:D10"/>
    <mergeCell ref="C25:C34"/>
    <mergeCell ref="C35:C44"/>
    <mergeCell ref="C15:D15"/>
    <mergeCell ref="P2:Q2"/>
    <mergeCell ref="C11:D11"/>
    <mergeCell ref="C12:D12"/>
    <mergeCell ref="C13:D13"/>
    <mergeCell ref="C14:D14"/>
    <mergeCell ref="C6:D6"/>
    <mergeCell ref="C7:D7"/>
    <mergeCell ref="R2:S2"/>
    <mergeCell ref="T2:U2"/>
    <mergeCell ref="B2:D3"/>
    <mergeCell ref="E2:G2"/>
    <mergeCell ref="H2:I2"/>
    <mergeCell ref="J2:K2"/>
    <mergeCell ref="L2:M2"/>
    <mergeCell ref="N2:O2"/>
  </mergeCells>
  <phoneticPr fontId="1"/>
  <pageMargins left="0" right="0" top="0.15748031496062992" bottom="0.15748031496062992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46"/>
  <sheetViews>
    <sheetView view="pageBreakPreview" zoomScale="75" zoomScaleNormal="100" zoomScaleSheetLayoutView="75" workbookViewId="0"/>
  </sheetViews>
  <sheetFormatPr defaultRowHeight="13.5" x14ac:dyDescent="0.15"/>
  <cols>
    <col min="1" max="1" width="2" style="59" customWidth="1"/>
    <col min="2" max="2" width="2.75" style="59" bestFit="1" customWidth="1"/>
    <col min="3" max="3" width="10.625" style="59" customWidth="1"/>
    <col min="4" max="4" width="19.5" style="59" bestFit="1" customWidth="1"/>
    <col min="5" max="7" width="8.375" style="59" customWidth="1"/>
    <col min="8" max="19" width="7.25" style="59" customWidth="1"/>
    <col min="20" max="16384" width="9" style="59"/>
  </cols>
  <sheetData>
    <row r="1" spans="2:20" ht="14.25" thickBot="1" x14ac:dyDescent="0.2">
      <c r="B1" s="59" t="s">
        <v>78</v>
      </c>
    </row>
    <row r="2" spans="2:20" ht="13.5" customHeight="1" x14ac:dyDescent="0.15">
      <c r="B2" s="255" t="s">
        <v>32</v>
      </c>
      <c r="C2" s="256"/>
      <c r="D2" s="256"/>
      <c r="E2" s="259" t="s">
        <v>88</v>
      </c>
      <c r="F2" s="260"/>
      <c r="G2" s="261"/>
      <c r="H2" s="262" t="s">
        <v>106</v>
      </c>
      <c r="I2" s="248"/>
      <c r="J2" s="247" t="s">
        <v>107</v>
      </c>
      <c r="K2" s="248"/>
      <c r="L2" s="247" t="s">
        <v>108</v>
      </c>
      <c r="M2" s="248"/>
      <c r="N2" s="247" t="s">
        <v>109</v>
      </c>
      <c r="O2" s="248"/>
      <c r="P2" s="247" t="s">
        <v>110</v>
      </c>
      <c r="Q2" s="248"/>
      <c r="R2" s="247" t="s">
        <v>111</v>
      </c>
      <c r="S2" s="251"/>
    </row>
    <row r="3" spans="2:20" ht="14.25" thickBot="1" x14ac:dyDescent="0.2">
      <c r="B3" s="257"/>
      <c r="C3" s="258"/>
      <c r="D3" s="258"/>
      <c r="E3" s="166" t="s">
        <v>0</v>
      </c>
      <c r="F3" s="140" t="s">
        <v>1</v>
      </c>
      <c r="G3" s="141" t="s">
        <v>2</v>
      </c>
      <c r="H3" s="136" t="s">
        <v>1</v>
      </c>
      <c r="I3" s="20" t="s">
        <v>2</v>
      </c>
      <c r="J3" s="136" t="s">
        <v>1</v>
      </c>
      <c r="K3" s="20" t="s">
        <v>2</v>
      </c>
      <c r="L3" s="136" t="s">
        <v>1</v>
      </c>
      <c r="M3" s="20" t="s">
        <v>2</v>
      </c>
      <c r="N3" s="136" t="s">
        <v>1</v>
      </c>
      <c r="O3" s="20" t="s">
        <v>2</v>
      </c>
      <c r="P3" s="136" t="s">
        <v>1</v>
      </c>
      <c r="Q3" s="20" t="s">
        <v>2</v>
      </c>
      <c r="R3" s="22" t="s">
        <v>1</v>
      </c>
      <c r="S3" s="21" t="s">
        <v>2</v>
      </c>
    </row>
    <row r="4" spans="2:20" ht="13.5" customHeight="1" x14ac:dyDescent="0.15">
      <c r="B4" s="252" t="s">
        <v>33</v>
      </c>
      <c r="C4" s="242" t="s">
        <v>34</v>
      </c>
      <c r="D4" s="243"/>
      <c r="E4" s="78">
        <f>SUM(F4:G4)</f>
        <v>88348</v>
      </c>
      <c r="F4" s="158">
        <f>SUM(H4+J4+L4+N4+P4+R4)</f>
        <v>54141</v>
      </c>
      <c r="G4" s="159">
        <f>SUM(I4+K4+M4+O4+Q4+S4)</f>
        <v>34207</v>
      </c>
      <c r="H4" s="25">
        <v>4735</v>
      </c>
      <c r="I4" s="23">
        <v>3280</v>
      </c>
      <c r="J4" s="23">
        <v>6029</v>
      </c>
      <c r="K4" s="23">
        <v>3640</v>
      </c>
      <c r="L4" s="23">
        <v>7303</v>
      </c>
      <c r="M4" s="23">
        <v>4481</v>
      </c>
      <c r="N4" s="23">
        <v>8990</v>
      </c>
      <c r="O4" s="23">
        <v>6003</v>
      </c>
      <c r="P4" s="23">
        <v>11794</v>
      </c>
      <c r="Q4" s="23">
        <v>7905</v>
      </c>
      <c r="R4" s="23">
        <v>15290</v>
      </c>
      <c r="S4" s="24">
        <v>8898</v>
      </c>
    </row>
    <row r="5" spans="2:20" x14ac:dyDescent="0.15">
      <c r="B5" s="253"/>
      <c r="C5" s="232" t="s">
        <v>35</v>
      </c>
      <c r="D5" s="233"/>
      <c r="E5" s="57">
        <f t="shared" ref="E5:E46" si="0">SUM(F5:G5)</f>
        <v>64440</v>
      </c>
      <c r="F5" s="26">
        <f>SUM(H5+J5+L5+N5+P5+R5)</f>
        <v>35390</v>
      </c>
      <c r="G5" s="27">
        <f>SUM(I5+K5+M5+O5+Q5+S5)</f>
        <v>29050</v>
      </c>
      <c r="H5" s="28">
        <v>1958</v>
      </c>
      <c r="I5" s="26">
        <v>1925</v>
      </c>
      <c r="J5" s="26">
        <v>3657</v>
      </c>
      <c r="K5" s="26">
        <v>2652</v>
      </c>
      <c r="L5" s="26">
        <v>5289</v>
      </c>
      <c r="M5" s="26">
        <v>3680</v>
      </c>
      <c r="N5" s="26">
        <v>6661</v>
      </c>
      <c r="O5" s="26">
        <v>4975</v>
      </c>
      <c r="P5" s="26">
        <v>8400</v>
      </c>
      <c r="Q5" s="26">
        <v>7081</v>
      </c>
      <c r="R5" s="26">
        <v>9425</v>
      </c>
      <c r="S5" s="27">
        <v>8737</v>
      </c>
    </row>
    <row r="6" spans="2:20" x14ac:dyDescent="0.15">
      <c r="B6" s="253"/>
      <c r="C6" s="232" t="s">
        <v>36</v>
      </c>
      <c r="D6" s="233"/>
      <c r="E6" s="57">
        <f t="shared" si="0"/>
        <v>14137</v>
      </c>
      <c r="F6" s="26">
        <f t="shared" ref="F6:F19" si="1">SUM(H6+J6+L6+N6+P6+R6)</f>
        <v>8830</v>
      </c>
      <c r="G6" s="27">
        <f t="shared" ref="G6:G19" si="2">SUM(I6+K6+M6+O6+Q6+S6)</f>
        <v>5307</v>
      </c>
      <c r="H6" s="28">
        <v>1861</v>
      </c>
      <c r="I6" s="26">
        <v>1308</v>
      </c>
      <c r="J6" s="26">
        <v>1773</v>
      </c>
      <c r="K6" s="26">
        <v>1120</v>
      </c>
      <c r="L6" s="26">
        <v>1532</v>
      </c>
      <c r="M6" s="26">
        <v>843</v>
      </c>
      <c r="N6" s="26">
        <v>1374</v>
      </c>
      <c r="O6" s="26">
        <v>683</v>
      </c>
      <c r="P6" s="26">
        <v>1157</v>
      </c>
      <c r="Q6" s="26">
        <v>688</v>
      </c>
      <c r="R6" s="26">
        <v>1133</v>
      </c>
      <c r="S6" s="27">
        <v>665</v>
      </c>
    </row>
    <row r="7" spans="2:20" x14ac:dyDescent="0.15">
      <c r="B7" s="253"/>
      <c r="C7" s="232" t="s">
        <v>37</v>
      </c>
      <c r="D7" s="233"/>
      <c r="E7" s="57">
        <f t="shared" si="0"/>
        <v>120103</v>
      </c>
      <c r="F7" s="26">
        <f t="shared" si="1"/>
        <v>78146</v>
      </c>
      <c r="G7" s="27">
        <f t="shared" si="2"/>
        <v>41957</v>
      </c>
      <c r="H7" s="28">
        <v>11274</v>
      </c>
      <c r="I7" s="26">
        <v>6776</v>
      </c>
      <c r="J7" s="26">
        <v>11482</v>
      </c>
      <c r="K7" s="26">
        <v>6545</v>
      </c>
      <c r="L7" s="26">
        <v>11526</v>
      </c>
      <c r="M7" s="26">
        <v>6221</v>
      </c>
      <c r="N7" s="26">
        <v>13336</v>
      </c>
      <c r="O7" s="26">
        <v>6826</v>
      </c>
      <c r="P7" s="26">
        <v>14955</v>
      </c>
      <c r="Q7" s="26">
        <v>7523</v>
      </c>
      <c r="R7" s="26">
        <v>15573</v>
      </c>
      <c r="S7" s="27">
        <v>8066</v>
      </c>
    </row>
    <row r="8" spans="2:20" x14ac:dyDescent="0.15">
      <c r="B8" s="253"/>
      <c r="C8" s="232" t="s">
        <v>38</v>
      </c>
      <c r="D8" s="233"/>
      <c r="E8" s="57">
        <f t="shared" si="0"/>
        <v>7827</v>
      </c>
      <c r="F8" s="26">
        <f t="shared" si="1"/>
        <v>4379</v>
      </c>
      <c r="G8" s="27">
        <f t="shared" si="2"/>
        <v>3448</v>
      </c>
      <c r="H8" s="28">
        <v>222</v>
      </c>
      <c r="I8" s="26">
        <v>247</v>
      </c>
      <c r="J8" s="26">
        <v>417</v>
      </c>
      <c r="K8" s="26">
        <v>270</v>
      </c>
      <c r="L8" s="26">
        <v>666</v>
      </c>
      <c r="M8" s="26">
        <v>370</v>
      </c>
      <c r="N8" s="26">
        <v>859</v>
      </c>
      <c r="O8" s="26">
        <v>584</v>
      </c>
      <c r="P8" s="26">
        <v>1059</v>
      </c>
      <c r="Q8" s="26">
        <v>824</v>
      </c>
      <c r="R8" s="26">
        <v>1156</v>
      </c>
      <c r="S8" s="27">
        <v>1153</v>
      </c>
    </row>
    <row r="9" spans="2:20" x14ac:dyDescent="0.15">
      <c r="B9" s="253"/>
      <c r="C9" s="232" t="s">
        <v>39</v>
      </c>
      <c r="D9" s="233"/>
      <c r="E9" s="57">
        <f t="shared" si="0"/>
        <v>25913</v>
      </c>
      <c r="F9" s="26">
        <f t="shared" si="1"/>
        <v>16547</v>
      </c>
      <c r="G9" s="27">
        <f t="shared" si="2"/>
        <v>9366</v>
      </c>
      <c r="H9" s="28">
        <v>3742</v>
      </c>
      <c r="I9" s="26">
        <v>2380</v>
      </c>
      <c r="J9" s="26">
        <v>3104</v>
      </c>
      <c r="K9" s="26">
        <v>1840</v>
      </c>
      <c r="L9" s="26">
        <v>2530</v>
      </c>
      <c r="M9" s="26">
        <v>1474</v>
      </c>
      <c r="N9" s="26">
        <v>2439</v>
      </c>
      <c r="O9" s="26">
        <v>1279</v>
      </c>
      <c r="P9" s="26">
        <v>2421</v>
      </c>
      <c r="Q9" s="26">
        <v>1232</v>
      </c>
      <c r="R9" s="26">
        <v>2311</v>
      </c>
      <c r="S9" s="27">
        <v>1161</v>
      </c>
    </row>
    <row r="10" spans="2:20" x14ac:dyDescent="0.15">
      <c r="B10" s="253"/>
      <c r="C10" s="232" t="s">
        <v>40</v>
      </c>
      <c r="D10" s="233"/>
      <c r="E10" s="57">
        <f t="shared" si="0"/>
        <v>7605</v>
      </c>
      <c r="F10" s="26">
        <f t="shared" si="1"/>
        <v>5288</v>
      </c>
      <c r="G10" s="27">
        <f t="shared" si="2"/>
        <v>2317</v>
      </c>
      <c r="H10" s="28">
        <v>760</v>
      </c>
      <c r="I10" s="26">
        <v>358</v>
      </c>
      <c r="J10" s="26">
        <v>784</v>
      </c>
      <c r="K10" s="26">
        <v>340</v>
      </c>
      <c r="L10" s="26">
        <v>685</v>
      </c>
      <c r="M10" s="26">
        <v>289</v>
      </c>
      <c r="N10" s="26">
        <v>987</v>
      </c>
      <c r="O10" s="26">
        <v>442</v>
      </c>
      <c r="P10" s="26">
        <v>914</v>
      </c>
      <c r="Q10" s="26">
        <v>406</v>
      </c>
      <c r="R10" s="26">
        <v>1158</v>
      </c>
      <c r="S10" s="27">
        <v>482</v>
      </c>
    </row>
    <row r="11" spans="2:20" x14ac:dyDescent="0.15">
      <c r="B11" s="253"/>
      <c r="C11" s="232" t="s">
        <v>41</v>
      </c>
      <c r="D11" s="233"/>
      <c r="E11" s="57">
        <f t="shared" si="0"/>
        <v>2515</v>
      </c>
      <c r="F11" s="26">
        <f t="shared" si="1"/>
        <v>1536</v>
      </c>
      <c r="G11" s="27">
        <f t="shared" si="2"/>
        <v>979</v>
      </c>
      <c r="H11" s="28">
        <v>179</v>
      </c>
      <c r="I11" s="26">
        <v>113</v>
      </c>
      <c r="J11" s="26">
        <v>200</v>
      </c>
      <c r="K11" s="26">
        <v>110</v>
      </c>
      <c r="L11" s="26">
        <v>228</v>
      </c>
      <c r="M11" s="26">
        <v>132</v>
      </c>
      <c r="N11" s="26">
        <v>221</v>
      </c>
      <c r="O11" s="26">
        <v>133</v>
      </c>
      <c r="P11" s="26">
        <v>377</v>
      </c>
      <c r="Q11" s="26">
        <v>261</v>
      </c>
      <c r="R11" s="26">
        <v>331</v>
      </c>
      <c r="S11" s="27">
        <v>230</v>
      </c>
    </row>
    <row r="12" spans="2:20" x14ac:dyDescent="0.15">
      <c r="B12" s="253"/>
      <c r="C12" s="232" t="s">
        <v>42</v>
      </c>
      <c r="D12" s="233"/>
      <c r="E12" s="57">
        <f t="shared" si="0"/>
        <v>490</v>
      </c>
      <c r="F12" s="26">
        <f t="shared" si="1"/>
        <v>378</v>
      </c>
      <c r="G12" s="27">
        <f t="shared" si="2"/>
        <v>112</v>
      </c>
      <c r="H12" s="28">
        <v>102</v>
      </c>
      <c r="I12" s="26">
        <v>37</v>
      </c>
      <c r="J12" s="26">
        <v>77</v>
      </c>
      <c r="K12" s="26">
        <v>20</v>
      </c>
      <c r="L12" s="26">
        <v>68</v>
      </c>
      <c r="M12" s="26">
        <v>18</v>
      </c>
      <c r="N12" s="26">
        <v>56</v>
      </c>
      <c r="O12" s="26">
        <v>14</v>
      </c>
      <c r="P12" s="26">
        <v>41</v>
      </c>
      <c r="Q12" s="26">
        <v>14</v>
      </c>
      <c r="R12" s="26">
        <v>34</v>
      </c>
      <c r="S12" s="27">
        <v>9</v>
      </c>
    </row>
    <row r="13" spans="2:20" x14ac:dyDescent="0.15">
      <c r="B13" s="253"/>
      <c r="C13" s="232" t="s">
        <v>43</v>
      </c>
      <c r="D13" s="233"/>
      <c r="E13" s="57">
        <f t="shared" si="0"/>
        <v>6240</v>
      </c>
      <c r="F13" s="26">
        <f t="shared" si="1"/>
        <v>4387</v>
      </c>
      <c r="G13" s="27">
        <f t="shared" si="2"/>
        <v>1853</v>
      </c>
      <c r="H13" s="28">
        <v>1093</v>
      </c>
      <c r="I13" s="26">
        <v>530</v>
      </c>
      <c r="J13" s="26">
        <v>910</v>
      </c>
      <c r="K13" s="26">
        <v>452</v>
      </c>
      <c r="L13" s="26">
        <v>688</v>
      </c>
      <c r="M13" s="26">
        <v>301</v>
      </c>
      <c r="N13" s="26">
        <v>623</v>
      </c>
      <c r="O13" s="26">
        <v>209</v>
      </c>
      <c r="P13" s="26">
        <v>588</v>
      </c>
      <c r="Q13" s="26">
        <v>195</v>
      </c>
      <c r="R13" s="26">
        <v>485</v>
      </c>
      <c r="S13" s="27">
        <v>166</v>
      </c>
    </row>
    <row r="14" spans="2:20" x14ac:dyDescent="0.15">
      <c r="B14" s="253"/>
      <c r="C14" s="232" t="s">
        <v>44</v>
      </c>
      <c r="D14" s="233"/>
      <c r="E14" s="57">
        <f t="shared" si="0"/>
        <v>4895</v>
      </c>
      <c r="F14" s="26">
        <f t="shared" si="1"/>
        <v>2276</v>
      </c>
      <c r="G14" s="27">
        <f t="shared" si="2"/>
        <v>2619</v>
      </c>
      <c r="H14" s="28">
        <v>576</v>
      </c>
      <c r="I14" s="26">
        <v>805</v>
      </c>
      <c r="J14" s="26">
        <v>421</v>
      </c>
      <c r="K14" s="26">
        <v>530</v>
      </c>
      <c r="L14" s="26">
        <v>390</v>
      </c>
      <c r="M14" s="26">
        <v>385</v>
      </c>
      <c r="N14" s="26">
        <v>348</v>
      </c>
      <c r="O14" s="26">
        <v>343</v>
      </c>
      <c r="P14" s="26">
        <v>277</v>
      </c>
      <c r="Q14" s="26">
        <v>313</v>
      </c>
      <c r="R14" s="26">
        <v>264</v>
      </c>
      <c r="S14" s="27">
        <v>243</v>
      </c>
    </row>
    <row r="15" spans="2:20" x14ac:dyDescent="0.15">
      <c r="B15" s="253"/>
      <c r="C15" s="232" t="s">
        <v>45</v>
      </c>
      <c r="D15" s="233"/>
      <c r="E15" s="57">
        <f t="shared" si="0"/>
        <v>2034</v>
      </c>
      <c r="F15" s="26">
        <f t="shared" si="1"/>
        <v>1074</v>
      </c>
      <c r="G15" s="27">
        <f t="shared" si="2"/>
        <v>960</v>
      </c>
      <c r="H15" s="28">
        <v>85</v>
      </c>
      <c r="I15" s="26">
        <v>86</v>
      </c>
      <c r="J15" s="26">
        <v>81</v>
      </c>
      <c r="K15" s="26">
        <v>92</v>
      </c>
      <c r="L15" s="26">
        <v>96</v>
      </c>
      <c r="M15" s="26">
        <v>77</v>
      </c>
      <c r="N15" s="26">
        <v>155</v>
      </c>
      <c r="O15" s="26">
        <v>165</v>
      </c>
      <c r="P15" s="26">
        <v>286</v>
      </c>
      <c r="Q15" s="26">
        <v>205</v>
      </c>
      <c r="R15" s="26">
        <v>371</v>
      </c>
      <c r="S15" s="27">
        <v>335</v>
      </c>
    </row>
    <row r="16" spans="2:20" x14ac:dyDescent="0.15">
      <c r="B16" s="253"/>
      <c r="C16" s="249" t="s">
        <v>46</v>
      </c>
      <c r="D16" s="250"/>
      <c r="E16" s="57">
        <f t="shared" si="0"/>
        <v>6250</v>
      </c>
      <c r="F16" s="26">
        <f t="shared" si="1"/>
        <v>3921</v>
      </c>
      <c r="G16" s="27">
        <f t="shared" si="2"/>
        <v>2329</v>
      </c>
      <c r="H16" s="28">
        <v>387</v>
      </c>
      <c r="I16" s="26">
        <v>371</v>
      </c>
      <c r="J16" s="26">
        <v>704</v>
      </c>
      <c r="K16" s="26">
        <v>550</v>
      </c>
      <c r="L16" s="26">
        <v>812</v>
      </c>
      <c r="M16" s="26">
        <v>530</v>
      </c>
      <c r="N16" s="26">
        <v>785</v>
      </c>
      <c r="O16" s="26">
        <v>390</v>
      </c>
      <c r="P16" s="26">
        <v>686</v>
      </c>
      <c r="Q16" s="26">
        <v>290</v>
      </c>
      <c r="R16" s="26">
        <v>547</v>
      </c>
      <c r="S16" s="27">
        <v>198</v>
      </c>
      <c r="T16" s="61"/>
    </row>
    <row r="17" spans="2:19" x14ac:dyDescent="0.15">
      <c r="B17" s="253"/>
      <c r="C17" s="232" t="s">
        <v>30</v>
      </c>
      <c r="D17" s="233"/>
      <c r="E17" s="57">
        <f t="shared" si="0"/>
        <v>186</v>
      </c>
      <c r="F17" s="26">
        <f t="shared" si="1"/>
        <v>123</v>
      </c>
      <c r="G17" s="27">
        <f t="shared" si="2"/>
        <v>63</v>
      </c>
      <c r="H17" s="28">
        <v>9</v>
      </c>
      <c r="I17" s="26">
        <v>8</v>
      </c>
      <c r="J17" s="26">
        <v>15</v>
      </c>
      <c r="K17" s="26">
        <v>6</v>
      </c>
      <c r="L17" s="26">
        <v>17</v>
      </c>
      <c r="M17" s="26">
        <v>4</v>
      </c>
      <c r="N17" s="26">
        <v>14</v>
      </c>
      <c r="O17" s="26">
        <v>8</v>
      </c>
      <c r="P17" s="26">
        <v>26</v>
      </c>
      <c r="Q17" s="26">
        <v>18</v>
      </c>
      <c r="R17" s="26">
        <v>42</v>
      </c>
      <c r="S17" s="27">
        <v>19</v>
      </c>
    </row>
    <row r="18" spans="2:19" ht="14.25" thickBot="1" x14ac:dyDescent="0.2">
      <c r="B18" s="254"/>
      <c r="C18" s="237" t="s">
        <v>47</v>
      </c>
      <c r="D18" s="238"/>
      <c r="E18" s="79">
        <f t="shared" si="0"/>
        <v>350983</v>
      </c>
      <c r="F18" s="80">
        <f t="shared" si="1"/>
        <v>216416</v>
      </c>
      <c r="G18" s="81">
        <f t="shared" si="2"/>
        <v>134567</v>
      </c>
      <c r="H18" s="82">
        <f>SUM(H4:H17)</f>
        <v>26983</v>
      </c>
      <c r="I18" s="82">
        <f t="shared" ref="I18:S18" si="3">SUM(I4:I17)</f>
        <v>18224</v>
      </c>
      <c r="J18" s="82">
        <f t="shared" si="3"/>
        <v>29654</v>
      </c>
      <c r="K18" s="82">
        <f t="shared" si="3"/>
        <v>18167</v>
      </c>
      <c r="L18" s="82">
        <f t="shared" si="3"/>
        <v>31830</v>
      </c>
      <c r="M18" s="82">
        <f t="shared" si="3"/>
        <v>18805</v>
      </c>
      <c r="N18" s="82">
        <f t="shared" si="3"/>
        <v>36848</v>
      </c>
      <c r="O18" s="82">
        <f t="shared" si="3"/>
        <v>22054</v>
      </c>
      <c r="P18" s="82">
        <f t="shared" si="3"/>
        <v>42981</v>
      </c>
      <c r="Q18" s="82">
        <f t="shared" si="3"/>
        <v>26955</v>
      </c>
      <c r="R18" s="82">
        <f t="shared" si="3"/>
        <v>48120</v>
      </c>
      <c r="S18" s="160">
        <f t="shared" si="3"/>
        <v>30362</v>
      </c>
    </row>
    <row r="19" spans="2:19" ht="13.5" customHeight="1" x14ac:dyDescent="0.15">
      <c r="B19" s="239" t="s">
        <v>48</v>
      </c>
      <c r="C19" s="242" t="s">
        <v>49</v>
      </c>
      <c r="D19" s="243"/>
      <c r="E19" s="78">
        <f t="shared" si="0"/>
        <v>188</v>
      </c>
      <c r="F19" s="23">
        <f t="shared" si="1"/>
        <v>98</v>
      </c>
      <c r="G19" s="24">
        <f t="shared" si="2"/>
        <v>90</v>
      </c>
      <c r="H19" s="25">
        <v>10</v>
      </c>
      <c r="I19" s="23">
        <v>6</v>
      </c>
      <c r="J19" s="23">
        <v>19</v>
      </c>
      <c r="K19" s="23">
        <v>14</v>
      </c>
      <c r="L19" s="23">
        <v>2</v>
      </c>
      <c r="M19" s="23">
        <v>5</v>
      </c>
      <c r="N19" s="23">
        <v>10</v>
      </c>
      <c r="O19" s="23">
        <v>5</v>
      </c>
      <c r="P19" s="23">
        <v>24</v>
      </c>
      <c r="Q19" s="23">
        <v>26</v>
      </c>
      <c r="R19" s="23">
        <v>33</v>
      </c>
      <c r="S19" s="24">
        <v>34</v>
      </c>
    </row>
    <row r="20" spans="2:19" x14ac:dyDescent="0.15">
      <c r="B20" s="240"/>
      <c r="C20" s="232" t="s">
        <v>50</v>
      </c>
      <c r="D20" s="233"/>
      <c r="E20" s="57">
        <f t="shared" si="0"/>
        <v>147</v>
      </c>
      <c r="F20" s="26">
        <f t="shared" ref="F20:F46" si="4">SUM(H20+J20+L20+N20+P20+R20)</f>
        <v>105</v>
      </c>
      <c r="G20" s="27">
        <f t="shared" ref="G20:G46" si="5">SUM(I20+K20+M20+O20+Q20+S20)</f>
        <v>42</v>
      </c>
      <c r="H20" s="28">
        <v>19</v>
      </c>
      <c r="I20" s="26">
        <v>4</v>
      </c>
      <c r="J20" s="26">
        <v>11</v>
      </c>
      <c r="K20" s="26">
        <v>0</v>
      </c>
      <c r="L20" s="26">
        <v>14</v>
      </c>
      <c r="M20" s="26">
        <v>11</v>
      </c>
      <c r="N20" s="26">
        <v>15</v>
      </c>
      <c r="O20" s="26">
        <v>8</v>
      </c>
      <c r="P20" s="26">
        <v>14</v>
      </c>
      <c r="Q20" s="26">
        <v>5</v>
      </c>
      <c r="R20" s="26">
        <v>32</v>
      </c>
      <c r="S20" s="27">
        <v>14</v>
      </c>
    </row>
    <row r="21" spans="2:19" x14ac:dyDescent="0.15">
      <c r="B21" s="240"/>
      <c r="C21" s="232" t="s">
        <v>51</v>
      </c>
      <c r="D21" s="233"/>
      <c r="E21" s="57">
        <f t="shared" si="0"/>
        <v>348</v>
      </c>
      <c r="F21" s="26">
        <f t="shared" si="4"/>
        <v>189</v>
      </c>
      <c r="G21" s="27">
        <f t="shared" si="5"/>
        <v>159</v>
      </c>
      <c r="H21" s="28">
        <v>16</v>
      </c>
      <c r="I21" s="26">
        <v>4</v>
      </c>
      <c r="J21" s="26">
        <v>14</v>
      </c>
      <c r="K21" s="26">
        <v>13</v>
      </c>
      <c r="L21" s="26">
        <v>14</v>
      </c>
      <c r="M21" s="26">
        <v>9</v>
      </c>
      <c r="N21" s="26">
        <v>21</v>
      </c>
      <c r="O21" s="26">
        <v>27</v>
      </c>
      <c r="P21" s="26">
        <v>57</v>
      </c>
      <c r="Q21" s="26">
        <v>38</v>
      </c>
      <c r="R21" s="26">
        <v>67</v>
      </c>
      <c r="S21" s="27">
        <v>68</v>
      </c>
    </row>
    <row r="22" spans="2:19" x14ac:dyDescent="0.15">
      <c r="B22" s="240"/>
      <c r="C22" s="232" t="s">
        <v>52</v>
      </c>
      <c r="D22" s="233"/>
      <c r="E22" s="57">
        <f t="shared" si="0"/>
        <v>13</v>
      </c>
      <c r="F22" s="26">
        <f t="shared" si="4"/>
        <v>9</v>
      </c>
      <c r="G22" s="27">
        <f t="shared" si="5"/>
        <v>4</v>
      </c>
      <c r="H22" s="28">
        <v>2</v>
      </c>
      <c r="I22" s="26">
        <v>2</v>
      </c>
      <c r="J22" s="26">
        <v>1</v>
      </c>
      <c r="K22" s="26">
        <v>0</v>
      </c>
      <c r="L22" s="26">
        <v>1</v>
      </c>
      <c r="M22" s="26">
        <v>0</v>
      </c>
      <c r="N22" s="26">
        <v>1</v>
      </c>
      <c r="O22" s="26">
        <v>1</v>
      </c>
      <c r="P22" s="26">
        <v>2</v>
      </c>
      <c r="Q22" s="26">
        <v>0</v>
      </c>
      <c r="R22" s="26">
        <v>2</v>
      </c>
      <c r="S22" s="27">
        <v>1</v>
      </c>
    </row>
    <row r="23" spans="2:19" x14ac:dyDescent="0.15">
      <c r="B23" s="240"/>
      <c r="C23" s="232" t="s">
        <v>53</v>
      </c>
      <c r="D23" s="233"/>
      <c r="E23" s="57">
        <f t="shared" si="0"/>
        <v>4099</v>
      </c>
      <c r="F23" s="26">
        <f t="shared" si="4"/>
        <v>2375</v>
      </c>
      <c r="G23" s="27">
        <f t="shared" si="5"/>
        <v>1724</v>
      </c>
      <c r="H23" s="28">
        <v>414</v>
      </c>
      <c r="I23" s="26">
        <v>320</v>
      </c>
      <c r="J23" s="26">
        <v>434</v>
      </c>
      <c r="K23" s="26">
        <v>348</v>
      </c>
      <c r="L23" s="26">
        <v>411</v>
      </c>
      <c r="M23" s="26">
        <v>288</v>
      </c>
      <c r="N23" s="26">
        <v>385</v>
      </c>
      <c r="O23" s="26">
        <v>275</v>
      </c>
      <c r="P23" s="26">
        <v>376</v>
      </c>
      <c r="Q23" s="26">
        <v>276</v>
      </c>
      <c r="R23" s="26">
        <v>355</v>
      </c>
      <c r="S23" s="27">
        <v>217</v>
      </c>
    </row>
    <row r="24" spans="2:19" x14ac:dyDescent="0.15">
      <c r="B24" s="240"/>
      <c r="C24" s="232" t="s">
        <v>54</v>
      </c>
      <c r="D24" s="233"/>
      <c r="E24" s="57">
        <f t="shared" si="0"/>
        <v>1169</v>
      </c>
      <c r="F24" s="26">
        <f t="shared" si="4"/>
        <v>674</v>
      </c>
      <c r="G24" s="27">
        <f t="shared" si="5"/>
        <v>495</v>
      </c>
      <c r="H24" s="28">
        <v>82</v>
      </c>
      <c r="I24" s="26">
        <v>78</v>
      </c>
      <c r="J24" s="26">
        <v>115</v>
      </c>
      <c r="K24" s="26">
        <v>68</v>
      </c>
      <c r="L24" s="26">
        <v>91</v>
      </c>
      <c r="M24" s="26">
        <v>60</v>
      </c>
      <c r="N24" s="26">
        <v>116</v>
      </c>
      <c r="O24" s="26">
        <v>84</v>
      </c>
      <c r="P24" s="26">
        <v>165</v>
      </c>
      <c r="Q24" s="26">
        <v>127</v>
      </c>
      <c r="R24" s="26">
        <v>105</v>
      </c>
      <c r="S24" s="27">
        <v>78</v>
      </c>
    </row>
    <row r="25" spans="2:19" ht="13.5" customHeight="1" x14ac:dyDescent="0.15">
      <c r="B25" s="240"/>
      <c r="C25" s="244" t="s">
        <v>55</v>
      </c>
      <c r="D25" s="133" t="s">
        <v>56</v>
      </c>
      <c r="E25" s="57">
        <f t="shared" si="0"/>
        <v>655</v>
      </c>
      <c r="F25" s="26">
        <f t="shared" si="4"/>
        <v>445</v>
      </c>
      <c r="G25" s="27">
        <f t="shared" si="5"/>
        <v>210</v>
      </c>
      <c r="H25" s="28">
        <v>71</v>
      </c>
      <c r="I25" s="26">
        <v>30</v>
      </c>
      <c r="J25" s="26">
        <v>57</v>
      </c>
      <c r="K25" s="26">
        <v>30</v>
      </c>
      <c r="L25" s="26">
        <v>48</v>
      </c>
      <c r="M25" s="26">
        <v>26</v>
      </c>
      <c r="N25" s="26">
        <v>74</v>
      </c>
      <c r="O25" s="26">
        <v>30</v>
      </c>
      <c r="P25" s="26">
        <v>97</v>
      </c>
      <c r="Q25" s="26">
        <v>40</v>
      </c>
      <c r="R25" s="26">
        <v>98</v>
      </c>
      <c r="S25" s="27">
        <v>54</v>
      </c>
    </row>
    <row r="26" spans="2:19" x14ac:dyDescent="0.15">
      <c r="B26" s="240"/>
      <c r="C26" s="245"/>
      <c r="D26" s="133" t="s">
        <v>57</v>
      </c>
      <c r="E26" s="57">
        <f t="shared" si="0"/>
        <v>22</v>
      </c>
      <c r="F26" s="26">
        <f t="shared" si="4"/>
        <v>13</v>
      </c>
      <c r="G26" s="27">
        <f t="shared" si="5"/>
        <v>9</v>
      </c>
      <c r="H26" s="28">
        <v>2</v>
      </c>
      <c r="I26" s="26">
        <v>0</v>
      </c>
      <c r="J26" s="26">
        <v>1</v>
      </c>
      <c r="K26" s="26">
        <v>1</v>
      </c>
      <c r="L26" s="26">
        <v>1</v>
      </c>
      <c r="M26" s="26">
        <v>3</v>
      </c>
      <c r="N26" s="26">
        <v>1</v>
      </c>
      <c r="O26" s="26">
        <v>0</v>
      </c>
      <c r="P26" s="26">
        <v>3</v>
      </c>
      <c r="Q26" s="26">
        <v>1</v>
      </c>
      <c r="R26" s="26">
        <v>5</v>
      </c>
      <c r="S26" s="27">
        <v>4</v>
      </c>
    </row>
    <row r="27" spans="2:19" x14ac:dyDescent="0.15">
      <c r="B27" s="240"/>
      <c r="C27" s="245"/>
      <c r="D27" s="133" t="s">
        <v>58</v>
      </c>
      <c r="E27" s="57">
        <f t="shared" si="0"/>
        <v>980</v>
      </c>
      <c r="F27" s="26">
        <f t="shared" si="4"/>
        <v>549</v>
      </c>
      <c r="G27" s="27">
        <f t="shared" si="5"/>
        <v>431</v>
      </c>
      <c r="H27" s="28">
        <v>8</v>
      </c>
      <c r="I27" s="26">
        <v>8</v>
      </c>
      <c r="J27" s="26">
        <v>10</v>
      </c>
      <c r="K27" s="26">
        <v>5</v>
      </c>
      <c r="L27" s="26">
        <v>14</v>
      </c>
      <c r="M27" s="26">
        <v>6</v>
      </c>
      <c r="N27" s="26">
        <v>29</v>
      </c>
      <c r="O27" s="26">
        <v>28</v>
      </c>
      <c r="P27" s="26">
        <v>226</v>
      </c>
      <c r="Q27" s="26">
        <v>169</v>
      </c>
      <c r="R27" s="26">
        <v>262</v>
      </c>
      <c r="S27" s="27">
        <v>215</v>
      </c>
    </row>
    <row r="28" spans="2:19" x14ac:dyDescent="0.15">
      <c r="B28" s="240"/>
      <c r="C28" s="245"/>
      <c r="D28" s="133" t="s">
        <v>59</v>
      </c>
      <c r="E28" s="57">
        <f t="shared" si="0"/>
        <v>1012</v>
      </c>
      <c r="F28" s="26">
        <f t="shared" si="4"/>
        <v>590</v>
      </c>
      <c r="G28" s="27">
        <f t="shared" si="5"/>
        <v>422</v>
      </c>
      <c r="H28" s="28">
        <v>62</v>
      </c>
      <c r="I28" s="26">
        <v>31</v>
      </c>
      <c r="J28" s="26">
        <v>51</v>
      </c>
      <c r="K28" s="26">
        <v>25</v>
      </c>
      <c r="L28" s="26">
        <v>56</v>
      </c>
      <c r="M28" s="26">
        <v>43</v>
      </c>
      <c r="N28" s="26">
        <v>71</v>
      </c>
      <c r="O28" s="26">
        <v>70</v>
      </c>
      <c r="P28" s="26">
        <v>132</v>
      </c>
      <c r="Q28" s="26">
        <v>109</v>
      </c>
      <c r="R28" s="26">
        <v>218</v>
      </c>
      <c r="S28" s="27">
        <v>144</v>
      </c>
    </row>
    <row r="29" spans="2:19" x14ac:dyDescent="0.15">
      <c r="B29" s="240"/>
      <c r="C29" s="245"/>
      <c r="D29" s="133" t="s">
        <v>60</v>
      </c>
      <c r="E29" s="57">
        <f t="shared" si="0"/>
        <v>1203</v>
      </c>
      <c r="F29" s="26">
        <f t="shared" si="4"/>
        <v>693</v>
      </c>
      <c r="G29" s="27">
        <f t="shared" si="5"/>
        <v>510</v>
      </c>
      <c r="H29" s="28">
        <v>45</v>
      </c>
      <c r="I29" s="26">
        <v>24</v>
      </c>
      <c r="J29" s="26">
        <v>45</v>
      </c>
      <c r="K29" s="26">
        <v>46</v>
      </c>
      <c r="L29" s="26">
        <v>66</v>
      </c>
      <c r="M29" s="26">
        <v>50</v>
      </c>
      <c r="N29" s="26">
        <v>98</v>
      </c>
      <c r="O29" s="26">
        <v>101</v>
      </c>
      <c r="P29" s="26">
        <v>174</v>
      </c>
      <c r="Q29" s="26">
        <v>126</v>
      </c>
      <c r="R29" s="26">
        <v>265</v>
      </c>
      <c r="S29" s="27">
        <v>163</v>
      </c>
    </row>
    <row r="30" spans="2:19" x14ac:dyDescent="0.15">
      <c r="B30" s="240"/>
      <c r="C30" s="245"/>
      <c r="D30" s="133" t="s">
        <v>61</v>
      </c>
      <c r="E30" s="57">
        <f t="shared" si="0"/>
        <v>1431</v>
      </c>
      <c r="F30" s="26">
        <f t="shared" si="4"/>
        <v>749</v>
      </c>
      <c r="G30" s="27">
        <f t="shared" si="5"/>
        <v>682</v>
      </c>
      <c r="H30" s="28">
        <v>36</v>
      </c>
      <c r="I30" s="26">
        <v>23</v>
      </c>
      <c r="J30" s="26">
        <v>47</v>
      </c>
      <c r="K30" s="26">
        <v>39</v>
      </c>
      <c r="L30" s="26">
        <v>70</v>
      </c>
      <c r="M30" s="26">
        <v>63</v>
      </c>
      <c r="N30" s="26">
        <v>112</v>
      </c>
      <c r="O30" s="26">
        <v>123</v>
      </c>
      <c r="P30" s="26">
        <v>186</v>
      </c>
      <c r="Q30" s="26">
        <v>176</v>
      </c>
      <c r="R30" s="26">
        <v>298</v>
      </c>
      <c r="S30" s="27">
        <v>258</v>
      </c>
    </row>
    <row r="31" spans="2:19" x14ac:dyDescent="0.15">
      <c r="B31" s="240"/>
      <c r="C31" s="245"/>
      <c r="D31" s="133" t="s">
        <v>62</v>
      </c>
      <c r="E31" s="57">
        <f t="shared" si="0"/>
        <v>579</v>
      </c>
      <c r="F31" s="26">
        <f t="shared" si="4"/>
        <v>320</v>
      </c>
      <c r="G31" s="27">
        <f t="shared" si="5"/>
        <v>259</v>
      </c>
      <c r="H31" s="28">
        <v>57</v>
      </c>
      <c r="I31" s="26">
        <v>67</v>
      </c>
      <c r="J31" s="26">
        <v>41</v>
      </c>
      <c r="K31" s="26">
        <v>48</v>
      </c>
      <c r="L31" s="26">
        <v>66</v>
      </c>
      <c r="M31" s="26">
        <v>39</v>
      </c>
      <c r="N31" s="26">
        <v>42</v>
      </c>
      <c r="O31" s="26">
        <v>43</v>
      </c>
      <c r="P31" s="26">
        <v>60</v>
      </c>
      <c r="Q31" s="26">
        <v>32</v>
      </c>
      <c r="R31" s="26">
        <v>54</v>
      </c>
      <c r="S31" s="27">
        <v>30</v>
      </c>
    </row>
    <row r="32" spans="2:19" x14ac:dyDescent="0.15">
      <c r="B32" s="240"/>
      <c r="C32" s="245"/>
      <c r="D32" s="133" t="s">
        <v>63</v>
      </c>
      <c r="E32" s="57">
        <f t="shared" si="0"/>
        <v>45</v>
      </c>
      <c r="F32" s="26">
        <f t="shared" si="4"/>
        <v>21</v>
      </c>
      <c r="G32" s="27">
        <f t="shared" si="5"/>
        <v>24</v>
      </c>
      <c r="H32" s="28">
        <v>0</v>
      </c>
      <c r="I32" s="26">
        <v>3</v>
      </c>
      <c r="J32" s="26">
        <v>2</v>
      </c>
      <c r="K32" s="26">
        <v>2</v>
      </c>
      <c r="L32" s="26">
        <v>2</v>
      </c>
      <c r="M32" s="26">
        <v>3</v>
      </c>
      <c r="N32" s="26">
        <v>2</v>
      </c>
      <c r="O32" s="26">
        <v>3</v>
      </c>
      <c r="P32" s="26">
        <v>8</v>
      </c>
      <c r="Q32" s="26">
        <v>4</v>
      </c>
      <c r="R32" s="26">
        <v>7</v>
      </c>
      <c r="S32" s="27">
        <v>9</v>
      </c>
    </row>
    <row r="33" spans="2:19" x14ac:dyDescent="0.15">
      <c r="B33" s="240"/>
      <c r="C33" s="245"/>
      <c r="D33" s="133" t="s">
        <v>30</v>
      </c>
      <c r="E33" s="57">
        <f t="shared" si="0"/>
        <v>3354</v>
      </c>
      <c r="F33" s="26">
        <f t="shared" si="4"/>
        <v>2075</v>
      </c>
      <c r="G33" s="27">
        <f t="shared" si="5"/>
        <v>1279</v>
      </c>
      <c r="H33" s="28">
        <v>333</v>
      </c>
      <c r="I33" s="26">
        <v>258</v>
      </c>
      <c r="J33" s="26">
        <v>376</v>
      </c>
      <c r="K33" s="26">
        <v>241</v>
      </c>
      <c r="L33" s="26">
        <v>330</v>
      </c>
      <c r="M33" s="26">
        <v>197</v>
      </c>
      <c r="N33" s="26">
        <v>330</v>
      </c>
      <c r="O33" s="26">
        <v>175</v>
      </c>
      <c r="P33" s="26">
        <v>365</v>
      </c>
      <c r="Q33" s="26">
        <v>200</v>
      </c>
      <c r="R33" s="26">
        <v>341</v>
      </c>
      <c r="S33" s="27">
        <v>208</v>
      </c>
    </row>
    <row r="34" spans="2:19" x14ac:dyDescent="0.15">
      <c r="B34" s="240"/>
      <c r="C34" s="246"/>
      <c r="D34" s="29" t="s">
        <v>13</v>
      </c>
      <c r="E34" s="57">
        <f t="shared" si="0"/>
        <v>9281</v>
      </c>
      <c r="F34" s="26">
        <f t="shared" si="4"/>
        <v>5455</v>
      </c>
      <c r="G34" s="27">
        <f t="shared" si="5"/>
        <v>3826</v>
      </c>
      <c r="H34" s="28">
        <f>SUM(H25:H33)</f>
        <v>614</v>
      </c>
      <c r="I34" s="28">
        <f t="shared" ref="I34:S34" si="6">SUM(I25:I33)</f>
        <v>444</v>
      </c>
      <c r="J34" s="28">
        <f t="shared" si="6"/>
        <v>630</v>
      </c>
      <c r="K34" s="28">
        <f t="shared" si="6"/>
        <v>437</v>
      </c>
      <c r="L34" s="28">
        <f t="shared" si="6"/>
        <v>653</v>
      </c>
      <c r="M34" s="28">
        <f t="shared" si="6"/>
        <v>430</v>
      </c>
      <c r="N34" s="28">
        <f t="shared" si="6"/>
        <v>759</v>
      </c>
      <c r="O34" s="28">
        <f t="shared" si="6"/>
        <v>573</v>
      </c>
      <c r="P34" s="28">
        <f t="shared" si="6"/>
        <v>1251</v>
      </c>
      <c r="Q34" s="28">
        <f t="shared" si="6"/>
        <v>857</v>
      </c>
      <c r="R34" s="28">
        <f t="shared" si="6"/>
        <v>1548</v>
      </c>
      <c r="S34" s="161">
        <f t="shared" si="6"/>
        <v>1085</v>
      </c>
    </row>
    <row r="35" spans="2:19" ht="13.5" customHeight="1" x14ac:dyDescent="0.15">
      <c r="B35" s="240"/>
      <c r="C35" s="234" t="s">
        <v>64</v>
      </c>
      <c r="D35" s="30" t="s">
        <v>56</v>
      </c>
      <c r="E35" s="57">
        <f t="shared" si="0"/>
        <v>167</v>
      </c>
      <c r="F35" s="26">
        <f t="shared" si="4"/>
        <v>129</v>
      </c>
      <c r="G35" s="27">
        <f t="shared" si="5"/>
        <v>38</v>
      </c>
      <c r="H35" s="28">
        <v>22</v>
      </c>
      <c r="I35" s="26">
        <v>8</v>
      </c>
      <c r="J35" s="26">
        <v>26</v>
      </c>
      <c r="K35" s="26">
        <v>11</v>
      </c>
      <c r="L35" s="26">
        <v>14</v>
      </c>
      <c r="M35" s="26">
        <v>3</v>
      </c>
      <c r="N35" s="26">
        <v>21</v>
      </c>
      <c r="O35" s="26">
        <v>3</v>
      </c>
      <c r="P35" s="26">
        <v>24</v>
      </c>
      <c r="Q35" s="26">
        <v>7</v>
      </c>
      <c r="R35" s="26">
        <v>22</v>
      </c>
      <c r="S35" s="27">
        <v>6</v>
      </c>
    </row>
    <row r="36" spans="2:19" x14ac:dyDescent="0.15">
      <c r="B36" s="240"/>
      <c r="C36" s="234"/>
      <c r="D36" s="133" t="s">
        <v>57</v>
      </c>
      <c r="E36" s="57">
        <f t="shared" si="0"/>
        <v>2</v>
      </c>
      <c r="F36" s="26">
        <f t="shared" si="4"/>
        <v>1</v>
      </c>
      <c r="G36" s="27">
        <f t="shared" si="5"/>
        <v>1</v>
      </c>
      <c r="H36" s="28">
        <v>0</v>
      </c>
      <c r="I36" s="26">
        <v>0</v>
      </c>
      <c r="J36" s="26">
        <v>0</v>
      </c>
      <c r="K36" s="26">
        <v>0</v>
      </c>
      <c r="L36" s="26">
        <v>1</v>
      </c>
      <c r="M36" s="26">
        <v>0</v>
      </c>
      <c r="N36" s="26">
        <v>0</v>
      </c>
      <c r="O36" s="26">
        <v>1</v>
      </c>
      <c r="P36" s="26">
        <v>0</v>
      </c>
      <c r="Q36" s="26">
        <v>0</v>
      </c>
      <c r="R36" s="26">
        <v>0</v>
      </c>
      <c r="S36" s="27">
        <v>0</v>
      </c>
    </row>
    <row r="37" spans="2:19" x14ac:dyDescent="0.15">
      <c r="B37" s="240"/>
      <c r="C37" s="234"/>
      <c r="D37" s="133" t="s">
        <v>58</v>
      </c>
      <c r="E37" s="57">
        <f t="shared" si="0"/>
        <v>15</v>
      </c>
      <c r="F37" s="26">
        <f t="shared" si="4"/>
        <v>8</v>
      </c>
      <c r="G37" s="27">
        <f t="shared" si="5"/>
        <v>7</v>
      </c>
      <c r="H37" s="28">
        <v>0</v>
      </c>
      <c r="I37" s="26">
        <v>0</v>
      </c>
      <c r="J37" s="26">
        <v>1</v>
      </c>
      <c r="K37" s="26">
        <v>0</v>
      </c>
      <c r="L37" s="26">
        <v>3</v>
      </c>
      <c r="M37" s="26">
        <v>3</v>
      </c>
      <c r="N37" s="26">
        <v>0</v>
      </c>
      <c r="O37" s="26">
        <v>0</v>
      </c>
      <c r="P37" s="26">
        <v>2</v>
      </c>
      <c r="Q37" s="26">
        <v>2</v>
      </c>
      <c r="R37" s="26">
        <v>2</v>
      </c>
      <c r="S37" s="27">
        <v>2</v>
      </c>
    </row>
    <row r="38" spans="2:19" x14ac:dyDescent="0.15">
      <c r="B38" s="240"/>
      <c r="C38" s="234"/>
      <c r="D38" s="133" t="s">
        <v>59</v>
      </c>
      <c r="E38" s="57">
        <f t="shared" si="0"/>
        <v>402</v>
      </c>
      <c r="F38" s="26">
        <f t="shared" si="4"/>
        <v>201</v>
      </c>
      <c r="G38" s="27">
        <f t="shared" si="5"/>
        <v>201</v>
      </c>
      <c r="H38" s="28">
        <v>13</v>
      </c>
      <c r="I38" s="26">
        <v>15</v>
      </c>
      <c r="J38" s="26">
        <v>21</v>
      </c>
      <c r="K38" s="26">
        <v>13</v>
      </c>
      <c r="L38" s="26">
        <v>24</v>
      </c>
      <c r="M38" s="26">
        <v>18</v>
      </c>
      <c r="N38" s="26">
        <v>37</v>
      </c>
      <c r="O38" s="26">
        <v>34</v>
      </c>
      <c r="P38" s="26">
        <v>42</v>
      </c>
      <c r="Q38" s="26">
        <v>65</v>
      </c>
      <c r="R38" s="26">
        <v>64</v>
      </c>
      <c r="S38" s="27">
        <v>56</v>
      </c>
    </row>
    <row r="39" spans="2:19" x14ac:dyDescent="0.15">
      <c r="B39" s="240"/>
      <c r="C39" s="234"/>
      <c r="D39" s="133" t="s">
        <v>60</v>
      </c>
      <c r="E39" s="57">
        <f t="shared" si="0"/>
        <v>745</v>
      </c>
      <c r="F39" s="26">
        <f t="shared" si="4"/>
        <v>402</v>
      </c>
      <c r="G39" s="27">
        <f t="shared" si="5"/>
        <v>343</v>
      </c>
      <c r="H39" s="28">
        <v>20</v>
      </c>
      <c r="I39" s="26">
        <v>21</v>
      </c>
      <c r="J39" s="26">
        <v>32</v>
      </c>
      <c r="K39" s="26">
        <v>24</v>
      </c>
      <c r="L39" s="26">
        <v>49</v>
      </c>
      <c r="M39" s="26">
        <v>52</v>
      </c>
      <c r="N39" s="26">
        <v>80</v>
      </c>
      <c r="O39" s="26">
        <v>65</v>
      </c>
      <c r="P39" s="26">
        <v>89</v>
      </c>
      <c r="Q39" s="26">
        <v>89</v>
      </c>
      <c r="R39" s="26">
        <v>132</v>
      </c>
      <c r="S39" s="27">
        <v>92</v>
      </c>
    </row>
    <row r="40" spans="2:19" x14ac:dyDescent="0.15">
      <c r="B40" s="240"/>
      <c r="C40" s="234"/>
      <c r="D40" s="133" t="s">
        <v>61</v>
      </c>
      <c r="E40" s="57">
        <f t="shared" si="0"/>
        <v>722</v>
      </c>
      <c r="F40" s="26">
        <f t="shared" si="4"/>
        <v>411</v>
      </c>
      <c r="G40" s="27">
        <f t="shared" si="5"/>
        <v>311</v>
      </c>
      <c r="H40" s="28">
        <v>22</v>
      </c>
      <c r="I40" s="26">
        <v>15</v>
      </c>
      <c r="J40" s="26">
        <v>38</v>
      </c>
      <c r="K40" s="26">
        <v>27</v>
      </c>
      <c r="L40" s="26">
        <v>39</v>
      </c>
      <c r="M40" s="26">
        <v>36</v>
      </c>
      <c r="N40" s="26">
        <v>57</v>
      </c>
      <c r="O40" s="26">
        <v>46</v>
      </c>
      <c r="P40" s="26">
        <v>123</v>
      </c>
      <c r="Q40" s="26">
        <v>78</v>
      </c>
      <c r="R40" s="26">
        <v>132</v>
      </c>
      <c r="S40" s="27">
        <v>109</v>
      </c>
    </row>
    <row r="41" spans="2:19" x14ac:dyDescent="0.15">
      <c r="B41" s="240"/>
      <c r="C41" s="234"/>
      <c r="D41" s="133" t="s">
        <v>62</v>
      </c>
      <c r="E41" s="57">
        <f t="shared" si="0"/>
        <v>833</v>
      </c>
      <c r="F41" s="26">
        <f t="shared" si="4"/>
        <v>430</v>
      </c>
      <c r="G41" s="27">
        <f t="shared" si="5"/>
        <v>403</v>
      </c>
      <c r="H41" s="28">
        <v>69</v>
      </c>
      <c r="I41" s="26">
        <v>99</v>
      </c>
      <c r="J41" s="26">
        <v>85</v>
      </c>
      <c r="K41" s="26">
        <v>79</v>
      </c>
      <c r="L41" s="26">
        <v>77</v>
      </c>
      <c r="M41" s="26">
        <v>70</v>
      </c>
      <c r="N41" s="26">
        <v>70</v>
      </c>
      <c r="O41" s="26">
        <v>47</v>
      </c>
      <c r="P41" s="26">
        <v>59</v>
      </c>
      <c r="Q41" s="26">
        <v>56</v>
      </c>
      <c r="R41" s="26">
        <v>70</v>
      </c>
      <c r="S41" s="27">
        <v>52</v>
      </c>
    </row>
    <row r="42" spans="2:19" x14ac:dyDescent="0.15">
      <c r="B42" s="240"/>
      <c r="C42" s="234"/>
      <c r="D42" s="133" t="s">
        <v>63</v>
      </c>
      <c r="E42" s="57">
        <f t="shared" si="0"/>
        <v>5</v>
      </c>
      <c r="F42" s="26">
        <f t="shared" si="4"/>
        <v>1</v>
      </c>
      <c r="G42" s="27">
        <f t="shared" si="5"/>
        <v>4</v>
      </c>
      <c r="H42" s="28">
        <v>0</v>
      </c>
      <c r="I42" s="26">
        <v>0</v>
      </c>
      <c r="J42" s="26">
        <v>0</v>
      </c>
      <c r="K42" s="26">
        <v>1</v>
      </c>
      <c r="L42" s="26">
        <v>0</v>
      </c>
      <c r="M42" s="26">
        <v>1</v>
      </c>
      <c r="N42" s="26">
        <v>0</v>
      </c>
      <c r="O42" s="26">
        <v>1</v>
      </c>
      <c r="P42" s="26">
        <v>0</v>
      </c>
      <c r="Q42" s="26">
        <v>1</v>
      </c>
      <c r="R42" s="26">
        <v>1</v>
      </c>
      <c r="S42" s="27">
        <v>0</v>
      </c>
    </row>
    <row r="43" spans="2:19" x14ac:dyDescent="0.15">
      <c r="B43" s="240"/>
      <c r="C43" s="234"/>
      <c r="D43" s="133" t="s">
        <v>30</v>
      </c>
      <c r="E43" s="57">
        <f t="shared" si="0"/>
        <v>2989</v>
      </c>
      <c r="F43" s="26">
        <f t="shared" si="4"/>
        <v>1819</v>
      </c>
      <c r="G43" s="27">
        <f t="shared" si="5"/>
        <v>1170</v>
      </c>
      <c r="H43" s="28">
        <v>342</v>
      </c>
      <c r="I43" s="26">
        <v>298</v>
      </c>
      <c r="J43" s="26">
        <v>363</v>
      </c>
      <c r="K43" s="26">
        <v>218</v>
      </c>
      <c r="L43" s="26">
        <v>317</v>
      </c>
      <c r="M43" s="26">
        <v>204</v>
      </c>
      <c r="N43" s="26">
        <v>281</v>
      </c>
      <c r="O43" s="26">
        <v>186</v>
      </c>
      <c r="P43" s="26">
        <v>284</v>
      </c>
      <c r="Q43" s="26">
        <v>140</v>
      </c>
      <c r="R43" s="26">
        <v>232</v>
      </c>
      <c r="S43" s="27">
        <v>124</v>
      </c>
    </row>
    <row r="44" spans="2:19" x14ac:dyDescent="0.15">
      <c r="B44" s="240"/>
      <c r="C44" s="234"/>
      <c r="D44" s="31" t="s">
        <v>13</v>
      </c>
      <c r="E44" s="57">
        <f t="shared" si="0"/>
        <v>5880</v>
      </c>
      <c r="F44" s="26">
        <f t="shared" si="4"/>
        <v>3402</v>
      </c>
      <c r="G44" s="27">
        <f t="shared" si="5"/>
        <v>2478</v>
      </c>
      <c r="H44" s="86">
        <f>SUM(H35:H43)</f>
        <v>488</v>
      </c>
      <c r="I44" s="86">
        <f t="shared" ref="I44:S44" si="7">SUM(I35:I43)</f>
        <v>456</v>
      </c>
      <c r="J44" s="86">
        <f t="shared" si="7"/>
        <v>566</v>
      </c>
      <c r="K44" s="86">
        <f t="shared" si="7"/>
        <v>373</v>
      </c>
      <c r="L44" s="86">
        <f t="shared" si="7"/>
        <v>524</v>
      </c>
      <c r="M44" s="86">
        <f t="shared" si="7"/>
        <v>387</v>
      </c>
      <c r="N44" s="86">
        <f t="shared" si="7"/>
        <v>546</v>
      </c>
      <c r="O44" s="86">
        <f t="shared" si="7"/>
        <v>383</v>
      </c>
      <c r="P44" s="86">
        <f t="shared" si="7"/>
        <v>623</v>
      </c>
      <c r="Q44" s="86">
        <f t="shared" si="7"/>
        <v>438</v>
      </c>
      <c r="R44" s="86">
        <f t="shared" si="7"/>
        <v>655</v>
      </c>
      <c r="S44" s="162">
        <f t="shared" si="7"/>
        <v>441</v>
      </c>
    </row>
    <row r="45" spans="2:19" ht="14.25" thickBot="1" x14ac:dyDescent="0.2">
      <c r="B45" s="241"/>
      <c r="C45" s="134" t="s">
        <v>65</v>
      </c>
      <c r="D45" s="32"/>
      <c r="E45" s="79">
        <f t="shared" si="0"/>
        <v>21125</v>
      </c>
      <c r="F45" s="80">
        <f t="shared" si="4"/>
        <v>12307</v>
      </c>
      <c r="G45" s="81">
        <f>SUM(I45+K45+M45+O45+Q45+S45)</f>
        <v>8818</v>
      </c>
      <c r="H45" s="82">
        <f>SUM(H19+H20+H21+H22+H23+H24+H34+H44)</f>
        <v>1645</v>
      </c>
      <c r="I45" s="82">
        <f t="shared" ref="I45:S45" si="8">SUM(I19+I20+I21+I22+I23+I24+I34+I44)</f>
        <v>1314</v>
      </c>
      <c r="J45" s="82">
        <f t="shared" si="8"/>
        <v>1790</v>
      </c>
      <c r="K45" s="82">
        <f t="shared" si="8"/>
        <v>1253</v>
      </c>
      <c r="L45" s="82">
        <f t="shared" si="8"/>
        <v>1710</v>
      </c>
      <c r="M45" s="82">
        <f t="shared" si="8"/>
        <v>1190</v>
      </c>
      <c r="N45" s="82">
        <f t="shared" si="8"/>
        <v>1853</v>
      </c>
      <c r="O45" s="82">
        <f t="shared" si="8"/>
        <v>1356</v>
      </c>
      <c r="P45" s="82">
        <f t="shared" si="8"/>
        <v>2512</v>
      </c>
      <c r="Q45" s="82">
        <f t="shared" si="8"/>
        <v>1767</v>
      </c>
      <c r="R45" s="82">
        <f t="shared" si="8"/>
        <v>2797</v>
      </c>
      <c r="S45" s="160">
        <f t="shared" si="8"/>
        <v>1938</v>
      </c>
    </row>
    <row r="46" spans="2:19" ht="14.25" thickBot="1" x14ac:dyDescent="0.2">
      <c r="B46" s="235" t="s">
        <v>66</v>
      </c>
      <c r="C46" s="236"/>
      <c r="D46" s="236"/>
      <c r="E46" s="55">
        <f t="shared" si="0"/>
        <v>372108</v>
      </c>
      <c r="F46" s="33">
        <f t="shared" si="4"/>
        <v>228723</v>
      </c>
      <c r="G46" s="34">
        <f t="shared" si="5"/>
        <v>143385</v>
      </c>
      <c r="H46" s="35">
        <f>SUM(H18+H45)</f>
        <v>28628</v>
      </c>
      <c r="I46" s="35">
        <f t="shared" ref="I46:S46" si="9">SUM(I18+I45)</f>
        <v>19538</v>
      </c>
      <c r="J46" s="35">
        <f t="shared" si="9"/>
        <v>31444</v>
      </c>
      <c r="K46" s="35">
        <f t="shared" si="9"/>
        <v>19420</v>
      </c>
      <c r="L46" s="35">
        <f t="shared" si="9"/>
        <v>33540</v>
      </c>
      <c r="M46" s="35">
        <f t="shared" si="9"/>
        <v>19995</v>
      </c>
      <c r="N46" s="35">
        <f t="shared" si="9"/>
        <v>38701</v>
      </c>
      <c r="O46" s="35">
        <f t="shared" si="9"/>
        <v>23410</v>
      </c>
      <c r="P46" s="35">
        <f t="shared" si="9"/>
        <v>45493</v>
      </c>
      <c r="Q46" s="35">
        <f t="shared" si="9"/>
        <v>28722</v>
      </c>
      <c r="R46" s="35">
        <f t="shared" si="9"/>
        <v>50917</v>
      </c>
      <c r="S46" s="163">
        <f t="shared" si="9"/>
        <v>32300</v>
      </c>
    </row>
  </sheetData>
  <mergeCells count="34">
    <mergeCell ref="N2:O2"/>
    <mergeCell ref="C16:D16"/>
    <mergeCell ref="P2:Q2"/>
    <mergeCell ref="R2:S2"/>
    <mergeCell ref="B4:B18"/>
    <mergeCell ref="C4:D4"/>
    <mergeCell ref="C5:D5"/>
    <mergeCell ref="C6:D6"/>
    <mergeCell ref="C7:D7"/>
    <mergeCell ref="C8:D8"/>
    <mergeCell ref="C9:D9"/>
    <mergeCell ref="C10:D10"/>
    <mergeCell ref="B2:D3"/>
    <mergeCell ref="E2:G2"/>
    <mergeCell ref="H2:I2"/>
    <mergeCell ref="J2:K2"/>
    <mergeCell ref="L2:M2"/>
    <mergeCell ref="C11:D11"/>
    <mergeCell ref="C12:D12"/>
    <mergeCell ref="C13:D13"/>
    <mergeCell ref="C14:D14"/>
    <mergeCell ref="C15:D15"/>
    <mergeCell ref="C35:C44"/>
    <mergeCell ref="B46:D46"/>
    <mergeCell ref="C17:D17"/>
    <mergeCell ref="C18:D18"/>
    <mergeCell ref="B19:B45"/>
    <mergeCell ref="C19:D19"/>
    <mergeCell ref="C20:D20"/>
    <mergeCell ref="C21:D21"/>
    <mergeCell ref="C22:D22"/>
    <mergeCell ref="C23:D23"/>
    <mergeCell ref="C24:D24"/>
    <mergeCell ref="C25:C34"/>
  </mergeCells>
  <phoneticPr fontId="1"/>
  <pageMargins left="0" right="0" top="0.15748031496062992" bottom="0.15748031496062992" header="0.31496062992125984" footer="0.31496062992125984"/>
  <pageSetup paperSize="9" scale="9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6"/>
  <sheetViews>
    <sheetView view="pageBreakPreview" zoomScale="75" zoomScaleNormal="100" zoomScaleSheetLayoutView="75" workbookViewId="0">
      <selection activeCell="I39" sqref="I39"/>
    </sheetView>
  </sheetViews>
  <sheetFormatPr defaultRowHeight="13.5" x14ac:dyDescent="0.15"/>
  <cols>
    <col min="1" max="1" width="3.125" style="59" customWidth="1"/>
    <col min="2" max="2" width="2.875" style="59" bestFit="1" customWidth="1"/>
    <col min="3" max="3" width="15.5" style="59" bestFit="1" customWidth="1"/>
    <col min="4" max="16384" width="9" style="59"/>
  </cols>
  <sheetData>
    <row r="1" spans="2:12" ht="14.25" thickBot="1" x14ac:dyDescent="0.2">
      <c r="B1" s="59" t="s">
        <v>79</v>
      </c>
    </row>
    <row r="2" spans="2:12" ht="13.5" customHeight="1" x14ac:dyDescent="0.15">
      <c r="B2" s="226" t="s">
        <v>87</v>
      </c>
      <c r="C2" s="227"/>
      <c r="D2" s="230" t="s">
        <v>88</v>
      </c>
      <c r="E2" s="231"/>
      <c r="F2" s="222"/>
      <c r="G2" s="231" t="s">
        <v>106</v>
      </c>
      <c r="H2" s="221"/>
      <c r="I2" s="220" t="s">
        <v>107</v>
      </c>
      <c r="J2" s="221"/>
      <c r="K2" s="220" t="s">
        <v>108</v>
      </c>
      <c r="L2" s="222"/>
    </row>
    <row r="3" spans="2:12" ht="14.25" thickBot="1" x14ac:dyDescent="0.2">
      <c r="B3" s="228"/>
      <c r="C3" s="229"/>
      <c r="D3" s="170" t="s">
        <v>0</v>
      </c>
      <c r="E3" s="1" t="s">
        <v>1</v>
      </c>
      <c r="F3" s="4" t="s">
        <v>2</v>
      </c>
      <c r="G3" s="206" t="s">
        <v>1</v>
      </c>
      <c r="H3" s="1" t="s">
        <v>2</v>
      </c>
      <c r="I3" s="206" t="s">
        <v>1</v>
      </c>
      <c r="J3" s="1" t="s">
        <v>2</v>
      </c>
      <c r="K3" s="36" t="s">
        <v>1</v>
      </c>
      <c r="L3" s="4" t="s">
        <v>2</v>
      </c>
    </row>
    <row r="4" spans="2:12" ht="14.25" thickBot="1" x14ac:dyDescent="0.2">
      <c r="B4" s="223" t="s">
        <v>112</v>
      </c>
      <c r="C4" s="217"/>
      <c r="D4" s="67">
        <f>SUM(E4:F4)</f>
        <v>19179</v>
      </c>
      <c r="E4" s="5">
        <f>SUM(G4+I4+K4)</f>
        <v>13896</v>
      </c>
      <c r="F4" s="6">
        <f>SUM(H4+J4+L4)</f>
        <v>5283</v>
      </c>
      <c r="G4" s="7">
        <v>5522</v>
      </c>
      <c r="H4" s="5">
        <v>1896</v>
      </c>
      <c r="I4" s="5">
        <v>5087</v>
      </c>
      <c r="J4" s="5">
        <v>2116</v>
      </c>
      <c r="K4" s="5">
        <v>3287</v>
      </c>
      <c r="L4" s="6">
        <v>1271</v>
      </c>
    </row>
    <row r="5" spans="2:12" ht="13.5" customHeight="1" x14ac:dyDescent="0.15">
      <c r="B5" s="225" t="s">
        <v>4</v>
      </c>
      <c r="C5" s="207" t="s">
        <v>113</v>
      </c>
      <c r="D5" s="150">
        <f t="shared" ref="D5:D35" si="0">SUM(E5:F5)</f>
        <v>2621</v>
      </c>
      <c r="E5" s="149">
        <f t="shared" ref="E5:E35" si="1">SUM(G5+I5+K5)</f>
        <v>1889</v>
      </c>
      <c r="F5" s="151">
        <f t="shared" ref="F5:F35" si="2">SUM(H5+J5+L5)</f>
        <v>732</v>
      </c>
      <c r="G5" s="11">
        <v>707</v>
      </c>
      <c r="H5" s="9">
        <v>294</v>
      </c>
      <c r="I5" s="9">
        <v>709</v>
      </c>
      <c r="J5" s="9">
        <v>295</v>
      </c>
      <c r="K5" s="9">
        <v>473</v>
      </c>
      <c r="L5" s="10">
        <v>143</v>
      </c>
    </row>
    <row r="6" spans="2:12" x14ac:dyDescent="0.15">
      <c r="B6" s="215"/>
      <c r="C6" s="208" t="s">
        <v>114</v>
      </c>
      <c r="D6" s="69">
        <f t="shared" si="0"/>
        <v>24517</v>
      </c>
      <c r="E6" s="13">
        <f t="shared" si="1"/>
        <v>16603</v>
      </c>
      <c r="F6" s="14">
        <f t="shared" si="2"/>
        <v>7914</v>
      </c>
      <c r="G6" s="15">
        <v>6775</v>
      </c>
      <c r="H6" s="13">
        <v>3403</v>
      </c>
      <c r="I6" s="13">
        <v>6364</v>
      </c>
      <c r="J6" s="13">
        <v>3001</v>
      </c>
      <c r="K6" s="13">
        <v>3464</v>
      </c>
      <c r="L6" s="14">
        <v>1510</v>
      </c>
    </row>
    <row r="7" spans="2:12" x14ac:dyDescent="0.15">
      <c r="B7" s="215"/>
      <c r="C7" s="208" t="s">
        <v>115</v>
      </c>
      <c r="D7" s="69">
        <f t="shared" si="0"/>
        <v>2035</v>
      </c>
      <c r="E7" s="13">
        <f t="shared" si="1"/>
        <v>1286</v>
      </c>
      <c r="F7" s="14">
        <f t="shared" si="2"/>
        <v>749</v>
      </c>
      <c r="G7" s="15">
        <v>498</v>
      </c>
      <c r="H7" s="13">
        <v>315</v>
      </c>
      <c r="I7" s="13">
        <v>494</v>
      </c>
      <c r="J7" s="13">
        <v>272</v>
      </c>
      <c r="K7" s="13">
        <v>294</v>
      </c>
      <c r="L7" s="14">
        <v>162</v>
      </c>
    </row>
    <row r="8" spans="2:12" x14ac:dyDescent="0.15">
      <c r="B8" s="215"/>
      <c r="C8" s="208" t="s">
        <v>116</v>
      </c>
      <c r="D8" s="69">
        <f t="shared" si="0"/>
        <v>1582</v>
      </c>
      <c r="E8" s="13">
        <f t="shared" si="1"/>
        <v>1108</v>
      </c>
      <c r="F8" s="14">
        <f t="shared" si="2"/>
        <v>474</v>
      </c>
      <c r="G8" s="15">
        <v>431</v>
      </c>
      <c r="H8" s="13">
        <v>166</v>
      </c>
      <c r="I8" s="13">
        <v>387</v>
      </c>
      <c r="J8" s="13">
        <v>198</v>
      </c>
      <c r="K8" s="13">
        <v>290</v>
      </c>
      <c r="L8" s="14">
        <v>110</v>
      </c>
    </row>
    <row r="9" spans="2:12" x14ac:dyDescent="0.15">
      <c r="B9" s="215"/>
      <c r="C9" s="208" t="s">
        <v>117</v>
      </c>
      <c r="D9" s="69">
        <f t="shared" si="0"/>
        <v>4281</v>
      </c>
      <c r="E9" s="13">
        <f t="shared" si="1"/>
        <v>2892</v>
      </c>
      <c r="F9" s="14">
        <f t="shared" si="2"/>
        <v>1389</v>
      </c>
      <c r="G9" s="15">
        <v>903</v>
      </c>
      <c r="H9" s="13">
        <v>521</v>
      </c>
      <c r="I9" s="13">
        <v>1152</v>
      </c>
      <c r="J9" s="13">
        <v>552</v>
      </c>
      <c r="K9" s="13">
        <v>837</v>
      </c>
      <c r="L9" s="14">
        <v>316</v>
      </c>
    </row>
    <row r="10" spans="2:12" x14ac:dyDescent="0.15">
      <c r="B10" s="215"/>
      <c r="C10" s="208" t="s">
        <v>118</v>
      </c>
      <c r="D10" s="69">
        <f t="shared" si="0"/>
        <v>1383</v>
      </c>
      <c r="E10" s="13">
        <f t="shared" si="1"/>
        <v>1006</v>
      </c>
      <c r="F10" s="14">
        <f t="shared" si="2"/>
        <v>377</v>
      </c>
      <c r="G10" s="15">
        <v>342</v>
      </c>
      <c r="H10" s="13">
        <v>147</v>
      </c>
      <c r="I10" s="13">
        <v>399</v>
      </c>
      <c r="J10" s="13">
        <v>155</v>
      </c>
      <c r="K10" s="13">
        <v>265</v>
      </c>
      <c r="L10" s="14">
        <v>75</v>
      </c>
    </row>
    <row r="11" spans="2:12" x14ac:dyDescent="0.15">
      <c r="B11" s="215"/>
      <c r="C11" s="208" t="s">
        <v>119</v>
      </c>
      <c r="D11" s="69">
        <f t="shared" si="0"/>
        <v>5501</v>
      </c>
      <c r="E11" s="13">
        <f t="shared" si="1"/>
        <v>3853</v>
      </c>
      <c r="F11" s="14">
        <f t="shared" si="2"/>
        <v>1648</v>
      </c>
      <c r="G11" s="15">
        <v>1359</v>
      </c>
      <c r="H11" s="13">
        <v>643</v>
      </c>
      <c r="I11" s="13">
        <v>1505</v>
      </c>
      <c r="J11" s="13">
        <v>584</v>
      </c>
      <c r="K11" s="13">
        <v>989</v>
      </c>
      <c r="L11" s="14">
        <v>421</v>
      </c>
    </row>
    <row r="12" spans="2:12" x14ac:dyDescent="0.15">
      <c r="B12" s="215"/>
      <c r="C12" s="208" t="s">
        <v>120</v>
      </c>
      <c r="D12" s="69">
        <f t="shared" si="0"/>
        <v>2266</v>
      </c>
      <c r="E12" s="13">
        <f t="shared" si="1"/>
        <v>1507</v>
      </c>
      <c r="F12" s="14">
        <f t="shared" si="2"/>
        <v>759</v>
      </c>
      <c r="G12" s="15">
        <v>515</v>
      </c>
      <c r="H12" s="13">
        <v>299</v>
      </c>
      <c r="I12" s="13">
        <v>600</v>
      </c>
      <c r="J12" s="13">
        <v>273</v>
      </c>
      <c r="K12" s="13">
        <v>392</v>
      </c>
      <c r="L12" s="14">
        <v>187</v>
      </c>
    </row>
    <row r="13" spans="2:12" ht="14.25" thickBot="1" x14ac:dyDescent="0.2">
      <c r="B13" s="224"/>
      <c r="C13" s="16" t="s">
        <v>13</v>
      </c>
      <c r="D13" s="70">
        <f t="shared" si="0"/>
        <v>44186</v>
      </c>
      <c r="E13" s="71">
        <f t="shared" si="1"/>
        <v>30144</v>
      </c>
      <c r="F13" s="72">
        <f t="shared" si="2"/>
        <v>14042</v>
      </c>
      <c r="G13" s="73">
        <f>SUM(G5:G12)</f>
        <v>11530</v>
      </c>
      <c r="H13" s="73">
        <f t="shared" ref="H13:L13" si="3">SUM(H5:H12)</f>
        <v>5788</v>
      </c>
      <c r="I13" s="73">
        <f t="shared" si="3"/>
        <v>11610</v>
      </c>
      <c r="J13" s="73">
        <f t="shared" si="3"/>
        <v>5330</v>
      </c>
      <c r="K13" s="73">
        <f t="shared" si="3"/>
        <v>7004</v>
      </c>
      <c r="L13" s="155">
        <f t="shared" si="3"/>
        <v>2924</v>
      </c>
    </row>
    <row r="14" spans="2:12" ht="13.5" customHeight="1" x14ac:dyDescent="0.15">
      <c r="B14" s="225" t="s">
        <v>121</v>
      </c>
      <c r="C14" s="17" t="s">
        <v>122</v>
      </c>
      <c r="D14" s="150">
        <f t="shared" si="0"/>
        <v>5949</v>
      </c>
      <c r="E14" s="149">
        <f t="shared" si="1"/>
        <v>3385</v>
      </c>
      <c r="F14" s="151">
        <f t="shared" si="2"/>
        <v>2564</v>
      </c>
      <c r="G14" s="11">
        <v>1277</v>
      </c>
      <c r="H14" s="9">
        <v>915</v>
      </c>
      <c r="I14" s="9">
        <v>1320</v>
      </c>
      <c r="J14" s="9">
        <v>959</v>
      </c>
      <c r="K14" s="9">
        <v>788</v>
      </c>
      <c r="L14" s="10">
        <v>690</v>
      </c>
    </row>
    <row r="15" spans="2:12" x14ac:dyDescent="0.15">
      <c r="B15" s="215"/>
      <c r="C15" s="208" t="s">
        <v>123</v>
      </c>
      <c r="D15" s="69">
        <f t="shared" si="0"/>
        <v>8512</v>
      </c>
      <c r="E15" s="13">
        <f t="shared" si="1"/>
        <v>5487</v>
      </c>
      <c r="F15" s="14">
        <f t="shared" si="2"/>
        <v>3025</v>
      </c>
      <c r="G15" s="15">
        <v>1774</v>
      </c>
      <c r="H15" s="13">
        <v>1032</v>
      </c>
      <c r="I15" s="13">
        <v>2212</v>
      </c>
      <c r="J15" s="13">
        <v>1229</v>
      </c>
      <c r="K15" s="13">
        <v>1501</v>
      </c>
      <c r="L15" s="14">
        <v>764</v>
      </c>
    </row>
    <row r="16" spans="2:12" x14ac:dyDescent="0.15">
      <c r="B16" s="215"/>
      <c r="C16" s="208" t="s">
        <v>67</v>
      </c>
      <c r="D16" s="69">
        <f t="shared" si="0"/>
        <v>5359</v>
      </c>
      <c r="E16" s="13">
        <f t="shared" si="1"/>
        <v>3691</v>
      </c>
      <c r="F16" s="14">
        <f t="shared" si="2"/>
        <v>1668</v>
      </c>
      <c r="G16" s="15">
        <v>1170</v>
      </c>
      <c r="H16" s="13">
        <v>531</v>
      </c>
      <c r="I16" s="13">
        <v>1506</v>
      </c>
      <c r="J16" s="13">
        <v>670</v>
      </c>
      <c r="K16" s="13">
        <v>1015</v>
      </c>
      <c r="L16" s="14">
        <v>467</v>
      </c>
    </row>
    <row r="17" spans="2:12" x14ac:dyDescent="0.15">
      <c r="B17" s="215"/>
      <c r="C17" s="208" t="s">
        <v>68</v>
      </c>
      <c r="D17" s="69">
        <f t="shared" si="0"/>
        <v>1407</v>
      </c>
      <c r="E17" s="13">
        <f t="shared" si="1"/>
        <v>972</v>
      </c>
      <c r="F17" s="14">
        <f t="shared" si="2"/>
        <v>435</v>
      </c>
      <c r="G17" s="15">
        <v>349</v>
      </c>
      <c r="H17" s="13">
        <v>138</v>
      </c>
      <c r="I17" s="13">
        <v>342</v>
      </c>
      <c r="J17" s="13">
        <v>161</v>
      </c>
      <c r="K17" s="13">
        <v>281</v>
      </c>
      <c r="L17" s="14">
        <v>136</v>
      </c>
    </row>
    <row r="18" spans="2:12" x14ac:dyDescent="0.15">
      <c r="B18" s="215"/>
      <c r="C18" s="208" t="s">
        <v>124</v>
      </c>
      <c r="D18" s="69">
        <f t="shared" si="0"/>
        <v>1237</v>
      </c>
      <c r="E18" s="13">
        <f t="shared" si="1"/>
        <v>805</v>
      </c>
      <c r="F18" s="14">
        <f t="shared" si="2"/>
        <v>432</v>
      </c>
      <c r="G18" s="15">
        <v>271</v>
      </c>
      <c r="H18" s="13">
        <v>131</v>
      </c>
      <c r="I18" s="13">
        <v>318</v>
      </c>
      <c r="J18" s="13">
        <v>179</v>
      </c>
      <c r="K18" s="13">
        <v>216</v>
      </c>
      <c r="L18" s="14">
        <v>122</v>
      </c>
    </row>
    <row r="19" spans="2:12" x14ac:dyDescent="0.15">
      <c r="B19" s="215"/>
      <c r="C19" s="208" t="s">
        <v>125</v>
      </c>
      <c r="D19" s="69">
        <f t="shared" si="0"/>
        <v>12657</v>
      </c>
      <c r="E19" s="13">
        <f t="shared" si="1"/>
        <v>7499</v>
      </c>
      <c r="F19" s="14">
        <f t="shared" si="2"/>
        <v>5158</v>
      </c>
      <c r="G19" s="15">
        <v>1908</v>
      </c>
      <c r="H19" s="13">
        <v>1523</v>
      </c>
      <c r="I19" s="13">
        <v>3333</v>
      </c>
      <c r="J19" s="13">
        <v>2307</v>
      </c>
      <c r="K19" s="13">
        <v>2258</v>
      </c>
      <c r="L19" s="14">
        <v>1328</v>
      </c>
    </row>
    <row r="20" spans="2:12" x14ac:dyDescent="0.15">
      <c r="B20" s="215"/>
      <c r="C20" s="208" t="s">
        <v>126</v>
      </c>
      <c r="D20" s="69">
        <f t="shared" si="0"/>
        <v>2764</v>
      </c>
      <c r="E20" s="13">
        <f t="shared" si="1"/>
        <v>1671</v>
      </c>
      <c r="F20" s="14">
        <f t="shared" si="2"/>
        <v>1093</v>
      </c>
      <c r="G20" s="15">
        <v>556</v>
      </c>
      <c r="H20" s="13">
        <v>421</v>
      </c>
      <c r="I20" s="13">
        <v>728</v>
      </c>
      <c r="J20" s="13">
        <v>442</v>
      </c>
      <c r="K20" s="13">
        <v>387</v>
      </c>
      <c r="L20" s="14">
        <v>230</v>
      </c>
    </row>
    <row r="21" spans="2:12" ht="14.25" thickBot="1" x14ac:dyDescent="0.2">
      <c r="B21" s="224"/>
      <c r="C21" s="18" t="s">
        <v>13</v>
      </c>
      <c r="D21" s="70">
        <f t="shared" si="0"/>
        <v>37885</v>
      </c>
      <c r="E21" s="71">
        <f t="shared" si="1"/>
        <v>23510</v>
      </c>
      <c r="F21" s="72">
        <f t="shared" si="2"/>
        <v>14375</v>
      </c>
      <c r="G21" s="73">
        <f>SUM(G14:G20)</f>
        <v>7305</v>
      </c>
      <c r="H21" s="73">
        <f t="shared" ref="H21:L21" si="4">SUM(H14:H20)</f>
        <v>4691</v>
      </c>
      <c r="I21" s="73">
        <f t="shared" si="4"/>
        <v>9759</v>
      </c>
      <c r="J21" s="73">
        <f t="shared" si="4"/>
        <v>5947</v>
      </c>
      <c r="K21" s="73">
        <f t="shared" si="4"/>
        <v>6446</v>
      </c>
      <c r="L21" s="155">
        <f t="shared" si="4"/>
        <v>3737</v>
      </c>
    </row>
    <row r="22" spans="2:12" ht="13.5" customHeight="1" x14ac:dyDescent="0.15">
      <c r="B22" s="225" t="s">
        <v>127</v>
      </c>
      <c r="C22" s="207" t="s">
        <v>128</v>
      </c>
      <c r="D22" s="150">
        <f t="shared" si="0"/>
        <v>3449</v>
      </c>
      <c r="E22" s="149">
        <f t="shared" si="1"/>
        <v>2556</v>
      </c>
      <c r="F22" s="151">
        <f t="shared" si="2"/>
        <v>893</v>
      </c>
      <c r="G22" s="11">
        <v>907</v>
      </c>
      <c r="H22" s="9">
        <v>354</v>
      </c>
      <c r="I22" s="9">
        <v>1074</v>
      </c>
      <c r="J22" s="9">
        <v>346</v>
      </c>
      <c r="K22" s="9">
        <v>575</v>
      </c>
      <c r="L22" s="10">
        <v>193</v>
      </c>
    </row>
    <row r="23" spans="2:12" x14ac:dyDescent="0.15">
      <c r="B23" s="215"/>
      <c r="C23" s="208" t="s">
        <v>129</v>
      </c>
      <c r="D23" s="69">
        <f t="shared" si="0"/>
        <v>8568</v>
      </c>
      <c r="E23" s="13">
        <f t="shared" si="1"/>
        <v>5728</v>
      </c>
      <c r="F23" s="14">
        <f t="shared" si="2"/>
        <v>2840</v>
      </c>
      <c r="G23" s="15">
        <v>1982</v>
      </c>
      <c r="H23" s="13">
        <v>1008</v>
      </c>
      <c r="I23" s="13">
        <v>2321</v>
      </c>
      <c r="J23" s="13">
        <v>1203</v>
      </c>
      <c r="K23" s="13">
        <v>1425</v>
      </c>
      <c r="L23" s="14">
        <v>629</v>
      </c>
    </row>
    <row r="24" spans="2:12" x14ac:dyDescent="0.15">
      <c r="B24" s="215"/>
      <c r="C24" s="208" t="s">
        <v>130</v>
      </c>
      <c r="D24" s="69">
        <f t="shared" si="0"/>
        <v>13876</v>
      </c>
      <c r="E24" s="13">
        <f t="shared" si="1"/>
        <v>11443</v>
      </c>
      <c r="F24" s="14">
        <f t="shared" si="2"/>
        <v>2433</v>
      </c>
      <c r="G24" s="15">
        <v>4447</v>
      </c>
      <c r="H24" s="13">
        <v>1117</v>
      </c>
      <c r="I24" s="13">
        <v>4519</v>
      </c>
      <c r="J24" s="13">
        <v>877</v>
      </c>
      <c r="K24" s="13">
        <v>2477</v>
      </c>
      <c r="L24" s="14">
        <v>439</v>
      </c>
    </row>
    <row r="25" spans="2:12" x14ac:dyDescent="0.15">
      <c r="B25" s="215"/>
      <c r="C25" s="208" t="s">
        <v>24</v>
      </c>
      <c r="D25" s="69">
        <f t="shared" si="0"/>
        <v>16534</v>
      </c>
      <c r="E25" s="13">
        <f t="shared" si="1"/>
        <v>11692</v>
      </c>
      <c r="F25" s="14">
        <f t="shared" si="2"/>
        <v>4842</v>
      </c>
      <c r="G25" s="15">
        <v>4254</v>
      </c>
      <c r="H25" s="13">
        <v>1805</v>
      </c>
      <c r="I25" s="13">
        <v>4657</v>
      </c>
      <c r="J25" s="13">
        <v>1999</v>
      </c>
      <c r="K25" s="13">
        <v>2781</v>
      </c>
      <c r="L25" s="14">
        <v>1038</v>
      </c>
    </row>
    <row r="26" spans="2:12" x14ac:dyDescent="0.15">
      <c r="B26" s="215"/>
      <c r="C26" s="208" t="s">
        <v>131</v>
      </c>
      <c r="D26" s="69">
        <f t="shared" si="0"/>
        <v>84118</v>
      </c>
      <c r="E26" s="13">
        <f t="shared" si="1"/>
        <v>45629</v>
      </c>
      <c r="F26" s="14">
        <f t="shared" si="2"/>
        <v>38489</v>
      </c>
      <c r="G26" s="15">
        <v>16424</v>
      </c>
      <c r="H26" s="13">
        <v>14361</v>
      </c>
      <c r="I26" s="13">
        <v>17896</v>
      </c>
      <c r="J26" s="13">
        <v>14656</v>
      </c>
      <c r="K26" s="13">
        <v>11309</v>
      </c>
      <c r="L26" s="14">
        <v>9472</v>
      </c>
    </row>
    <row r="27" spans="2:12" ht="14.25" thickBot="1" x14ac:dyDescent="0.2">
      <c r="B27" s="224"/>
      <c r="C27" s="16" t="s">
        <v>13</v>
      </c>
      <c r="D27" s="70">
        <f t="shared" si="0"/>
        <v>126545</v>
      </c>
      <c r="E27" s="71">
        <f t="shared" si="1"/>
        <v>77048</v>
      </c>
      <c r="F27" s="72">
        <f t="shared" si="2"/>
        <v>49497</v>
      </c>
      <c r="G27" s="73">
        <f>SUM(G22:G26)</f>
        <v>28014</v>
      </c>
      <c r="H27" s="73">
        <f t="shared" ref="H27:L27" si="5">SUM(H22:H26)</f>
        <v>18645</v>
      </c>
      <c r="I27" s="73">
        <f t="shared" si="5"/>
        <v>30467</v>
      </c>
      <c r="J27" s="73">
        <f t="shared" si="5"/>
        <v>19081</v>
      </c>
      <c r="K27" s="73">
        <f t="shared" si="5"/>
        <v>18567</v>
      </c>
      <c r="L27" s="155">
        <f t="shared" si="5"/>
        <v>11771</v>
      </c>
    </row>
    <row r="28" spans="2:12" ht="13.5" customHeight="1" x14ac:dyDescent="0.15">
      <c r="B28" s="225" t="s">
        <v>26</v>
      </c>
      <c r="C28" s="17" t="s">
        <v>132</v>
      </c>
      <c r="D28" s="150">
        <f t="shared" si="0"/>
        <v>13611</v>
      </c>
      <c r="E28" s="149">
        <f t="shared" si="1"/>
        <v>8111</v>
      </c>
      <c r="F28" s="151">
        <f t="shared" si="2"/>
        <v>5500</v>
      </c>
      <c r="G28" s="11">
        <v>2294</v>
      </c>
      <c r="H28" s="9">
        <v>1649</v>
      </c>
      <c r="I28" s="9">
        <v>3426</v>
      </c>
      <c r="J28" s="9">
        <v>2245</v>
      </c>
      <c r="K28" s="9">
        <v>2391</v>
      </c>
      <c r="L28" s="10">
        <v>1606</v>
      </c>
    </row>
    <row r="29" spans="2:12" x14ac:dyDescent="0.15">
      <c r="B29" s="215"/>
      <c r="C29" s="208" t="s">
        <v>133</v>
      </c>
      <c r="D29" s="69">
        <f t="shared" si="0"/>
        <v>26203</v>
      </c>
      <c r="E29" s="13">
        <f t="shared" si="1"/>
        <v>13722</v>
      </c>
      <c r="F29" s="14">
        <f t="shared" si="2"/>
        <v>12481</v>
      </c>
      <c r="G29" s="15">
        <v>5129</v>
      </c>
      <c r="H29" s="13">
        <v>4101</v>
      </c>
      <c r="I29" s="13">
        <v>5359</v>
      </c>
      <c r="J29" s="13">
        <v>5097</v>
      </c>
      <c r="K29" s="13">
        <v>3234</v>
      </c>
      <c r="L29" s="14">
        <v>3283</v>
      </c>
    </row>
    <row r="30" spans="2:12" x14ac:dyDescent="0.15">
      <c r="B30" s="215"/>
      <c r="C30" s="208" t="s">
        <v>134</v>
      </c>
      <c r="D30" s="69">
        <f t="shared" si="0"/>
        <v>13775</v>
      </c>
      <c r="E30" s="13">
        <f t="shared" si="1"/>
        <v>7650</v>
      </c>
      <c r="F30" s="14">
        <f t="shared" si="2"/>
        <v>6125</v>
      </c>
      <c r="G30" s="15">
        <v>2481</v>
      </c>
      <c r="H30" s="13">
        <v>2212</v>
      </c>
      <c r="I30" s="13">
        <v>3111</v>
      </c>
      <c r="J30" s="13">
        <v>2453</v>
      </c>
      <c r="K30" s="13">
        <v>2058</v>
      </c>
      <c r="L30" s="14">
        <v>1460</v>
      </c>
    </row>
    <row r="31" spans="2:12" x14ac:dyDescent="0.15">
      <c r="B31" s="215"/>
      <c r="C31" s="208" t="s">
        <v>28</v>
      </c>
      <c r="D31" s="69">
        <f t="shared" si="0"/>
        <v>66343</v>
      </c>
      <c r="E31" s="13">
        <f t="shared" si="1"/>
        <v>29717</v>
      </c>
      <c r="F31" s="14">
        <f t="shared" si="2"/>
        <v>36626</v>
      </c>
      <c r="G31" s="15">
        <v>8707</v>
      </c>
      <c r="H31" s="13">
        <v>12442</v>
      </c>
      <c r="I31" s="13">
        <v>12551</v>
      </c>
      <c r="J31" s="13">
        <v>15587</v>
      </c>
      <c r="K31" s="13">
        <v>8459</v>
      </c>
      <c r="L31" s="14">
        <v>8597</v>
      </c>
    </row>
    <row r="32" spans="2:12" x14ac:dyDescent="0.15">
      <c r="B32" s="215"/>
      <c r="C32" s="208" t="s">
        <v>135</v>
      </c>
      <c r="D32" s="69">
        <f t="shared" si="0"/>
        <v>23478</v>
      </c>
      <c r="E32" s="13">
        <f t="shared" si="1"/>
        <v>15464</v>
      </c>
      <c r="F32" s="14">
        <f t="shared" si="2"/>
        <v>8014</v>
      </c>
      <c r="G32" s="15">
        <v>5731</v>
      </c>
      <c r="H32" s="13">
        <v>2991</v>
      </c>
      <c r="I32" s="13">
        <v>5893</v>
      </c>
      <c r="J32" s="13">
        <v>3161</v>
      </c>
      <c r="K32" s="13">
        <v>3840</v>
      </c>
      <c r="L32" s="14">
        <v>1862</v>
      </c>
    </row>
    <row r="33" spans="2:12" ht="14.25" thickBot="1" x14ac:dyDescent="0.2">
      <c r="B33" s="224"/>
      <c r="C33" s="18" t="s">
        <v>13</v>
      </c>
      <c r="D33" s="70">
        <f t="shared" si="0"/>
        <v>143410</v>
      </c>
      <c r="E33" s="71">
        <f t="shared" si="1"/>
        <v>74664</v>
      </c>
      <c r="F33" s="72">
        <f t="shared" si="2"/>
        <v>68746</v>
      </c>
      <c r="G33" s="77">
        <f>SUM(G28:G32)</f>
        <v>24342</v>
      </c>
      <c r="H33" s="77">
        <v>23395</v>
      </c>
      <c r="I33" s="77">
        <f>SUM(I28:I32)</f>
        <v>30340</v>
      </c>
      <c r="J33" s="77">
        <f t="shared" ref="J33:L33" si="6">SUM(J28:J32)</f>
        <v>28543</v>
      </c>
      <c r="K33" s="77">
        <f t="shared" si="6"/>
        <v>19982</v>
      </c>
      <c r="L33" s="156">
        <f t="shared" si="6"/>
        <v>16808</v>
      </c>
    </row>
    <row r="34" spans="2:12" ht="14.25" thickBot="1" x14ac:dyDescent="0.2">
      <c r="B34" s="216" t="s">
        <v>30</v>
      </c>
      <c r="C34" s="265"/>
      <c r="D34" s="67">
        <f t="shared" si="0"/>
        <v>3698</v>
      </c>
      <c r="E34" s="5">
        <f t="shared" si="1"/>
        <v>1982</v>
      </c>
      <c r="F34" s="6">
        <f t="shared" si="2"/>
        <v>1716</v>
      </c>
      <c r="G34" s="7">
        <v>680</v>
      </c>
      <c r="H34" s="5">
        <v>561</v>
      </c>
      <c r="I34" s="5">
        <v>793</v>
      </c>
      <c r="J34" s="5">
        <v>665</v>
      </c>
      <c r="K34" s="5">
        <v>509</v>
      </c>
      <c r="L34" s="6">
        <v>490</v>
      </c>
    </row>
    <row r="35" spans="2:12" ht="14.25" thickBot="1" x14ac:dyDescent="0.2">
      <c r="B35" s="263" t="s">
        <v>31</v>
      </c>
      <c r="C35" s="264"/>
      <c r="D35" s="171">
        <f t="shared" si="0"/>
        <v>374903</v>
      </c>
      <c r="E35" s="153">
        <f t="shared" si="1"/>
        <v>221244</v>
      </c>
      <c r="F35" s="154">
        <f t="shared" si="2"/>
        <v>153659</v>
      </c>
      <c r="G35" s="152">
        <f>SUM(G13+G21+G27+G33+G34+G4)</f>
        <v>77393</v>
      </c>
      <c r="H35" s="152">
        <f t="shared" ref="H35:K35" si="7">SUM(H13+H21+H27+H33+H34+H4)</f>
        <v>54976</v>
      </c>
      <c r="I35" s="152">
        <f t="shared" si="7"/>
        <v>88056</v>
      </c>
      <c r="J35" s="152">
        <f t="shared" si="7"/>
        <v>61682</v>
      </c>
      <c r="K35" s="152">
        <f t="shared" si="7"/>
        <v>55795</v>
      </c>
      <c r="L35" s="211">
        <f>SUM(L13+L21+L27+L33+L34+L4)</f>
        <v>37001</v>
      </c>
    </row>
    <row r="36" spans="2:12" x14ac:dyDescent="0.15">
      <c r="E36" s="60"/>
      <c r="F36" s="60"/>
    </row>
  </sheetData>
  <mergeCells count="12">
    <mergeCell ref="K2:L2"/>
    <mergeCell ref="B4:C4"/>
    <mergeCell ref="B35:C35"/>
    <mergeCell ref="B2:C3"/>
    <mergeCell ref="D2:F2"/>
    <mergeCell ref="G2:H2"/>
    <mergeCell ref="I2:J2"/>
    <mergeCell ref="B5:B13"/>
    <mergeCell ref="B14:B21"/>
    <mergeCell ref="B22:B27"/>
    <mergeCell ref="B28:B33"/>
    <mergeCell ref="B34:C34"/>
  </mergeCells>
  <phoneticPr fontId="1"/>
  <pageMargins left="0" right="0" top="0.15748031496062992" bottom="0.15748031496062992" header="0.31496062992125984" footer="0.31496062992125984"/>
  <pageSetup paperSize="9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46"/>
  <sheetViews>
    <sheetView view="pageBreakPreview" topLeftCell="A13" zoomScale="75" zoomScaleNormal="100" zoomScaleSheetLayoutView="75" workbookViewId="0"/>
  </sheetViews>
  <sheetFormatPr defaultRowHeight="13.5" x14ac:dyDescent="0.15"/>
  <cols>
    <col min="1" max="1" width="3" style="59" customWidth="1"/>
    <col min="2" max="2" width="2.875" style="59" bestFit="1" customWidth="1"/>
    <col min="3" max="3" width="10.25" style="59" customWidth="1"/>
    <col min="4" max="4" width="21" style="59" bestFit="1" customWidth="1"/>
    <col min="5" max="16384" width="9" style="59"/>
  </cols>
  <sheetData>
    <row r="1" spans="2:13" ht="14.25" thickBot="1" x14ac:dyDescent="0.2">
      <c r="B1" s="59" t="s">
        <v>80</v>
      </c>
    </row>
    <row r="2" spans="2:13" ht="13.5" customHeight="1" x14ac:dyDescent="0.15">
      <c r="B2" s="226" t="s">
        <v>32</v>
      </c>
      <c r="C2" s="227"/>
      <c r="D2" s="227"/>
      <c r="E2" s="286" t="s">
        <v>88</v>
      </c>
      <c r="F2" s="287"/>
      <c r="G2" s="288"/>
      <c r="H2" s="231" t="s">
        <v>106</v>
      </c>
      <c r="I2" s="221"/>
      <c r="J2" s="220" t="s">
        <v>107</v>
      </c>
      <c r="K2" s="221"/>
      <c r="L2" s="220" t="s">
        <v>108</v>
      </c>
      <c r="M2" s="222"/>
    </row>
    <row r="3" spans="2:13" ht="14.25" thickBot="1" x14ac:dyDescent="0.2">
      <c r="B3" s="284"/>
      <c r="C3" s="285"/>
      <c r="D3" s="285"/>
      <c r="E3" s="174" t="s">
        <v>0</v>
      </c>
      <c r="F3" s="172" t="s">
        <v>1</v>
      </c>
      <c r="G3" s="179" t="s">
        <v>2</v>
      </c>
      <c r="H3" s="180" t="s">
        <v>1</v>
      </c>
      <c r="I3" s="172" t="s">
        <v>2</v>
      </c>
      <c r="J3" s="180" t="s">
        <v>1</v>
      </c>
      <c r="K3" s="172" t="s">
        <v>2</v>
      </c>
      <c r="L3" s="181" t="s">
        <v>1</v>
      </c>
      <c r="M3" s="179" t="s">
        <v>2</v>
      </c>
    </row>
    <row r="4" spans="2:13" ht="13.5" customHeight="1" x14ac:dyDescent="0.15">
      <c r="B4" s="281" t="s">
        <v>33</v>
      </c>
      <c r="C4" s="277" t="s">
        <v>34</v>
      </c>
      <c r="D4" s="278"/>
      <c r="E4" s="87">
        <f>SUM(F4:G4)</f>
        <v>108688</v>
      </c>
      <c r="F4" s="88">
        <f>H4+J4+L4</f>
        <v>71935</v>
      </c>
      <c r="G4" s="89">
        <f>I4+K4+M4</f>
        <v>36753</v>
      </c>
      <c r="H4" s="90">
        <v>25214</v>
      </c>
      <c r="I4" s="88">
        <v>14122</v>
      </c>
      <c r="J4" s="88">
        <v>28828</v>
      </c>
      <c r="K4" s="88">
        <v>13957</v>
      </c>
      <c r="L4" s="88">
        <v>17893</v>
      </c>
      <c r="M4" s="89">
        <v>8674</v>
      </c>
    </row>
    <row r="5" spans="2:13" x14ac:dyDescent="0.15">
      <c r="B5" s="282"/>
      <c r="C5" s="266" t="s">
        <v>35</v>
      </c>
      <c r="D5" s="267"/>
      <c r="E5" s="91">
        <f t="shared" ref="E5:E46" si="0">SUM(F5:G5)</f>
        <v>85772</v>
      </c>
      <c r="F5" s="92">
        <f t="shared" ref="F5:F45" si="1">H5+J5+L5</f>
        <v>40709</v>
      </c>
      <c r="G5" s="93">
        <f t="shared" ref="G5:G45" si="2">I5+K5+M5</f>
        <v>45063</v>
      </c>
      <c r="H5" s="94">
        <v>13451</v>
      </c>
      <c r="I5" s="92">
        <v>15429</v>
      </c>
      <c r="J5" s="92">
        <v>16523</v>
      </c>
      <c r="K5" s="92">
        <v>18708</v>
      </c>
      <c r="L5" s="92">
        <v>10735</v>
      </c>
      <c r="M5" s="93">
        <v>10926</v>
      </c>
    </row>
    <row r="6" spans="2:13" x14ac:dyDescent="0.15">
      <c r="B6" s="282"/>
      <c r="C6" s="266" t="s">
        <v>36</v>
      </c>
      <c r="D6" s="267"/>
      <c r="E6" s="91">
        <f t="shared" si="0"/>
        <v>8043</v>
      </c>
      <c r="F6" s="92">
        <f t="shared" si="1"/>
        <v>4500</v>
      </c>
      <c r="G6" s="93">
        <f t="shared" si="2"/>
        <v>3543</v>
      </c>
      <c r="H6" s="94">
        <v>1380</v>
      </c>
      <c r="I6" s="92">
        <v>1137</v>
      </c>
      <c r="J6" s="92">
        <v>1735</v>
      </c>
      <c r="K6" s="92">
        <v>1429</v>
      </c>
      <c r="L6" s="92">
        <v>1385</v>
      </c>
      <c r="M6" s="93">
        <v>977</v>
      </c>
    </row>
    <row r="7" spans="2:13" x14ac:dyDescent="0.15">
      <c r="B7" s="282"/>
      <c r="C7" s="266" t="s">
        <v>37</v>
      </c>
      <c r="D7" s="267"/>
      <c r="E7" s="91">
        <f t="shared" si="0"/>
        <v>101982</v>
      </c>
      <c r="F7" s="92">
        <f t="shared" si="1"/>
        <v>64264</v>
      </c>
      <c r="G7" s="93">
        <f t="shared" si="2"/>
        <v>37718</v>
      </c>
      <c r="H7" s="94">
        <v>24075</v>
      </c>
      <c r="I7" s="92">
        <v>13945</v>
      </c>
      <c r="J7" s="92">
        <v>24839</v>
      </c>
      <c r="K7" s="92">
        <v>14915</v>
      </c>
      <c r="L7" s="92">
        <v>15350</v>
      </c>
      <c r="M7" s="93">
        <v>8858</v>
      </c>
    </row>
    <row r="8" spans="2:13" x14ac:dyDescent="0.15">
      <c r="B8" s="282"/>
      <c r="C8" s="266" t="s">
        <v>38</v>
      </c>
      <c r="D8" s="267"/>
      <c r="E8" s="91">
        <f t="shared" si="0"/>
        <v>17072</v>
      </c>
      <c r="F8" s="92">
        <f t="shared" si="1"/>
        <v>7398</v>
      </c>
      <c r="G8" s="93">
        <f t="shared" si="2"/>
        <v>9674</v>
      </c>
      <c r="H8" s="94">
        <v>1987</v>
      </c>
      <c r="I8" s="92">
        <v>2859</v>
      </c>
      <c r="J8" s="92">
        <v>3109</v>
      </c>
      <c r="K8" s="92">
        <v>4275</v>
      </c>
      <c r="L8" s="92">
        <v>2302</v>
      </c>
      <c r="M8" s="93">
        <v>2540</v>
      </c>
    </row>
    <row r="9" spans="2:13" x14ac:dyDescent="0.15">
      <c r="B9" s="282"/>
      <c r="C9" s="266" t="s">
        <v>39</v>
      </c>
      <c r="D9" s="267"/>
      <c r="E9" s="91">
        <f t="shared" si="0"/>
        <v>10670</v>
      </c>
      <c r="F9" s="92">
        <f t="shared" si="1"/>
        <v>7368</v>
      </c>
      <c r="G9" s="93">
        <f t="shared" si="2"/>
        <v>3302</v>
      </c>
      <c r="H9" s="94">
        <v>2721</v>
      </c>
      <c r="I9" s="92">
        <v>1374</v>
      </c>
      <c r="J9" s="92">
        <v>2767</v>
      </c>
      <c r="K9" s="92">
        <v>1197</v>
      </c>
      <c r="L9" s="92">
        <v>1880</v>
      </c>
      <c r="M9" s="93">
        <v>731</v>
      </c>
    </row>
    <row r="10" spans="2:13" x14ac:dyDescent="0.15">
      <c r="B10" s="282"/>
      <c r="C10" s="266" t="s">
        <v>40</v>
      </c>
      <c r="D10" s="267"/>
      <c r="E10" s="91">
        <f t="shared" si="0"/>
        <v>3744</v>
      </c>
      <c r="F10" s="92">
        <f t="shared" si="1"/>
        <v>2783</v>
      </c>
      <c r="G10" s="93">
        <f t="shared" si="2"/>
        <v>961</v>
      </c>
      <c r="H10" s="94">
        <v>964</v>
      </c>
      <c r="I10" s="92">
        <v>360</v>
      </c>
      <c r="J10" s="92">
        <v>1076</v>
      </c>
      <c r="K10" s="92">
        <v>388</v>
      </c>
      <c r="L10" s="92">
        <v>743</v>
      </c>
      <c r="M10" s="93">
        <v>213</v>
      </c>
    </row>
    <row r="11" spans="2:13" x14ac:dyDescent="0.15">
      <c r="B11" s="282"/>
      <c r="C11" s="266" t="s">
        <v>41</v>
      </c>
      <c r="D11" s="267"/>
      <c r="E11" s="91">
        <f t="shared" si="0"/>
        <v>1229</v>
      </c>
      <c r="F11" s="92">
        <f t="shared" si="1"/>
        <v>668</v>
      </c>
      <c r="G11" s="93">
        <f t="shared" si="2"/>
        <v>561</v>
      </c>
      <c r="H11" s="94">
        <v>260</v>
      </c>
      <c r="I11" s="92">
        <v>213</v>
      </c>
      <c r="J11" s="92">
        <v>260</v>
      </c>
      <c r="K11" s="92">
        <v>223</v>
      </c>
      <c r="L11" s="92">
        <v>148</v>
      </c>
      <c r="M11" s="93">
        <v>125</v>
      </c>
    </row>
    <row r="12" spans="2:13" x14ac:dyDescent="0.15">
      <c r="B12" s="282"/>
      <c r="C12" s="266" t="s">
        <v>42</v>
      </c>
      <c r="D12" s="267"/>
      <c r="E12" s="91">
        <f t="shared" si="0"/>
        <v>161</v>
      </c>
      <c r="F12" s="92">
        <f t="shared" si="1"/>
        <v>129</v>
      </c>
      <c r="G12" s="93">
        <f t="shared" si="2"/>
        <v>32</v>
      </c>
      <c r="H12" s="94">
        <v>43</v>
      </c>
      <c r="I12" s="92">
        <v>8</v>
      </c>
      <c r="J12" s="92">
        <v>41</v>
      </c>
      <c r="K12" s="92">
        <v>19</v>
      </c>
      <c r="L12" s="92">
        <v>45</v>
      </c>
      <c r="M12" s="93">
        <v>5</v>
      </c>
    </row>
    <row r="13" spans="2:13" x14ac:dyDescent="0.15">
      <c r="B13" s="282"/>
      <c r="C13" s="266" t="s">
        <v>43</v>
      </c>
      <c r="D13" s="267"/>
      <c r="E13" s="91">
        <f t="shared" si="0"/>
        <v>2176</v>
      </c>
      <c r="F13" s="92">
        <f t="shared" si="1"/>
        <v>1650</v>
      </c>
      <c r="G13" s="93">
        <f t="shared" si="2"/>
        <v>526</v>
      </c>
      <c r="H13" s="94">
        <v>574</v>
      </c>
      <c r="I13" s="92">
        <v>203</v>
      </c>
      <c r="J13" s="92">
        <v>657</v>
      </c>
      <c r="K13" s="92">
        <v>207</v>
      </c>
      <c r="L13" s="92">
        <v>419</v>
      </c>
      <c r="M13" s="93">
        <v>116</v>
      </c>
    </row>
    <row r="14" spans="2:13" x14ac:dyDescent="0.15">
      <c r="B14" s="282"/>
      <c r="C14" s="266" t="s">
        <v>44</v>
      </c>
      <c r="D14" s="267"/>
      <c r="E14" s="91">
        <f t="shared" si="0"/>
        <v>1674</v>
      </c>
      <c r="F14" s="92">
        <f t="shared" si="1"/>
        <v>866</v>
      </c>
      <c r="G14" s="93">
        <f t="shared" si="2"/>
        <v>808</v>
      </c>
      <c r="H14" s="94">
        <v>344</v>
      </c>
      <c r="I14" s="92">
        <v>315</v>
      </c>
      <c r="J14" s="92">
        <v>298</v>
      </c>
      <c r="K14" s="92">
        <v>275</v>
      </c>
      <c r="L14" s="92">
        <v>224</v>
      </c>
      <c r="M14" s="93">
        <v>218</v>
      </c>
    </row>
    <row r="15" spans="2:13" x14ac:dyDescent="0.15">
      <c r="B15" s="282"/>
      <c r="C15" s="266" t="s">
        <v>45</v>
      </c>
      <c r="D15" s="267"/>
      <c r="E15" s="91">
        <f t="shared" si="0"/>
        <v>1222</v>
      </c>
      <c r="F15" s="92">
        <f t="shared" si="1"/>
        <v>643</v>
      </c>
      <c r="G15" s="93">
        <f t="shared" si="2"/>
        <v>579</v>
      </c>
      <c r="H15" s="94">
        <v>214</v>
      </c>
      <c r="I15" s="92">
        <v>165</v>
      </c>
      <c r="J15" s="92">
        <v>345</v>
      </c>
      <c r="K15" s="92">
        <v>320</v>
      </c>
      <c r="L15" s="92">
        <v>84</v>
      </c>
      <c r="M15" s="93">
        <v>94</v>
      </c>
    </row>
    <row r="16" spans="2:13" x14ac:dyDescent="0.15">
      <c r="B16" s="282"/>
      <c r="C16" s="266" t="s">
        <v>46</v>
      </c>
      <c r="D16" s="267"/>
      <c r="E16" s="91">
        <f t="shared" si="0"/>
        <v>1993</v>
      </c>
      <c r="F16" s="92">
        <f t="shared" si="1"/>
        <v>1418</v>
      </c>
      <c r="G16" s="93">
        <f t="shared" si="2"/>
        <v>575</v>
      </c>
      <c r="H16" s="94">
        <v>537</v>
      </c>
      <c r="I16" s="92">
        <v>232</v>
      </c>
      <c r="J16" s="92">
        <v>518</v>
      </c>
      <c r="K16" s="92">
        <v>196</v>
      </c>
      <c r="L16" s="92">
        <v>363</v>
      </c>
      <c r="M16" s="93">
        <v>147</v>
      </c>
    </row>
    <row r="17" spans="2:13" x14ac:dyDescent="0.15">
      <c r="B17" s="282"/>
      <c r="C17" s="266" t="s">
        <v>30</v>
      </c>
      <c r="D17" s="267"/>
      <c r="E17" s="91">
        <f t="shared" si="0"/>
        <v>151</v>
      </c>
      <c r="F17" s="92">
        <f t="shared" si="1"/>
        <v>86</v>
      </c>
      <c r="G17" s="93">
        <f t="shared" si="2"/>
        <v>65</v>
      </c>
      <c r="H17" s="94">
        <v>29</v>
      </c>
      <c r="I17" s="92">
        <v>28</v>
      </c>
      <c r="J17" s="92">
        <v>34</v>
      </c>
      <c r="K17" s="92">
        <v>27</v>
      </c>
      <c r="L17" s="92">
        <v>23</v>
      </c>
      <c r="M17" s="93">
        <v>10</v>
      </c>
    </row>
    <row r="18" spans="2:13" ht="14.25" thickBot="1" x14ac:dyDescent="0.2">
      <c r="B18" s="283"/>
      <c r="C18" s="279" t="s">
        <v>47</v>
      </c>
      <c r="D18" s="280"/>
      <c r="E18" s="95">
        <f t="shared" si="0"/>
        <v>344577</v>
      </c>
      <c r="F18" s="96">
        <f t="shared" si="1"/>
        <v>204417</v>
      </c>
      <c r="G18" s="97">
        <f t="shared" si="2"/>
        <v>140160</v>
      </c>
      <c r="H18" s="98">
        <f>SUM(H4:H17)</f>
        <v>71793</v>
      </c>
      <c r="I18" s="98">
        <f t="shared" ref="I18:M18" si="3">SUM(I4:I17)</f>
        <v>50390</v>
      </c>
      <c r="J18" s="98">
        <f t="shared" si="3"/>
        <v>81030</v>
      </c>
      <c r="K18" s="98">
        <f t="shared" si="3"/>
        <v>56136</v>
      </c>
      <c r="L18" s="98">
        <f t="shared" si="3"/>
        <v>51594</v>
      </c>
      <c r="M18" s="178">
        <f t="shared" si="3"/>
        <v>33634</v>
      </c>
    </row>
    <row r="19" spans="2:13" ht="13.5" customHeight="1" x14ac:dyDescent="0.15">
      <c r="B19" s="274" t="s">
        <v>48</v>
      </c>
      <c r="C19" s="277" t="s">
        <v>49</v>
      </c>
      <c r="D19" s="278"/>
      <c r="E19" s="87">
        <f t="shared" si="0"/>
        <v>204</v>
      </c>
      <c r="F19" s="88">
        <f t="shared" si="1"/>
        <v>125</v>
      </c>
      <c r="G19" s="89">
        <f t="shared" si="2"/>
        <v>79</v>
      </c>
      <c r="H19" s="90">
        <v>21</v>
      </c>
      <c r="I19" s="88">
        <v>13</v>
      </c>
      <c r="J19" s="88">
        <v>42</v>
      </c>
      <c r="K19" s="88">
        <v>31</v>
      </c>
      <c r="L19" s="88">
        <v>62</v>
      </c>
      <c r="M19" s="89">
        <v>35</v>
      </c>
    </row>
    <row r="20" spans="2:13" x14ac:dyDescent="0.15">
      <c r="B20" s="275"/>
      <c r="C20" s="266" t="s">
        <v>50</v>
      </c>
      <c r="D20" s="267"/>
      <c r="E20" s="91">
        <f t="shared" si="0"/>
        <v>143</v>
      </c>
      <c r="F20" s="92">
        <f t="shared" si="1"/>
        <v>89</v>
      </c>
      <c r="G20" s="93">
        <f t="shared" si="2"/>
        <v>54</v>
      </c>
      <c r="H20" s="94">
        <v>25</v>
      </c>
      <c r="I20" s="92">
        <v>6</v>
      </c>
      <c r="J20" s="92">
        <v>37</v>
      </c>
      <c r="K20" s="92">
        <v>25</v>
      </c>
      <c r="L20" s="92">
        <v>27</v>
      </c>
      <c r="M20" s="93">
        <v>23</v>
      </c>
    </row>
    <row r="21" spans="2:13" x14ac:dyDescent="0.15">
      <c r="B21" s="275"/>
      <c r="C21" s="266" t="s">
        <v>51</v>
      </c>
      <c r="D21" s="267"/>
      <c r="E21" s="91">
        <f t="shared" si="0"/>
        <v>1869</v>
      </c>
      <c r="F21" s="92">
        <f t="shared" si="1"/>
        <v>950</v>
      </c>
      <c r="G21" s="93">
        <f t="shared" si="2"/>
        <v>919</v>
      </c>
      <c r="H21" s="94">
        <v>291</v>
      </c>
      <c r="I21" s="92">
        <v>305</v>
      </c>
      <c r="J21" s="92">
        <v>411</v>
      </c>
      <c r="K21" s="92">
        <v>354</v>
      </c>
      <c r="L21" s="92">
        <v>248</v>
      </c>
      <c r="M21" s="93">
        <v>260</v>
      </c>
    </row>
    <row r="22" spans="2:13" x14ac:dyDescent="0.15">
      <c r="B22" s="275"/>
      <c r="C22" s="266" t="s">
        <v>52</v>
      </c>
      <c r="D22" s="267"/>
      <c r="E22" s="91">
        <f t="shared" si="0"/>
        <v>3</v>
      </c>
      <c r="F22" s="92">
        <f t="shared" si="1"/>
        <v>2</v>
      </c>
      <c r="G22" s="93">
        <f t="shared" si="2"/>
        <v>1</v>
      </c>
      <c r="H22" s="94">
        <v>0</v>
      </c>
      <c r="I22" s="92">
        <v>0</v>
      </c>
      <c r="J22" s="92">
        <v>1</v>
      </c>
      <c r="K22" s="92">
        <v>1</v>
      </c>
      <c r="L22" s="92">
        <v>1</v>
      </c>
      <c r="M22" s="93">
        <v>0</v>
      </c>
    </row>
    <row r="23" spans="2:13" x14ac:dyDescent="0.15">
      <c r="B23" s="275"/>
      <c r="C23" s="266" t="s">
        <v>53</v>
      </c>
      <c r="D23" s="267"/>
      <c r="E23" s="91">
        <f t="shared" si="0"/>
        <v>1365</v>
      </c>
      <c r="F23" s="92">
        <f t="shared" si="1"/>
        <v>775</v>
      </c>
      <c r="G23" s="93">
        <f t="shared" si="2"/>
        <v>590</v>
      </c>
      <c r="H23" s="94">
        <v>331</v>
      </c>
      <c r="I23" s="92">
        <v>222</v>
      </c>
      <c r="J23" s="92">
        <v>285</v>
      </c>
      <c r="K23" s="92">
        <v>228</v>
      </c>
      <c r="L23" s="92">
        <v>159</v>
      </c>
      <c r="M23" s="93">
        <v>140</v>
      </c>
    </row>
    <row r="24" spans="2:13" x14ac:dyDescent="0.15">
      <c r="B24" s="275"/>
      <c r="C24" s="266" t="s">
        <v>54</v>
      </c>
      <c r="D24" s="267"/>
      <c r="E24" s="91">
        <f t="shared" si="0"/>
        <v>633</v>
      </c>
      <c r="F24" s="92">
        <f t="shared" si="1"/>
        <v>341</v>
      </c>
      <c r="G24" s="93">
        <f t="shared" si="2"/>
        <v>292</v>
      </c>
      <c r="H24" s="94">
        <v>112</v>
      </c>
      <c r="I24" s="92">
        <v>99</v>
      </c>
      <c r="J24" s="92">
        <v>140</v>
      </c>
      <c r="K24" s="92">
        <v>105</v>
      </c>
      <c r="L24" s="92">
        <v>89</v>
      </c>
      <c r="M24" s="93">
        <v>88</v>
      </c>
    </row>
    <row r="25" spans="2:13" ht="13.5" customHeight="1" x14ac:dyDescent="0.15">
      <c r="B25" s="275"/>
      <c r="C25" s="268" t="s">
        <v>55</v>
      </c>
      <c r="D25" s="138" t="s">
        <v>56</v>
      </c>
      <c r="E25" s="91">
        <f t="shared" si="0"/>
        <v>1028</v>
      </c>
      <c r="F25" s="92">
        <f t="shared" si="1"/>
        <v>711</v>
      </c>
      <c r="G25" s="93">
        <f t="shared" si="2"/>
        <v>317</v>
      </c>
      <c r="H25" s="94">
        <v>197</v>
      </c>
      <c r="I25" s="92">
        <v>91</v>
      </c>
      <c r="J25" s="92">
        <v>287</v>
      </c>
      <c r="K25" s="92">
        <v>127</v>
      </c>
      <c r="L25" s="92">
        <v>227</v>
      </c>
      <c r="M25" s="93">
        <v>99</v>
      </c>
    </row>
    <row r="26" spans="2:13" x14ac:dyDescent="0.15">
      <c r="B26" s="275"/>
      <c r="C26" s="269"/>
      <c r="D26" s="138" t="s">
        <v>57</v>
      </c>
      <c r="E26" s="91">
        <f t="shared" si="0"/>
        <v>62</v>
      </c>
      <c r="F26" s="92">
        <f t="shared" si="1"/>
        <v>43</v>
      </c>
      <c r="G26" s="93">
        <f t="shared" si="2"/>
        <v>19</v>
      </c>
      <c r="H26" s="94">
        <v>12</v>
      </c>
      <c r="I26" s="92">
        <v>8</v>
      </c>
      <c r="J26" s="92">
        <v>19</v>
      </c>
      <c r="K26" s="92">
        <v>5</v>
      </c>
      <c r="L26" s="92">
        <v>12</v>
      </c>
      <c r="M26" s="93">
        <v>6</v>
      </c>
    </row>
    <row r="27" spans="2:13" x14ac:dyDescent="0.15">
      <c r="B27" s="275"/>
      <c r="C27" s="269"/>
      <c r="D27" s="138" t="s">
        <v>58</v>
      </c>
      <c r="E27" s="91">
        <f t="shared" si="0"/>
        <v>2025</v>
      </c>
      <c r="F27" s="92">
        <f t="shared" si="1"/>
        <v>1072</v>
      </c>
      <c r="G27" s="93">
        <f t="shared" si="2"/>
        <v>953</v>
      </c>
      <c r="H27" s="94">
        <v>273</v>
      </c>
      <c r="I27" s="92">
        <v>287</v>
      </c>
      <c r="J27" s="92">
        <v>449</v>
      </c>
      <c r="K27" s="92">
        <v>375</v>
      </c>
      <c r="L27" s="92">
        <v>350</v>
      </c>
      <c r="M27" s="93">
        <v>291</v>
      </c>
    </row>
    <row r="28" spans="2:13" x14ac:dyDescent="0.15">
      <c r="B28" s="275"/>
      <c r="C28" s="269"/>
      <c r="D28" s="138" t="s">
        <v>59</v>
      </c>
      <c r="E28" s="91">
        <f t="shared" si="0"/>
        <v>4861</v>
      </c>
      <c r="F28" s="92">
        <f t="shared" si="1"/>
        <v>2919</v>
      </c>
      <c r="G28" s="93">
        <f t="shared" si="2"/>
        <v>1942</v>
      </c>
      <c r="H28" s="94">
        <v>903</v>
      </c>
      <c r="I28" s="92">
        <v>642</v>
      </c>
      <c r="J28" s="92">
        <v>1310</v>
      </c>
      <c r="K28" s="92">
        <v>881</v>
      </c>
      <c r="L28" s="92">
        <v>706</v>
      </c>
      <c r="M28" s="93">
        <v>419</v>
      </c>
    </row>
    <row r="29" spans="2:13" x14ac:dyDescent="0.15">
      <c r="B29" s="275"/>
      <c r="C29" s="269"/>
      <c r="D29" s="138" t="s">
        <v>60</v>
      </c>
      <c r="E29" s="91">
        <f t="shared" si="0"/>
        <v>4463</v>
      </c>
      <c r="F29" s="92">
        <f t="shared" si="1"/>
        <v>2473</v>
      </c>
      <c r="G29" s="93">
        <f t="shared" si="2"/>
        <v>1990</v>
      </c>
      <c r="H29" s="94">
        <v>887</v>
      </c>
      <c r="I29" s="92">
        <v>715</v>
      </c>
      <c r="J29" s="92">
        <v>1065</v>
      </c>
      <c r="K29" s="92">
        <v>844</v>
      </c>
      <c r="L29" s="92">
        <v>521</v>
      </c>
      <c r="M29" s="93">
        <v>431</v>
      </c>
    </row>
    <row r="30" spans="2:13" x14ac:dyDescent="0.15">
      <c r="B30" s="275"/>
      <c r="C30" s="269"/>
      <c r="D30" s="138" t="s">
        <v>61</v>
      </c>
      <c r="E30" s="91">
        <f t="shared" si="0"/>
        <v>6073</v>
      </c>
      <c r="F30" s="92">
        <f t="shared" si="1"/>
        <v>2990</v>
      </c>
      <c r="G30" s="93">
        <f t="shared" si="2"/>
        <v>3083</v>
      </c>
      <c r="H30" s="94">
        <v>971</v>
      </c>
      <c r="I30" s="92">
        <v>1054</v>
      </c>
      <c r="J30" s="92">
        <v>1281</v>
      </c>
      <c r="K30" s="92">
        <v>1278</v>
      </c>
      <c r="L30" s="92">
        <v>738</v>
      </c>
      <c r="M30" s="93">
        <v>751</v>
      </c>
    </row>
    <row r="31" spans="2:13" x14ac:dyDescent="0.15">
      <c r="B31" s="275"/>
      <c r="C31" s="269"/>
      <c r="D31" s="138" t="s">
        <v>62</v>
      </c>
      <c r="E31" s="91">
        <f t="shared" si="0"/>
        <v>389</v>
      </c>
      <c r="F31" s="92">
        <f t="shared" si="1"/>
        <v>205</v>
      </c>
      <c r="G31" s="93">
        <f t="shared" si="2"/>
        <v>184</v>
      </c>
      <c r="H31" s="94">
        <v>68</v>
      </c>
      <c r="I31" s="92">
        <v>61</v>
      </c>
      <c r="J31" s="92">
        <v>76</v>
      </c>
      <c r="K31" s="92">
        <v>66</v>
      </c>
      <c r="L31" s="92">
        <v>61</v>
      </c>
      <c r="M31" s="93">
        <v>57</v>
      </c>
    </row>
    <row r="32" spans="2:13" x14ac:dyDescent="0.15">
      <c r="B32" s="275"/>
      <c r="C32" s="269"/>
      <c r="D32" s="138" t="s">
        <v>63</v>
      </c>
      <c r="E32" s="91">
        <f t="shared" si="0"/>
        <v>108</v>
      </c>
      <c r="F32" s="92">
        <f t="shared" si="1"/>
        <v>38</v>
      </c>
      <c r="G32" s="93">
        <f t="shared" si="2"/>
        <v>70</v>
      </c>
      <c r="H32" s="94">
        <v>11</v>
      </c>
      <c r="I32" s="92">
        <v>15</v>
      </c>
      <c r="J32" s="92">
        <v>15</v>
      </c>
      <c r="K32" s="92">
        <v>26</v>
      </c>
      <c r="L32" s="92">
        <v>12</v>
      </c>
      <c r="M32" s="93">
        <v>29</v>
      </c>
    </row>
    <row r="33" spans="2:14" x14ac:dyDescent="0.15">
      <c r="B33" s="275"/>
      <c r="C33" s="269"/>
      <c r="D33" s="138" t="s">
        <v>30</v>
      </c>
      <c r="E33" s="91">
        <f t="shared" si="0"/>
        <v>2005</v>
      </c>
      <c r="F33" s="92">
        <f t="shared" si="1"/>
        <v>1229</v>
      </c>
      <c r="G33" s="93">
        <f t="shared" si="2"/>
        <v>776</v>
      </c>
      <c r="H33" s="94">
        <v>466</v>
      </c>
      <c r="I33" s="92">
        <v>294</v>
      </c>
      <c r="J33" s="92">
        <v>462</v>
      </c>
      <c r="K33" s="92">
        <v>285</v>
      </c>
      <c r="L33" s="92">
        <v>301</v>
      </c>
      <c r="M33" s="93">
        <v>197</v>
      </c>
    </row>
    <row r="34" spans="2:14" x14ac:dyDescent="0.15">
      <c r="B34" s="275"/>
      <c r="C34" s="270"/>
      <c r="D34" s="40" t="s">
        <v>13</v>
      </c>
      <c r="E34" s="91">
        <f t="shared" si="0"/>
        <v>21014</v>
      </c>
      <c r="F34" s="92">
        <f t="shared" si="1"/>
        <v>11680</v>
      </c>
      <c r="G34" s="93">
        <f t="shared" si="2"/>
        <v>9334</v>
      </c>
      <c r="H34" s="94">
        <f>SUM(H25:H33)</f>
        <v>3788</v>
      </c>
      <c r="I34" s="94">
        <f t="shared" ref="I34:M34" si="4">SUM(I25:I33)</f>
        <v>3167</v>
      </c>
      <c r="J34" s="94">
        <f t="shared" si="4"/>
        <v>4964</v>
      </c>
      <c r="K34" s="94">
        <f t="shared" si="4"/>
        <v>3887</v>
      </c>
      <c r="L34" s="94">
        <f t="shared" si="4"/>
        <v>2928</v>
      </c>
      <c r="M34" s="176">
        <f t="shared" si="4"/>
        <v>2280</v>
      </c>
    </row>
    <row r="35" spans="2:14" ht="13.5" customHeight="1" x14ac:dyDescent="0.15">
      <c r="B35" s="275"/>
      <c r="C35" s="271" t="s">
        <v>64</v>
      </c>
      <c r="D35" s="41" t="s">
        <v>56</v>
      </c>
      <c r="E35" s="91">
        <f t="shared" si="0"/>
        <v>176</v>
      </c>
      <c r="F35" s="92">
        <f t="shared" si="1"/>
        <v>122</v>
      </c>
      <c r="G35" s="93">
        <f t="shared" si="2"/>
        <v>54</v>
      </c>
      <c r="H35" s="94">
        <v>43</v>
      </c>
      <c r="I35" s="92">
        <v>9</v>
      </c>
      <c r="J35" s="92">
        <v>47</v>
      </c>
      <c r="K35" s="92">
        <v>25</v>
      </c>
      <c r="L35" s="92">
        <v>32</v>
      </c>
      <c r="M35" s="93">
        <v>20</v>
      </c>
    </row>
    <row r="36" spans="2:14" x14ac:dyDescent="0.15">
      <c r="B36" s="275"/>
      <c r="C36" s="271"/>
      <c r="D36" s="138" t="s">
        <v>57</v>
      </c>
      <c r="E36" s="91">
        <f t="shared" si="0"/>
        <v>3</v>
      </c>
      <c r="F36" s="92">
        <f t="shared" si="1"/>
        <v>1</v>
      </c>
      <c r="G36" s="93">
        <f t="shared" si="2"/>
        <v>2</v>
      </c>
      <c r="H36" s="94">
        <v>0</v>
      </c>
      <c r="I36" s="92">
        <v>0</v>
      </c>
      <c r="J36" s="92">
        <v>1</v>
      </c>
      <c r="K36" s="92">
        <v>1</v>
      </c>
      <c r="L36" s="92">
        <v>0</v>
      </c>
      <c r="M36" s="93">
        <v>1</v>
      </c>
    </row>
    <row r="37" spans="2:14" x14ac:dyDescent="0.15">
      <c r="B37" s="275"/>
      <c r="C37" s="271"/>
      <c r="D37" s="138" t="s">
        <v>58</v>
      </c>
      <c r="E37" s="91">
        <f t="shared" si="0"/>
        <v>25</v>
      </c>
      <c r="F37" s="92">
        <f t="shared" si="1"/>
        <v>12</v>
      </c>
      <c r="G37" s="93">
        <f t="shared" si="2"/>
        <v>13</v>
      </c>
      <c r="H37" s="94">
        <v>3</v>
      </c>
      <c r="I37" s="92">
        <v>8</v>
      </c>
      <c r="J37" s="92">
        <v>5</v>
      </c>
      <c r="K37" s="92">
        <v>4</v>
      </c>
      <c r="L37" s="92">
        <v>4</v>
      </c>
      <c r="M37" s="93">
        <v>1</v>
      </c>
    </row>
    <row r="38" spans="2:14" x14ac:dyDescent="0.15">
      <c r="B38" s="275"/>
      <c r="C38" s="271"/>
      <c r="D38" s="138" t="s">
        <v>59</v>
      </c>
      <c r="E38" s="91">
        <f t="shared" si="0"/>
        <v>874</v>
      </c>
      <c r="F38" s="92">
        <f t="shared" si="1"/>
        <v>524</v>
      </c>
      <c r="G38" s="93">
        <f t="shared" si="2"/>
        <v>350</v>
      </c>
      <c r="H38" s="94">
        <v>165</v>
      </c>
      <c r="I38" s="92">
        <v>133</v>
      </c>
      <c r="J38" s="92">
        <v>229</v>
      </c>
      <c r="K38" s="92">
        <v>142</v>
      </c>
      <c r="L38" s="92">
        <v>130</v>
      </c>
      <c r="M38" s="93">
        <v>75</v>
      </c>
    </row>
    <row r="39" spans="2:14" x14ac:dyDescent="0.15">
      <c r="B39" s="275"/>
      <c r="C39" s="271"/>
      <c r="D39" s="138" t="s">
        <v>60</v>
      </c>
      <c r="E39" s="91">
        <f t="shared" si="0"/>
        <v>1241</v>
      </c>
      <c r="F39" s="92">
        <f t="shared" si="1"/>
        <v>681</v>
      </c>
      <c r="G39" s="93">
        <f t="shared" si="2"/>
        <v>560</v>
      </c>
      <c r="H39" s="94">
        <v>223</v>
      </c>
      <c r="I39" s="92">
        <v>173</v>
      </c>
      <c r="J39" s="92">
        <v>288</v>
      </c>
      <c r="K39" s="92">
        <v>249</v>
      </c>
      <c r="L39" s="92">
        <v>170</v>
      </c>
      <c r="M39" s="93">
        <v>138</v>
      </c>
    </row>
    <row r="40" spans="2:14" x14ac:dyDescent="0.15">
      <c r="B40" s="275"/>
      <c r="C40" s="271"/>
      <c r="D40" s="138" t="s">
        <v>61</v>
      </c>
      <c r="E40" s="91">
        <f t="shared" si="0"/>
        <v>1315</v>
      </c>
      <c r="F40" s="92">
        <f t="shared" si="1"/>
        <v>675</v>
      </c>
      <c r="G40" s="93">
        <f t="shared" si="2"/>
        <v>640</v>
      </c>
      <c r="H40" s="94">
        <v>232</v>
      </c>
      <c r="I40" s="92">
        <v>206</v>
      </c>
      <c r="J40" s="92">
        <v>276</v>
      </c>
      <c r="K40" s="92">
        <v>264</v>
      </c>
      <c r="L40" s="92">
        <v>167</v>
      </c>
      <c r="M40" s="93">
        <v>170</v>
      </c>
    </row>
    <row r="41" spans="2:14" x14ac:dyDescent="0.15">
      <c r="B41" s="275"/>
      <c r="C41" s="271"/>
      <c r="D41" s="138" t="s">
        <v>62</v>
      </c>
      <c r="E41" s="91">
        <f t="shared" si="0"/>
        <v>430</v>
      </c>
      <c r="F41" s="92">
        <f t="shared" si="1"/>
        <v>223</v>
      </c>
      <c r="G41" s="93">
        <f t="shared" si="2"/>
        <v>207</v>
      </c>
      <c r="H41" s="94">
        <v>92</v>
      </c>
      <c r="I41" s="92">
        <v>76</v>
      </c>
      <c r="J41" s="92">
        <v>70</v>
      </c>
      <c r="K41" s="92">
        <v>87</v>
      </c>
      <c r="L41" s="92">
        <v>61</v>
      </c>
      <c r="M41" s="93">
        <v>44</v>
      </c>
    </row>
    <row r="42" spans="2:14" x14ac:dyDescent="0.15">
      <c r="B42" s="275"/>
      <c r="C42" s="271"/>
      <c r="D42" s="138" t="s">
        <v>63</v>
      </c>
      <c r="E42" s="91">
        <f t="shared" si="0"/>
        <v>4</v>
      </c>
      <c r="F42" s="92">
        <f t="shared" si="1"/>
        <v>3</v>
      </c>
      <c r="G42" s="93">
        <f t="shared" si="2"/>
        <v>1</v>
      </c>
      <c r="H42" s="94">
        <v>1</v>
      </c>
      <c r="I42" s="92">
        <v>0</v>
      </c>
      <c r="J42" s="92">
        <v>2</v>
      </c>
      <c r="K42" s="92">
        <v>0</v>
      </c>
      <c r="L42" s="92">
        <v>0</v>
      </c>
      <c r="M42" s="93">
        <v>1</v>
      </c>
    </row>
    <row r="43" spans="2:14" x14ac:dyDescent="0.15">
      <c r="B43" s="275"/>
      <c r="C43" s="271"/>
      <c r="D43" s="138" t="s">
        <v>30</v>
      </c>
      <c r="E43" s="91">
        <f t="shared" si="0"/>
        <v>1027</v>
      </c>
      <c r="F43" s="92">
        <f t="shared" si="1"/>
        <v>624</v>
      </c>
      <c r="G43" s="93">
        <f t="shared" si="2"/>
        <v>403</v>
      </c>
      <c r="H43" s="94">
        <v>273</v>
      </c>
      <c r="I43" s="92">
        <v>169</v>
      </c>
      <c r="J43" s="92">
        <v>228</v>
      </c>
      <c r="K43" s="92">
        <v>143</v>
      </c>
      <c r="L43" s="92">
        <v>123</v>
      </c>
      <c r="M43" s="93">
        <v>91</v>
      </c>
    </row>
    <row r="44" spans="2:14" x14ac:dyDescent="0.15">
      <c r="B44" s="275"/>
      <c r="C44" s="271"/>
      <c r="D44" s="42" t="s">
        <v>13</v>
      </c>
      <c r="E44" s="91">
        <f t="shared" si="0"/>
        <v>5095</v>
      </c>
      <c r="F44" s="92">
        <f t="shared" si="1"/>
        <v>2865</v>
      </c>
      <c r="G44" s="93">
        <f t="shared" si="2"/>
        <v>2230</v>
      </c>
      <c r="H44" s="102">
        <f>SUM(H35:H43)</f>
        <v>1032</v>
      </c>
      <c r="I44" s="102">
        <f t="shared" ref="I44:M44" si="5">SUM(I35:I43)</f>
        <v>774</v>
      </c>
      <c r="J44" s="102">
        <f t="shared" si="5"/>
        <v>1146</v>
      </c>
      <c r="K44" s="102">
        <f t="shared" si="5"/>
        <v>915</v>
      </c>
      <c r="L44" s="102">
        <f t="shared" si="5"/>
        <v>687</v>
      </c>
      <c r="M44" s="177">
        <f t="shared" si="5"/>
        <v>541</v>
      </c>
    </row>
    <row r="45" spans="2:14" ht="14.25" thickBot="1" x14ac:dyDescent="0.2">
      <c r="B45" s="276"/>
      <c r="C45" s="139" t="s">
        <v>65</v>
      </c>
      <c r="D45" s="104"/>
      <c r="E45" s="95">
        <f t="shared" si="0"/>
        <v>30326</v>
      </c>
      <c r="F45" s="96">
        <f t="shared" si="1"/>
        <v>16827</v>
      </c>
      <c r="G45" s="97">
        <f t="shared" si="2"/>
        <v>13499</v>
      </c>
      <c r="H45" s="98">
        <f>H19+H20+H21+H22+H23+H24+H34+H44</f>
        <v>5600</v>
      </c>
      <c r="I45" s="98">
        <f t="shared" ref="I45:M45" si="6">I19+I20+I21+I22+I23+I24+I34+I44</f>
        <v>4586</v>
      </c>
      <c r="J45" s="98">
        <f t="shared" si="6"/>
        <v>7026</v>
      </c>
      <c r="K45" s="98">
        <f t="shared" si="6"/>
        <v>5546</v>
      </c>
      <c r="L45" s="98">
        <f t="shared" si="6"/>
        <v>4201</v>
      </c>
      <c r="M45" s="178">
        <f t="shared" si="6"/>
        <v>3367</v>
      </c>
    </row>
    <row r="46" spans="2:14" ht="14.25" thickBot="1" x14ac:dyDescent="0.2">
      <c r="B46" s="272" t="s">
        <v>66</v>
      </c>
      <c r="C46" s="273"/>
      <c r="D46" s="273"/>
      <c r="E46" s="182">
        <f t="shared" si="0"/>
        <v>374903</v>
      </c>
      <c r="F46" s="173">
        <f>H46+J46+L46</f>
        <v>221244</v>
      </c>
      <c r="G46" s="173">
        <f>I46+K46+M46</f>
        <v>153659</v>
      </c>
      <c r="H46" s="175">
        <f>H18+H45</f>
        <v>77393</v>
      </c>
      <c r="I46" s="175">
        <f t="shared" ref="I46:M46" si="7">I18+I45</f>
        <v>54976</v>
      </c>
      <c r="J46" s="175">
        <f t="shared" si="7"/>
        <v>88056</v>
      </c>
      <c r="K46" s="175">
        <f t="shared" si="7"/>
        <v>61682</v>
      </c>
      <c r="L46" s="175">
        <f t="shared" si="7"/>
        <v>55795</v>
      </c>
      <c r="M46" s="212">
        <f t="shared" si="7"/>
        <v>37001</v>
      </c>
      <c r="N46" s="213"/>
    </row>
  </sheetData>
  <mergeCells count="31">
    <mergeCell ref="L2:M2"/>
    <mergeCell ref="B4:B18"/>
    <mergeCell ref="C4:D4"/>
    <mergeCell ref="C5:D5"/>
    <mergeCell ref="C6:D6"/>
    <mergeCell ref="C7:D7"/>
    <mergeCell ref="C13:D13"/>
    <mergeCell ref="B2:D3"/>
    <mergeCell ref="E2:G2"/>
    <mergeCell ref="H2:I2"/>
    <mergeCell ref="J2:K2"/>
    <mergeCell ref="C8:D8"/>
    <mergeCell ref="C9:D9"/>
    <mergeCell ref="C10:D10"/>
    <mergeCell ref="C11:D11"/>
    <mergeCell ref="C12:D12"/>
    <mergeCell ref="C14:D14"/>
    <mergeCell ref="C15:D15"/>
    <mergeCell ref="C16:D16"/>
    <mergeCell ref="C17:D17"/>
    <mergeCell ref="C18:D18"/>
    <mergeCell ref="C23:D23"/>
    <mergeCell ref="C24:D24"/>
    <mergeCell ref="C25:C34"/>
    <mergeCell ref="C35:C44"/>
    <mergeCell ref="B46:D46"/>
    <mergeCell ref="B19:B45"/>
    <mergeCell ref="C19:D19"/>
    <mergeCell ref="C20:D20"/>
    <mergeCell ref="C21:D21"/>
    <mergeCell ref="C22:D22"/>
  </mergeCells>
  <phoneticPr fontId="1"/>
  <pageMargins left="0" right="0" top="0.15748031496062992" bottom="0.15748031496062992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8"/>
  <sheetViews>
    <sheetView view="pageBreakPreview" topLeftCell="A10" zoomScaleNormal="100" zoomScaleSheetLayoutView="100" workbookViewId="0"/>
  </sheetViews>
  <sheetFormatPr defaultRowHeight="13.5" x14ac:dyDescent="0.15"/>
  <cols>
    <col min="1" max="1" width="2.875" style="59" customWidth="1"/>
    <col min="2" max="2" width="2.875" style="59" bestFit="1" customWidth="1"/>
    <col min="3" max="3" width="15.5" style="59" bestFit="1" customWidth="1"/>
    <col min="4" max="16384" width="9" style="59"/>
  </cols>
  <sheetData>
    <row r="1" spans="2:15" ht="14.25" thickBot="1" x14ac:dyDescent="0.2">
      <c r="B1" s="59" t="s">
        <v>81</v>
      </c>
    </row>
    <row r="2" spans="2:15" ht="13.5" customHeight="1" x14ac:dyDescent="0.15">
      <c r="B2" s="226" t="s">
        <v>87</v>
      </c>
      <c r="C2" s="227"/>
      <c r="D2" s="230" t="s">
        <v>88</v>
      </c>
      <c r="E2" s="231"/>
      <c r="F2" s="222"/>
      <c r="G2" s="231" t="s">
        <v>106</v>
      </c>
      <c r="H2" s="221"/>
      <c r="I2" s="220" t="s">
        <v>107</v>
      </c>
      <c r="J2" s="221"/>
      <c r="K2" s="220" t="s">
        <v>108</v>
      </c>
      <c r="L2" s="221"/>
      <c r="M2" s="220" t="s">
        <v>109</v>
      </c>
      <c r="N2" s="222"/>
    </row>
    <row r="3" spans="2:15" ht="14.25" thickBot="1" x14ac:dyDescent="0.2">
      <c r="B3" s="284"/>
      <c r="C3" s="285"/>
      <c r="D3" s="209" t="s">
        <v>0</v>
      </c>
      <c r="E3" s="168" t="s">
        <v>1</v>
      </c>
      <c r="F3" s="169" t="s">
        <v>2</v>
      </c>
      <c r="G3" s="210" t="s">
        <v>1</v>
      </c>
      <c r="H3" s="168" t="s">
        <v>2</v>
      </c>
      <c r="I3" s="210" t="s">
        <v>1</v>
      </c>
      <c r="J3" s="168" t="s">
        <v>2</v>
      </c>
      <c r="K3" s="210" t="s">
        <v>1</v>
      </c>
      <c r="L3" s="168" t="s">
        <v>2</v>
      </c>
      <c r="M3" s="181" t="s">
        <v>1</v>
      </c>
      <c r="N3" s="184" t="s">
        <v>2</v>
      </c>
    </row>
    <row r="4" spans="2:15" ht="14.25" thickBot="1" x14ac:dyDescent="0.2">
      <c r="B4" s="223" t="s">
        <v>112</v>
      </c>
      <c r="C4" s="217"/>
      <c r="D4" s="67">
        <f>SUM(E4:F4)</f>
        <v>12085</v>
      </c>
      <c r="E4" s="5">
        <f>G4+I4+K4+M4</f>
        <v>8804</v>
      </c>
      <c r="F4" s="6">
        <f>H4+J4+L4+N4</f>
        <v>3281</v>
      </c>
      <c r="G4" s="7">
        <v>3466</v>
      </c>
      <c r="H4" s="5">
        <v>1318</v>
      </c>
      <c r="I4" s="5">
        <v>3514</v>
      </c>
      <c r="J4" s="5">
        <v>1233</v>
      </c>
      <c r="K4" s="5">
        <v>1817</v>
      </c>
      <c r="L4" s="5">
        <v>726</v>
      </c>
      <c r="M4" s="5">
        <v>7</v>
      </c>
      <c r="N4" s="6">
        <v>4</v>
      </c>
    </row>
    <row r="5" spans="2:15" ht="13.5" customHeight="1" x14ac:dyDescent="0.15">
      <c r="B5" s="215" t="s">
        <v>4</v>
      </c>
      <c r="C5" s="17" t="s">
        <v>113</v>
      </c>
      <c r="D5" s="68">
        <f t="shared" ref="D5:D35" si="0">SUM(E5:F5)</f>
        <v>2101</v>
      </c>
      <c r="E5" s="9">
        <f t="shared" ref="E5:E35" si="1">G5+I5+K5+M5</f>
        <v>1612</v>
      </c>
      <c r="F5" s="10">
        <f t="shared" ref="F5:F35" si="2">H5+J5+L5+N5</f>
        <v>489</v>
      </c>
      <c r="G5" s="11">
        <v>535</v>
      </c>
      <c r="H5" s="9">
        <v>192</v>
      </c>
      <c r="I5" s="9">
        <v>669</v>
      </c>
      <c r="J5" s="9">
        <v>194</v>
      </c>
      <c r="K5" s="9">
        <v>407</v>
      </c>
      <c r="L5" s="9">
        <v>103</v>
      </c>
      <c r="M5" s="9">
        <v>1</v>
      </c>
      <c r="N5" s="10">
        <v>0</v>
      </c>
    </row>
    <row r="6" spans="2:15" x14ac:dyDescent="0.15">
      <c r="B6" s="215"/>
      <c r="C6" s="208" t="s">
        <v>114</v>
      </c>
      <c r="D6" s="69">
        <f t="shared" si="0"/>
        <v>11116</v>
      </c>
      <c r="E6" s="13">
        <f t="shared" si="1"/>
        <v>7873</v>
      </c>
      <c r="F6" s="14">
        <f t="shared" si="2"/>
        <v>3243</v>
      </c>
      <c r="G6" s="15">
        <v>2966</v>
      </c>
      <c r="H6" s="13">
        <v>1313</v>
      </c>
      <c r="I6" s="13">
        <v>3095</v>
      </c>
      <c r="J6" s="13">
        <v>1260</v>
      </c>
      <c r="K6" s="13">
        <v>1806</v>
      </c>
      <c r="L6" s="13">
        <v>663</v>
      </c>
      <c r="M6" s="13">
        <v>6</v>
      </c>
      <c r="N6" s="14">
        <v>7</v>
      </c>
    </row>
    <row r="7" spans="2:15" x14ac:dyDescent="0.15">
      <c r="B7" s="215"/>
      <c r="C7" s="208" t="s">
        <v>115</v>
      </c>
      <c r="D7" s="69">
        <f t="shared" si="0"/>
        <v>1549</v>
      </c>
      <c r="E7" s="13">
        <f t="shared" si="1"/>
        <v>1089</v>
      </c>
      <c r="F7" s="14">
        <f t="shared" si="2"/>
        <v>460</v>
      </c>
      <c r="G7" s="15">
        <v>426</v>
      </c>
      <c r="H7" s="13">
        <v>197</v>
      </c>
      <c r="I7" s="13">
        <v>439</v>
      </c>
      <c r="J7" s="13">
        <v>148</v>
      </c>
      <c r="K7" s="13">
        <v>223</v>
      </c>
      <c r="L7" s="13">
        <v>114</v>
      </c>
      <c r="M7" s="13">
        <v>1</v>
      </c>
      <c r="N7" s="14">
        <v>1</v>
      </c>
    </row>
    <row r="8" spans="2:15" x14ac:dyDescent="0.15">
      <c r="B8" s="215"/>
      <c r="C8" s="208" t="s">
        <v>116</v>
      </c>
      <c r="D8" s="69">
        <f t="shared" si="0"/>
        <v>1104</v>
      </c>
      <c r="E8" s="13">
        <f t="shared" si="1"/>
        <v>788</v>
      </c>
      <c r="F8" s="14">
        <f t="shared" si="2"/>
        <v>316</v>
      </c>
      <c r="G8" s="15">
        <v>307</v>
      </c>
      <c r="H8" s="13">
        <v>122</v>
      </c>
      <c r="I8" s="13">
        <v>339</v>
      </c>
      <c r="J8" s="13">
        <v>137</v>
      </c>
      <c r="K8" s="13">
        <v>142</v>
      </c>
      <c r="L8" s="13">
        <v>57</v>
      </c>
      <c r="M8" s="13">
        <v>0</v>
      </c>
      <c r="N8" s="14">
        <v>0</v>
      </c>
    </row>
    <row r="9" spans="2:15" x14ac:dyDescent="0.15">
      <c r="B9" s="215"/>
      <c r="C9" s="208" t="s">
        <v>117</v>
      </c>
      <c r="D9" s="69">
        <f t="shared" si="0"/>
        <v>4925</v>
      </c>
      <c r="E9" s="13">
        <f t="shared" si="1"/>
        <v>3825</v>
      </c>
      <c r="F9" s="14">
        <f t="shared" si="2"/>
        <v>1100</v>
      </c>
      <c r="G9" s="15">
        <v>1520</v>
      </c>
      <c r="H9" s="13">
        <v>416</v>
      </c>
      <c r="I9" s="13">
        <v>1607</v>
      </c>
      <c r="J9" s="13">
        <v>467</v>
      </c>
      <c r="K9" s="13">
        <v>694</v>
      </c>
      <c r="L9" s="13">
        <v>217</v>
      </c>
      <c r="M9" s="13">
        <v>4</v>
      </c>
      <c r="N9" s="14">
        <v>0</v>
      </c>
    </row>
    <row r="10" spans="2:15" x14ac:dyDescent="0.15">
      <c r="B10" s="215"/>
      <c r="C10" s="208" t="s">
        <v>118</v>
      </c>
      <c r="D10" s="69">
        <f t="shared" si="0"/>
        <v>1532</v>
      </c>
      <c r="E10" s="13">
        <f t="shared" si="1"/>
        <v>1233</v>
      </c>
      <c r="F10" s="14">
        <f t="shared" si="2"/>
        <v>299</v>
      </c>
      <c r="G10" s="15">
        <v>464</v>
      </c>
      <c r="H10" s="13">
        <v>114</v>
      </c>
      <c r="I10" s="13">
        <v>517</v>
      </c>
      <c r="J10" s="13">
        <v>135</v>
      </c>
      <c r="K10" s="13">
        <v>250</v>
      </c>
      <c r="L10" s="13">
        <v>49</v>
      </c>
      <c r="M10" s="13">
        <v>2</v>
      </c>
      <c r="N10" s="14">
        <v>1</v>
      </c>
    </row>
    <row r="11" spans="2:15" x14ac:dyDescent="0.15">
      <c r="B11" s="215"/>
      <c r="C11" s="208" t="s">
        <v>119</v>
      </c>
      <c r="D11" s="69">
        <f t="shared" si="0"/>
        <v>4256</v>
      </c>
      <c r="E11" s="13">
        <f t="shared" si="1"/>
        <v>3168</v>
      </c>
      <c r="F11" s="14">
        <f t="shared" si="2"/>
        <v>1088</v>
      </c>
      <c r="G11" s="15">
        <v>1236</v>
      </c>
      <c r="H11" s="13">
        <v>435</v>
      </c>
      <c r="I11" s="13">
        <v>1314</v>
      </c>
      <c r="J11" s="13">
        <v>418</v>
      </c>
      <c r="K11" s="13">
        <v>616</v>
      </c>
      <c r="L11" s="13">
        <v>235</v>
      </c>
      <c r="M11" s="13">
        <v>2</v>
      </c>
      <c r="N11" s="14">
        <v>0</v>
      </c>
    </row>
    <row r="12" spans="2:15" x14ac:dyDescent="0.15">
      <c r="B12" s="215"/>
      <c r="C12" s="208" t="s">
        <v>120</v>
      </c>
      <c r="D12" s="69">
        <f t="shared" si="0"/>
        <v>2276</v>
      </c>
      <c r="E12" s="13">
        <f t="shared" si="1"/>
        <v>1657</v>
      </c>
      <c r="F12" s="14">
        <f t="shared" si="2"/>
        <v>619</v>
      </c>
      <c r="G12" s="15">
        <v>647</v>
      </c>
      <c r="H12" s="13">
        <v>225</v>
      </c>
      <c r="I12" s="13">
        <v>629</v>
      </c>
      <c r="J12" s="13">
        <v>232</v>
      </c>
      <c r="K12" s="13">
        <v>379</v>
      </c>
      <c r="L12" s="13">
        <v>160</v>
      </c>
      <c r="M12" s="13">
        <v>2</v>
      </c>
      <c r="N12" s="14">
        <v>2</v>
      </c>
    </row>
    <row r="13" spans="2:15" ht="14.25" thickBot="1" x14ac:dyDescent="0.2">
      <c r="B13" s="224"/>
      <c r="C13" s="16" t="s">
        <v>13</v>
      </c>
      <c r="D13" s="70">
        <f t="shared" si="0"/>
        <v>28859</v>
      </c>
      <c r="E13" s="71">
        <f t="shared" si="1"/>
        <v>21245</v>
      </c>
      <c r="F13" s="72">
        <f t="shared" si="2"/>
        <v>7614</v>
      </c>
      <c r="G13" s="73">
        <f>SUM(G5:G12)</f>
        <v>8101</v>
      </c>
      <c r="H13" s="73">
        <f t="shared" ref="H13:N13" si="3">SUM(H5:H12)</f>
        <v>3014</v>
      </c>
      <c r="I13" s="73">
        <f t="shared" si="3"/>
        <v>8609</v>
      </c>
      <c r="J13" s="73">
        <f t="shared" si="3"/>
        <v>2991</v>
      </c>
      <c r="K13" s="73">
        <f t="shared" si="3"/>
        <v>4517</v>
      </c>
      <c r="L13" s="73">
        <f t="shared" si="3"/>
        <v>1598</v>
      </c>
      <c r="M13" s="73">
        <f t="shared" si="3"/>
        <v>18</v>
      </c>
      <c r="N13" s="155">
        <f t="shared" si="3"/>
        <v>11</v>
      </c>
    </row>
    <row r="14" spans="2:15" ht="13.5" customHeight="1" x14ac:dyDescent="0.15">
      <c r="B14" s="215" t="s">
        <v>121</v>
      </c>
      <c r="C14" s="17" t="s">
        <v>122</v>
      </c>
      <c r="D14" s="150">
        <f t="shared" si="0"/>
        <v>3495</v>
      </c>
      <c r="E14" s="149">
        <f t="shared" si="1"/>
        <v>2038</v>
      </c>
      <c r="F14" s="151">
        <f t="shared" si="2"/>
        <v>1457</v>
      </c>
      <c r="G14" s="11">
        <v>803</v>
      </c>
      <c r="H14" s="9">
        <v>634</v>
      </c>
      <c r="I14" s="9">
        <v>843</v>
      </c>
      <c r="J14" s="9">
        <v>550</v>
      </c>
      <c r="K14" s="9">
        <v>389</v>
      </c>
      <c r="L14" s="9">
        <v>270</v>
      </c>
      <c r="M14" s="9">
        <v>3</v>
      </c>
      <c r="N14" s="10">
        <v>3</v>
      </c>
    </row>
    <row r="15" spans="2:15" x14ac:dyDescent="0.15">
      <c r="B15" s="215"/>
      <c r="C15" s="208" t="s">
        <v>123</v>
      </c>
      <c r="D15" s="69">
        <f t="shared" si="0"/>
        <v>9629</v>
      </c>
      <c r="E15" s="13">
        <f t="shared" si="1"/>
        <v>7107</v>
      </c>
      <c r="F15" s="14">
        <f t="shared" si="2"/>
        <v>2522</v>
      </c>
      <c r="G15" s="15">
        <v>2633</v>
      </c>
      <c r="H15" s="13">
        <v>1067</v>
      </c>
      <c r="I15" s="13">
        <v>2984</v>
      </c>
      <c r="J15" s="13">
        <v>990</v>
      </c>
      <c r="K15" s="13">
        <v>1480</v>
      </c>
      <c r="L15" s="13">
        <v>464</v>
      </c>
      <c r="M15" s="13">
        <v>10</v>
      </c>
      <c r="N15" s="14">
        <v>1</v>
      </c>
    </row>
    <row r="16" spans="2:15" x14ac:dyDescent="0.15">
      <c r="B16" s="215"/>
      <c r="C16" s="208" t="s">
        <v>67</v>
      </c>
      <c r="D16" s="69">
        <f t="shared" si="0"/>
        <v>4841</v>
      </c>
      <c r="E16" s="13">
        <f t="shared" si="1"/>
        <v>3322</v>
      </c>
      <c r="F16" s="14">
        <f t="shared" si="2"/>
        <v>1519</v>
      </c>
      <c r="G16" s="15">
        <v>1167</v>
      </c>
      <c r="H16" s="13">
        <v>468</v>
      </c>
      <c r="I16" s="13">
        <v>1679</v>
      </c>
      <c r="J16" s="13">
        <v>907</v>
      </c>
      <c r="K16" s="13">
        <v>470</v>
      </c>
      <c r="L16" s="13">
        <v>142</v>
      </c>
      <c r="M16" s="13">
        <v>6</v>
      </c>
      <c r="N16" s="14">
        <v>2</v>
      </c>
      <c r="O16" s="60"/>
    </row>
    <row r="17" spans="2:17" x14ac:dyDescent="0.15">
      <c r="B17" s="215"/>
      <c r="C17" s="208" t="s">
        <v>68</v>
      </c>
      <c r="D17" s="69">
        <f t="shared" si="0"/>
        <v>1374</v>
      </c>
      <c r="E17" s="13">
        <f t="shared" si="1"/>
        <v>924</v>
      </c>
      <c r="F17" s="14">
        <f t="shared" si="2"/>
        <v>450</v>
      </c>
      <c r="G17" s="15">
        <v>282</v>
      </c>
      <c r="H17" s="13">
        <v>138</v>
      </c>
      <c r="I17" s="13">
        <v>490</v>
      </c>
      <c r="J17" s="13">
        <v>259</v>
      </c>
      <c r="K17" s="13">
        <v>150</v>
      </c>
      <c r="L17" s="13">
        <v>53</v>
      </c>
      <c r="M17" s="13">
        <v>2</v>
      </c>
      <c r="N17" s="14">
        <v>0</v>
      </c>
    </row>
    <row r="18" spans="2:17" x14ac:dyDescent="0.15">
      <c r="B18" s="215"/>
      <c r="C18" s="208" t="s">
        <v>124</v>
      </c>
      <c r="D18" s="69">
        <f t="shared" si="0"/>
        <v>911</v>
      </c>
      <c r="E18" s="13">
        <f t="shared" si="1"/>
        <v>586</v>
      </c>
      <c r="F18" s="14">
        <f t="shared" si="2"/>
        <v>325</v>
      </c>
      <c r="G18" s="15">
        <v>219</v>
      </c>
      <c r="H18" s="13">
        <v>142</v>
      </c>
      <c r="I18" s="13">
        <v>248</v>
      </c>
      <c r="J18" s="13">
        <v>134</v>
      </c>
      <c r="K18" s="13">
        <v>119</v>
      </c>
      <c r="L18" s="13">
        <v>49</v>
      </c>
      <c r="M18" s="13">
        <v>0</v>
      </c>
      <c r="N18" s="14">
        <v>0</v>
      </c>
    </row>
    <row r="19" spans="2:17" x14ac:dyDescent="0.15">
      <c r="B19" s="215"/>
      <c r="C19" s="208" t="s">
        <v>125</v>
      </c>
      <c r="D19" s="69">
        <f t="shared" si="0"/>
        <v>11083</v>
      </c>
      <c r="E19" s="13">
        <f t="shared" si="1"/>
        <v>7232</v>
      </c>
      <c r="F19" s="14">
        <f t="shared" si="2"/>
        <v>3851</v>
      </c>
      <c r="G19" s="15">
        <v>2930</v>
      </c>
      <c r="H19" s="13">
        <v>1641</v>
      </c>
      <c r="I19" s="13">
        <v>3148</v>
      </c>
      <c r="J19" s="13">
        <v>1584</v>
      </c>
      <c r="K19" s="13">
        <v>1154</v>
      </c>
      <c r="L19" s="13">
        <v>624</v>
      </c>
      <c r="M19" s="13">
        <v>0</v>
      </c>
      <c r="N19" s="14">
        <v>2</v>
      </c>
    </row>
    <row r="20" spans="2:17" x14ac:dyDescent="0.15">
      <c r="B20" s="215"/>
      <c r="C20" s="208" t="s">
        <v>126</v>
      </c>
      <c r="D20" s="69">
        <f t="shared" si="0"/>
        <v>1047</v>
      </c>
      <c r="E20" s="13">
        <f t="shared" si="1"/>
        <v>616</v>
      </c>
      <c r="F20" s="14">
        <f t="shared" si="2"/>
        <v>431</v>
      </c>
      <c r="G20" s="15">
        <v>278</v>
      </c>
      <c r="H20" s="13">
        <v>176</v>
      </c>
      <c r="I20" s="13">
        <v>228</v>
      </c>
      <c r="J20" s="13">
        <v>174</v>
      </c>
      <c r="K20" s="13">
        <v>110</v>
      </c>
      <c r="L20" s="13">
        <v>81</v>
      </c>
      <c r="M20" s="13">
        <v>0</v>
      </c>
      <c r="N20" s="14">
        <v>0</v>
      </c>
    </row>
    <row r="21" spans="2:17" ht="14.25" thickBot="1" x14ac:dyDescent="0.2">
      <c r="B21" s="215"/>
      <c r="C21" s="18" t="s">
        <v>13</v>
      </c>
      <c r="D21" s="70">
        <f t="shared" si="0"/>
        <v>32380</v>
      </c>
      <c r="E21" s="71">
        <f t="shared" si="1"/>
        <v>21825</v>
      </c>
      <c r="F21" s="72">
        <f t="shared" si="2"/>
        <v>10555</v>
      </c>
      <c r="G21" s="73">
        <f>SUM(G14:G20)</f>
        <v>8312</v>
      </c>
      <c r="H21" s="73">
        <f t="shared" ref="H21:N21" si="4">SUM(H14:H20)</f>
        <v>4266</v>
      </c>
      <c r="I21" s="73">
        <f t="shared" si="4"/>
        <v>9620</v>
      </c>
      <c r="J21" s="73">
        <f t="shared" si="4"/>
        <v>4598</v>
      </c>
      <c r="K21" s="73">
        <f t="shared" si="4"/>
        <v>3872</v>
      </c>
      <c r="L21" s="73">
        <f t="shared" si="4"/>
        <v>1683</v>
      </c>
      <c r="M21" s="73">
        <f t="shared" si="4"/>
        <v>21</v>
      </c>
      <c r="N21" s="155">
        <f t="shared" si="4"/>
        <v>8</v>
      </c>
    </row>
    <row r="22" spans="2:17" ht="13.5" customHeight="1" x14ac:dyDescent="0.15">
      <c r="B22" s="225" t="s">
        <v>127</v>
      </c>
      <c r="C22" s="207" t="s">
        <v>128</v>
      </c>
      <c r="D22" s="150">
        <f t="shared" si="0"/>
        <v>1676</v>
      </c>
      <c r="E22" s="149">
        <f t="shared" si="1"/>
        <v>1213</v>
      </c>
      <c r="F22" s="151">
        <f t="shared" si="2"/>
        <v>463</v>
      </c>
      <c r="G22" s="11">
        <v>556</v>
      </c>
      <c r="H22" s="9">
        <v>204</v>
      </c>
      <c r="I22" s="9">
        <v>474</v>
      </c>
      <c r="J22" s="9">
        <v>170</v>
      </c>
      <c r="K22" s="9">
        <v>183</v>
      </c>
      <c r="L22" s="9">
        <v>89</v>
      </c>
      <c r="M22" s="9">
        <v>0</v>
      </c>
      <c r="N22" s="10">
        <v>0</v>
      </c>
    </row>
    <row r="23" spans="2:17" x14ac:dyDescent="0.15">
      <c r="B23" s="215"/>
      <c r="C23" s="208" t="s">
        <v>129</v>
      </c>
      <c r="D23" s="69">
        <f t="shared" si="0"/>
        <v>6059</v>
      </c>
      <c r="E23" s="13">
        <f t="shared" si="1"/>
        <v>4395</v>
      </c>
      <c r="F23" s="14">
        <f t="shared" si="2"/>
        <v>1664</v>
      </c>
      <c r="G23" s="15">
        <v>1814</v>
      </c>
      <c r="H23" s="13">
        <v>697</v>
      </c>
      <c r="I23" s="13">
        <v>1761</v>
      </c>
      <c r="J23" s="13">
        <v>668</v>
      </c>
      <c r="K23" s="13">
        <v>817</v>
      </c>
      <c r="L23" s="13">
        <v>298</v>
      </c>
      <c r="M23" s="13">
        <v>3</v>
      </c>
      <c r="N23" s="14">
        <v>1</v>
      </c>
    </row>
    <row r="24" spans="2:17" x14ac:dyDescent="0.15">
      <c r="B24" s="215"/>
      <c r="C24" s="208" t="s">
        <v>130</v>
      </c>
      <c r="D24" s="69">
        <f t="shared" si="0"/>
        <v>4825</v>
      </c>
      <c r="E24" s="13">
        <f t="shared" si="1"/>
        <v>3966</v>
      </c>
      <c r="F24" s="14">
        <f t="shared" si="2"/>
        <v>859</v>
      </c>
      <c r="G24" s="15">
        <v>1912</v>
      </c>
      <c r="H24" s="13">
        <v>378</v>
      </c>
      <c r="I24" s="13">
        <v>1347</v>
      </c>
      <c r="J24" s="13">
        <v>315</v>
      </c>
      <c r="K24" s="13">
        <v>704</v>
      </c>
      <c r="L24" s="13">
        <v>164</v>
      </c>
      <c r="M24" s="13">
        <v>3</v>
      </c>
      <c r="N24" s="14">
        <v>2</v>
      </c>
    </row>
    <row r="25" spans="2:17" x14ac:dyDescent="0.15">
      <c r="B25" s="215"/>
      <c r="C25" s="208" t="s">
        <v>24</v>
      </c>
      <c r="D25" s="69">
        <f t="shared" si="0"/>
        <v>9626</v>
      </c>
      <c r="E25" s="13">
        <f t="shared" si="1"/>
        <v>7179</v>
      </c>
      <c r="F25" s="14">
        <f t="shared" si="2"/>
        <v>2447</v>
      </c>
      <c r="G25" s="15">
        <v>3176</v>
      </c>
      <c r="H25" s="13">
        <v>1114</v>
      </c>
      <c r="I25" s="13">
        <v>2599</v>
      </c>
      <c r="J25" s="13">
        <v>904</v>
      </c>
      <c r="K25" s="13">
        <v>1400</v>
      </c>
      <c r="L25" s="13">
        <v>426</v>
      </c>
      <c r="M25" s="13">
        <v>4</v>
      </c>
      <c r="N25" s="14">
        <v>3</v>
      </c>
    </row>
    <row r="26" spans="2:17" x14ac:dyDescent="0.15">
      <c r="B26" s="215"/>
      <c r="C26" s="208" t="s">
        <v>131</v>
      </c>
      <c r="D26" s="69">
        <f t="shared" si="0"/>
        <v>48025</v>
      </c>
      <c r="E26" s="13">
        <f t="shared" si="1"/>
        <v>27124</v>
      </c>
      <c r="F26" s="14">
        <f t="shared" si="2"/>
        <v>20901</v>
      </c>
      <c r="G26" s="15">
        <v>11191</v>
      </c>
      <c r="H26" s="13">
        <v>8365</v>
      </c>
      <c r="I26" s="13">
        <v>10072</v>
      </c>
      <c r="J26" s="13">
        <v>7556</v>
      </c>
      <c r="K26" s="13">
        <v>5833</v>
      </c>
      <c r="L26" s="13">
        <v>4970</v>
      </c>
      <c r="M26" s="13">
        <v>28</v>
      </c>
      <c r="N26" s="14">
        <v>10</v>
      </c>
    </row>
    <row r="27" spans="2:17" ht="14.25" thickBot="1" x14ac:dyDescent="0.2">
      <c r="B27" s="224"/>
      <c r="C27" s="16" t="s">
        <v>13</v>
      </c>
      <c r="D27" s="70">
        <f t="shared" si="0"/>
        <v>70211</v>
      </c>
      <c r="E27" s="71">
        <f t="shared" si="1"/>
        <v>43877</v>
      </c>
      <c r="F27" s="72">
        <f t="shared" si="2"/>
        <v>26334</v>
      </c>
      <c r="G27" s="73">
        <f>SUM(G22:G26)</f>
        <v>18649</v>
      </c>
      <c r="H27" s="73">
        <f t="shared" ref="H27:N27" si="5">SUM(H22:H26)</f>
        <v>10758</v>
      </c>
      <c r="I27" s="73">
        <f t="shared" si="5"/>
        <v>16253</v>
      </c>
      <c r="J27" s="73">
        <f t="shared" si="5"/>
        <v>9613</v>
      </c>
      <c r="K27" s="73">
        <f t="shared" si="5"/>
        <v>8937</v>
      </c>
      <c r="L27" s="73">
        <f t="shared" si="5"/>
        <v>5947</v>
      </c>
      <c r="M27" s="73">
        <f t="shared" si="5"/>
        <v>38</v>
      </c>
      <c r="N27" s="155">
        <f t="shared" si="5"/>
        <v>16</v>
      </c>
    </row>
    <row r="28" spans="2:17" ht="13.5" customHeight="1" x14ac:dyDescent="0.15">
      <c r="B28" s="215" t="s">
        <v>26</v>
      </c>
      <c r="C28" s="17" t="s">
        <v>132</v>
      </c>
      <c r="D28" s="150">
        <f t="shared" si="0"/>
        <v>10399</v>
      </c>
      <c r="E28" s="149">
        <f t="shared" si="1"/>
        <v>6685</v>
      </c>
      <c r="F28" s="151">
        <f t="shared" si="2"/>
        <v>3714</v>
      </c>
      <c r="G28" s="11">
        <v>2807</v>
      </c>
      <c r="H28" s="9">
        <v>1685</v>
      </c>
      <c r="I28" s="9">
        <v>2569</v>
      </c>
      <c r="J28" s="9">
        <v>1399</v>
      </c>
      <c r="K28" s="9">
        <v>1303</v>
      </c>
      <c r="L28" s="9">
        <v>628</v>
      </c>
      <c r="M28" s="9">
        <v>6</v>
      </c>
      <c r="N28" s="10">
        <v>2</v>
      </c>
    </row>
    <row r="29" spans="2:17" x14ac:dyDescent="0.15">
      <c r="B29" s="215"/>
      <c r="C29" s="208" t="s">
        <v>133</v>
      </c>
      <c r="D29" s="69">
        <f t="shared" si="0"/>
        <v>26243</v>
      </c>
      <c r="E29" s="13">
        <f t="shared" si="1"/>
        <v>14234</v>
      </c>
      <c r="F29" s="14">
        <f t="shared" si="2"/>
        <v>12009</v>
      </c>
      <c r="G29" s="15">
        <v>5396</v>
      </c>
      <c r="H29" s="13">
        <v>4799</v>
      </c>
      <c r="I29" s="13">
        <v>5722</v>
      </c>
      <c r="J29" s="13">
        <v>4834</v>
      </c>
      <c r="K29" s="13">
        <v>3105</v>
      </c>
      <c r="L29" s="13">
        <v>2371</v>
      </c>
      <c r="M29" s="13">
        <v>11</v>
      </c>
      <c r="N29" s="14">
        <v>5</v>
      </c>
      <c r="Q29" s="58"/>
    </row>
    <row r="30" spans="2:17" x14ac:dyDescent="0.15">
      <c r="B30" s="215"/>
      <c r="C30" s="208" t="s">
        <v>134</v>
      </c>
      <c r="D30" s="69">
        <f t="shared" si="0"/>
        <v>12044</v>
      </c>
      <c r="E30" s="13">
        <f t="shared" si="1"/>
        <v>7099</v>
      </c>
      <c r="F30" s="14">
        <f t="shared" si="2"/>
        <v>4945</v>
      </c>
      <c r="G30" s="15">
        <v>3013</v>
      </c>
      <c r="H30" s="13">
        <v>2431</v>
      </c>
      <c r="I30" s="13">
        <v>2759</v>
      </c>
      <c r="J30" s="13">
        <v>1769</v>
      </c>
      <c r="K30" s="13">
        <v>1324</v>
      </c>
      <c r="L30" s="13">
        <v>741</v>
      </c>
      <c r="M30" s="13">
        <v>3</v>
      </c>
      <c r="N30" s="14">
        <v>4</v>
      </c>
    </row>
    <row r="31" spans="2:17" x14ac:dyDescent="0.15">
      <c r="B31" s="215"/>
      <c r="C31" s="208" t="s">
        <v>28</v>
      </c>
      <c r="D31" s="69">
        <f t="shared" si="0"/>
        <v>53836</v>
      </c>
      <c r="E31" s="13">
        <f t="shared" si="1"/>
        <v>30077</v>
      </c>
      <c r="F31" s="14">
        <f t="shared" si="2"/>
        <v>23759</v>
      </c>
      <c r="G31" s="15">
        <v>11064</v>
      </c>
      <c r="H31" s="13">
        <v>10152</v>
      </c>
      <c r="I31" s="13">
        <v>12510</v>
      </c>
      <c r="J31" s="13">
        <v>9134</v>
      </c>
      <c r="K31" s="13">
        <v>6445</v>
      </c>
      <c r="L31" s="13">
        <v>4450</v>
      </c>
      <c r="M31" s="13">
        <v>58</v>
      </c>
      <c r="N31" s="14">
        <v>23</v>
      </c>
    </row>
    <row r="32" spans="2:17" x14ac:dyDescent="0.15">
      <c r="B32" s="215"/>
      <c r="C32" s="208" t="s">
        <v>135</v>
      </c>
      <c r="D32" s="69">
        <f t="shared" si="0"/>
        <v>14772</v>
      </c>
      <c r="E32" s="13">
        <f t="shared" si="1"/>
        <v>9228</v>
      </c>
      <c r="F32" s="14">
        <f t="shared" si="2"/>
        <v>5544</v>
      </c>
      <c r="G32" s="15">
        <v>3815</v>
      </c>
      <c r="H32" s="13">
        <v>2337</v>
      </c>
      <c r="I32" s="13">
        <v>3521</v>
      </c>
      <c r="J32" s="13">
        <v>2146</v>
      </c>
      <c r="K32" s="13">
        <v>1885</v>
      </c>
      <c r="L32" s="13">
        <v>1058</v>
      </c>
      <c r="M32" s="13">
        <v>7</v>
      </c>
      <c r="N32" s="14">
        <v>3</v>
      </c>
      <c r="Q32" s="58"/>
    </row>
    <row r="33" spans="2:16" ht="14.25" thickBot="1" x14ac:dyDescent="0.2">
      <c r="B33" s="215"/>
      <c r="C33" s="18" t="s">
        <v>13</v>
      </c>
      <c r="D33" s="70">
        <f t="shared" si="0"/>
        <v>117294</v>
      </c>
      <c r="E33" s="71">
        <f t="shared" si="1"/>
        <v>67323</v>
      </c>
      <c r="F33" s="72">
        <f t="shared" si="2"/>
        <v>49971</v>
      </c>
      <c r="G33" s="77">
        <f>SUM(G28:G32)</f>
        <v>26095</v>
      </c>
      <c r="H33" s="77">
        <f t="shared" ref="H33:N33" si="6">SUM(H28:H32)</f>
        <v>21404</v>
      </c>
      <c r="I33" s="77">
        <f t="shared" si="6"/>
        <v>27081</v>
      </c>
      <c r="J33" s="77">
        <f>SUM(J28:J32)</f>
        <v>19282</v>
      </c>
      <c r="K33" s="77">
        <f t="shared" si="6"/>
        <v>14062</v>
      </c>
      <c r="L33" s="77">
        <f t="shared" si="6"/>
        <v>9248</v>
      </c>
      <c r="M33" s="77">
        <f t="shared" si="6"/>
        <v>85</v>
      </c>
      <c r="N33" s="156">
        <f t="shared" si="6"/>
        <v>37</v>
      </c>
    </row>
    <row r="34" spans="2:16" ht="14.25" thickBot="1" x14ac:dyDescent="0.2">
      <c r="B34" s="216" t="s">
        <v>30</v>
      </c>
      <c r="C34" s="217"/>
      <c r="D34" s="67">
        <f t="shared" si="0"/>
        <v>3367</v>
      </c>
      <c r="E34" s="5">
        <f t="shared" si="1"/>
        <v>2029</v>
      </c>
      <c r="F34" s="6">
        <f t="shared" si="2"/>
        <v>1338</v>
      </c>
      <c r="G34" s="7">
        <v>846</v>
      </c>
      <c r="H34" s="5">
        <v>484</v>
      </c>
      <c r="I34" s="5">
        <v>861</v>
      </c>
      <c r="J34" s="5">
        <v>625</v>
      </c>
      <c r="K34" s="5">
        <v>320</v>
      </c>
      <c r="L34" s="5">
        <v>229</v>
      </c>
      <c r="M34" s="5">
        <v>2</v>
      </c>
      <c r="N34" s="6">
        <v>0</v>
      </c>
    </row>
    <row r="35" spans="2:16" ht="14.25" thickBot="1" x14ac:dyDescent="0.2">
      <c r="B35" s="263" t="s">
        <v>31</v>
      </c>
      <c r="C35" s="289"/>
      <c r="D35" s="171">
        <f t="shared" si="0"/>
        <v>264196</v>
      </c>
      <c r="E35" s="153">
        <f t="shared" si="1"/>
        <v>165103</v>
      </c>
      <c r="F35" s="154">
        <f t="shared" si="2"/>
        <v>99093</v>
      </c>
      <c r="G35" s="152">
        <f>G13+G21+G27+G33+G34+G4</f>
        <v>65469</v>
      </c>
      <c r="H35" s="152">
        <f t="shared" ref="H35:N35" si="7">H13+H21+H27+H33+H34+H4</f>
        <v>41244</v>
      </c>
      <c r="I35" s="152">
        <f t="shared" si="7"/>
        <v>65938</v>
      </c>
      <c r="J35" s="152">
        <f t="shared" si="7"/>
        <v>38342</v>
      </c>
      <c r="K35" s="152">
        <f t="shared" si="7"/>
        <v>33525</v>
      </c>
      <c r="L35" s="152">
        <f t="shared" si="7"/>
        <v>19431</v>
      </c>
      <c r="M35" s="152">
        <f t="shared" si="7"/>
        <v>171</v>
      </c>
      <c r="N35" s="211">
        <f t="shared" si="7"/>
        <v>76</v>
      </c>
      <c r="P35" s="60"/>
    </row>
    <row r="36" spans="2:16" x14ac:dyDescent="0.15">
      <c r="D36" s="60"/>
    </row>
    <row r="37" spans="2:16" x14ac:dyDescent="0.15">
      <c r="D37" s="60"/>
      <c r="E37" s="60"/>
      <c r="F37" s="60"/>
      <c r="G37" s="60"/>
    </row>
    <row r="38" spans="2:16" x14ac:dyDescent="0.15">
      <c r="E38" s="60"/>
      <c r="G38" s="60"/>
      <c r="H38" s="60"/>
    </row>
  </sheetData>
  <mergeCells count="13">
    <mergeCell ref="M2:N2"/>
    <mergeCell ref="B2:C3"/>
    <mergeCell ref="D2:F2"/>
    <mergeCell ref="G2:H2"/>
    <mergeCell ref="I2:J2"/>
    <mergeCell ref="K2:L2"/>
    <mergeCell ref="B35:C35"/>
    <mergeCell ref="B4:C4"/>
    <mergeCell ref="B5:B13"/>
    <mergeCell ref="B14:B21"/>
    <mergeCell ref="B22:B27"/>
    <mergeCell ref="B28:B33"/>
    <mergeCell ref="B34:C34"/>
  </mergeCells>
  <phoneticPr fontId="1"/>
  <pageMargins left="0" right="0" top="0.15748031496062992" bottom="0.15748031496062992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8"/>
  <sheetViews>
    <sheetView view="pageBreakPreview" zoomScale="75" zoomScaleNormal="100" zoomScaleSheetLayoutView="75" workbookViewId="0">
      <selection activeCell="B2" sqref="B2:D3"/>
    </sheetView>
  </sheetViews>
  <sheetFormatPr defaultRowHeight="13.5" x14ac:dyDescent="0.15"/>
  <cols>
    <col min="1" max="1" width="2.875" style="59" customWidth="1"/>
    <col min="2" max="2" width="2.875" style="59" bestFit="1" customWidth="1"/>
    <col min="3" max="3" width="11.25" style="59" customWidth="1"/>
    <col min="4" max="4" width="21" style="59" bestFit="1" customWidth="1"/>
    <col min="5" max="16384" width="9" style="59"/>
  </cols>
  <sheetData>
    <row r="1" spans="2:15" ht="14.25" thickBot="1" x14ac:dyDescent="0.2">
      <c r="B1" s="59" t="s">
        <v>82</v>
      </c>
    </row>
    <row r="2" spans="2:15" ht="13.5" customHeight="1" x14ac:dyDescent="0.15">
      <c r="B2" s="226" t="s">
        <v>32</v>
      </c>
      <c r="C2" s="227"/>
      <c r="D2" s="227"/>
      <c r="E2" s="286" t="s">
        <v>88</v>
      </c>
      <c r="F2" s="287"/>
      <c r="G2" s="288"/>
      <c r="H2" s="231" t="s">
        <v>106</v>
      </c>
      <c r="I2" s="221"/>
      <c r="J2" s="220" t="s">
        <v>107</v>
      </c>
      <c r="K2" s="221"/>
      <c r="L2" s="220" t="s">
        <v>108</v>
      </c>
      <c r="M2" s="221"/>
      <c r="N2" s="220" t="s">
        <v>109</v>
      </c>
      <c r="O2" s="222"/>
    </row>
    <row r="3" spans="2:15" ht="14.25" thickBot="1" x14ac:dyDescent="0.2">
      <c r="B3" s="284"/>
      <c r="C3" s="285"/>
      <c r="D3" s="285"/>
      <c r="E3" s="174" t="s">
        <v>0</v>
      </c>
      <c r="F3" s="172" t="s">
        <v>1</v>
      </c>
      <c r="G3" s="179" t="s">
        <v>2</v>
      </c>
      <c r="H3" s="194" t="s">
        <v>1</v>
      </c>
      <c r="I3" s="38" t="s">
        <v>2</v>
      </c>
      <c r="J3" s="194" t="s">
        <v>1</v>
      </c>
      <c r="K3" s="38" t="s">
        <v>2</v>
      </c>
      <c r="L3" s="194" t="s">
        <v>1</v>
      </c>
      <c r="M3" s="38" t="s">
        <v>2</v>
      </c>
      <c r="N3" s="36" t="s">
        <v>1</v>
      </c>
      <c r="O3" s="39" t="s">
        <v>2</v>
      </c>
    </row>
    <row r="4" spans="2:15" ht="13.5" customHeight="1" x14ac:dyDescent="0.15">
      <c r="B4" s="281" t="s">
        <v>33</v>
      </c>
      <c r="C4" s="277" t="s">
        <v>34</v>
      </c>
      <c r="D4" s="278"/>
      <c r="E4" s="87">
        <f>SUM(F4:G4)</f>
        <v>65976</v>
      </c>
      <c r="F4" s="88">
        <f>SUM(H4+J4+L4+N4)</f>
        <v>45252</v>
      </c>
      <c r="G4" s="89">
        <f>SUM(I4+K4+M4+O4)</f>
        <v>20724</v>
      </c>
      <c r="H4" s="90">
        <v>19700</v>
      </c>
      <c r="I4" s="88">
        <v>8696</v>
      </c>
      <c r="J4" s="88">
        <v>16895</v>
      </c>
      <c r="K4" s="88">
        <v>7537</v>
      </c>
      <c r="L4" s="88">
        <v>8624</v>
      </c>
      <c r="M4" s="88">
        <v>4471</v>
      </c>
      <c r="N4" s="88">
        <v>33</v>
      </c>
      <c r="O4" s="89">
        <v>20</v>
      </c>
    </row>
    <row r="5" spans="2:15" x14ac:dyDescent="0.15">
      <c r="B5" s="282"/>
      <c r="C5" s="266" t="s">
        <v>35</v>
      </c>
      <c r="D5" s="267"/>
      <c r="E5" s="91">
        <f t="shared" ref="E5:E46" si="0">SUM(F5:G5)</f>
        <v>60965</v>
      </c>
      <c r="F5" s="92">
        <f t="shared" ref="F5:F45" si="1">SUM(H5+J5+L5+N5)</f>
        <v>32998</v>
      </c>
      <c r="G5" s="93">
        <f t="shared" ref="G5:G45" si="2">SUM(I5+K5+M5+O5)</f>
        <v>27967</v>
      </c>
      <c r="H5" s="94">
        <v>12479</v>
      </c>
      <c r="I5" s="92">
        <v>11844</v>
      </c>
      <c r="J5" s="92">
        <v>13502</v>
      </c>
      <c r="K5" s="92">
        <v>10710</v>
      </c>
      <c r="L5" s="92">
        <v>6969</v>
      </c>
      <c r="M5" s="92">
        <v>5389</v>
      </c>
      <c r="N5" s="92">
        <v>48</v>
      </c>
      <c r="O5" s="93">
        <v>24</v>
      </c>
    </row>
    <row r="6" spans="2:15" x14ac:dyDescent="0.15">
      <c r="B6" s="282"/>
      <c r="C6" s="266" t="s">
        <v>36</v>
      </c>
      <c r="D6" s="267"/>
      <c r="E6" s="91">
        <f t="shared" si="0"/>
        <v>9247</v>
      </c>
      <c r="F6" s="92">
        <f t="shared" si="1"/>
        <v>6292</v>
      </c>
      <c r="G6" s="93">
        <f t="shared" si="2"/>
        <v>2955</v>
      </c>
      <c r="H6" s="94">
        <v>2181</v>
      </c>
      <c r="I6" s="92">
        <v>1138</v>
      </c>
      <c r="J6" s="92">
        <v>2546</v>
      </c>
      <c r="K6" s="92">
        <v>1176</v>
      </c>
      <c r="L6" s="92">
        <v>1556</v>
      </c>
      <c r="M6" s="92">
        <v>641</v>
      </c>
      <c r="N6" s="92">
        <v>9</v>
      </c>
      <c r="O6" s="93">
        <v>0</v>
      </c>
    </row>
    <row r="7" spans="2:15" x14ac:dyDescent="0.15">
      <c r="B7" s="282"/>
      <c r="C7" s="266" t="s">
        <v>37</v>
      </c>
      <c r="D7" s="267"/>
      <c r="E7" s="91">
        <f t="shared" si="0"/>
        <v>65309</v>
      </c>
      <c r="F7" s="92">
        <f t="shared" si="1"/>
        <v>42173</v>
      </c>
      <c r="G7" s="93">
        <f t="shared" si="2"/>
        <v>23136</v>
      </c>
      <c r="H7" s="94">
        <v>16700</v>
      </c>
      <c r="I7" s="92">
        <v>9707</v>
      </c>
      <c r="J7" s="92">
        <v>16699</v>
      </c>
      <c r="K7" s="92">
        <v>8804</v>
      </c>
      <c r="L7" s="92">
        <v>8736</v>
      </c>
      <c r="M7" s="92">
        <v>4605</v>
      </c>
      <c r="N7" s="92">
        <v>38</v>
      </c>
      <c r="O7" s="93">
        <v>20</v>
      </c>
    </row>
    <row r="8" spans="2:15" x14ac:dyDescent="0.15">
      <c r="B8" s="282"/>
      <c r="C8" s="266" t="s">
        <v>38</v>
      </c>
      <c r="D8" s="267"/>
      <c r="E8" s="91">
        <f t="shared" si="0"/>
        <v>19413</v>
      </c>
      <c r="F8" s="92">
        <f t="shared" si="1"/>
        <v>11005</v>
      </c>
      <c r="G8" s="93">
        <f t="shared" si="2"/>
        <v>8408</v>
      </c>
      <c r="H8" s="94">
        <v>3802</v>
      </c>
      <c r="I8" s="92">
        <v>3381</v>
      </c>
      <c r="J8" s="92">
        <v>4680</v>
      </c>
      <c r="K8" s="92">
        <v>3381</v>
      </c>
      <c r="L8" s="92">
        <v>2510</v>
      </c>
      <c r="M8" s="92">
        <v>1642</v>
      </c>
      <c r="N8" s="92">
        <v>13</v>
      </c>
      <c r="O8" s="93">
        <v>4</v>
      </c>
    </row>
    <row r="9" spans="2:15" x14ac:dyDescent="0.15">
      <c r="B9" s="282"/>
      <c r="C9" s="266" t="s">
        <v>39</v>
      </c>
      <c r="D9" s="267"/>
      <c r="E9" s="91">
        <f t="shared" si="0"/>
        <v>7812</v>
      </c>
      <c r="F9" s="92">
        <f t="shared" si="1"/>
        <v>5377</v>
      </c>
      <c r="G9" s="93">
        <f t="shared" si="2"/>
        <v>2435</v>
      </c>
      <c r="H9" s="94">
        <v>1991</v>
      </c>
      <c r="I9" s="92">
        <v>1015</v>
      </c>
      <c r="J9" s="92">
        <v>2106</v>
      </c>
      <c r="K9" s="92">
        <v>871</v>
      </c>
      <c r="L9" s="92">
        <v>1277</v>
      </c>
      <c r="M9" s="92">
        <v>547</v>
      </c>
      <c r="N9" s="92">
        <v>3</v>
      </c>
      <c r="O9" s="93">
        <v>2</v>
      </c>
    </row>
    <row r="10" spans="2:15" x14ac:dyDescent="0.15">
      <c r="B10" s="282"/>
      <c r="C10" s="266" t="s">
        <v>40</v>
      </c>
      <c r="D10" s="267"/>
      <c r="E10" s="91">
        <f t="shared" si="0"/>
        <v>2254</v>
      </c>
      <c r="F10" s="92">
        <f t="shared" si="1"/>
        <v>1665</v>
      </c>
      <c r="G10" s="93">
        <f t="shared" si="2"/>
        <v>589</v>
      </c>
      <c r="H10" s="94">
        <v>622</v>
      </c>
      <c r="I10" s="92">
        <v>220</v>
      </c>
      <c r="J10" s="92">
        <v>644</v>
      </c>
      <c r="K10" s="92">
        <v>224</v>
      </c>
      <c r="L10" s="92">
        <v>398</v>
      </c>
      <c r="M10" s="92">
        <v>144</v>
      </c>
      <c r="N10" s="92">
        <v>1</v>
      </c>
      <c r="O10" s="93">
        <v>1</v>
      </c>
    </row>
    <row r="11" spans="2:15" x14ac:dyDescent="0.15">
      <c r="B11" s="282"/>
      <c r="C11" s="266" t="s">
        <v>41</v>
      </c>
      <c r="D11" s="267"/>
      <c r="E11" s="91">
        <f t="shared" si="0"/>
        <v>826</v>
      </c>
      <c r="F11" s="92">
        <f t="shared" si="1"/>
        <v>387</v>
      </c>
      <c r="G11" s="93">
        <f t="shared" si="2"/>
        <v>439</v>
      </c>
      <c r="H11" s="94">
        <v>157</v>
      </c>
      <c r="I11" s="92">
        <v>176</v>
      </c>
      <c r="J11" s="92">
        <v>141</v>
      </c>
      <c r="K11" s="92">
        <v>174</v>
      </c>
      <c r="L11" s="92">
        <v>87</v>
      </c>
      <c r="M11" s="92">
        <v>89</v>
      </c>
      <c r="N11" s="92">
        <v>2</v>
      </c>
      <c r="O11" s="93">
        <v>0</v>
      </c>
    </row>
    <row r="12" spans="2:15" x14ac:dyDescent="0.15">
      <c r="B12" s="282"/>
      <c r="C12" s="266" t="s">
        <v>42</v>
      </c>
      <c r="D12" s="267"/>
      <c r="E12" s="91">
        <f t="shared" si="0"/>
        <v>138</v>
      </c>
      <c r="F12" s="92">
        <f t="shared" si="1"/>
        <v>111</v>
      </c>
      <c r="G12" s="93">
        <f t="shared" si="2"/>
        <v>27</v>
      </c>
      <c r="H12" s="94">
        <v>36</v>
      </c>
      <c r="I12" s="92">
        <v>8</v>
      </c>
      <c r="J12" s="92">
        <v>50</v>
      </c>
      <c r="K12" s="92">
        <v>13</v>
      </c>
      <c r="L12" s="92">
        <v>25</v>
      </c>
      <c r="M12" s="92">
        <v>6</v>
      </c>
      <c r="N12" s="92">
        <v>0</v>
      </c>
      <c r="O12" s="93">
        <v>0</v>
      </c>
    </row>
    <row r="13" spans="2:15" x14ac:dyDescent="0.15">
      <c r="B13" s="282"/>
      <c r="C13" s="266" t="s">
        <v>43</v>
      </c>
      <c r="D13" s="267"/>
      <c r="E13" s="91">
        <f t="shared" si="0"/>
        <v>1996</v>
      </c>
      <c r="F13" s="92">
        <f t="shared" si="1"/>
        <v>1588</v>
      </c>
      <c r="G13" s="93">
        <f t="shared" si="2"/>
        <v>408</v>
      </c>
      <c r="H13" s="94">
        <v>607</v>
      </c>
      <c r="I13" s="92">
        <v>164</v>
      </c>
      <c r="J13" s="92">
        <v>642</v>
      </c>
      <c r="K13" s="92">
        <v>149</v>
      </c>
      <c r="L13" s="92">
        <v>336</v>
      </c>
      <c r="M13" s="92">
        <v>95</v>
      </c>
      <c r="N13" s="92">
        <v>3</v>
      </c>
      <c r="O13" s="93">
        <v>0</v>
      </c>
    </row>
    <row r="14" spans="2:15" x14ac:dyDescent="0.15">
      <c r="B14" s="282"/>
      <c r="C14" s="266" t="s">
        <v>44</v>
      </c>
      <c r="D14" s="267"/>
      <c r="E14" s="91">
        <f t="shared" si="0"/>
        <v>962</v>
      </c>
      <c r="F14" s="92">
        <f t="shared" si="1"/>
        <v>463</v>
      </c>
      <c r="G14" s="93">
        <f t="shared" si="2"/>
        <v>499</v>
      </c>
      <c r="H14" s="94">
        <v>187</v>
      </c>
      <c r="I14" s="92">
        <v>209</v>
      </c>
      <c r="J14" s="92">
        <v>164</v>
      </c>
      <c r="K14" s="92">
        <v>156</v>
      </c>
      <c r="L14" s="92">
        <v>112</v>
      </c>
      <c r="M14" s="92">
        <v>133</v>
      </c>
      <c r="N14" s="92">
        <v>0</v>
      </c>
      <c r="O14" s="93">
        <v>1</v>
      </c>
    </row>
    <row r="15" spans="2:15" x14ac:dyDescent="0.15">
      <c r="B15" s="282"/>
      <c r="C15" s="266" t="s">
        <v>45</v>
      </c>
      <c r="D15" s="267"/>
      <c r="E15" s="91">
        <f t="shared" si="0"/>
        <v>693</v>
      </c>
      <c r="F15" s="92">
        <f t="shared" si="1"/>
        <v>337</v>
      </c>
      <c r="G15" s="93">
        <f t="shared" si="2"/>
        <v>356</v>
      </c>
      <c r="H15" s="94">
        <v>116</v>
      </c>
      <c r="I15" s="92">
        <v>107</v>
      </c>
      <c r="J15" s="92">
        <v>127</v>
      </c>
      <c r="K15" s="92">
        <v>131</v>
      </c>
      <c r="L15" s="92">
        <v>94</v>
      </c>
      <c r="M15" s="92">
        <v>118</v>
      </c>
      <c r="N15" s="92">
        <v>0</v>
      </c>
      <c r="O15" s="93">
        <v>0</v>
      </c>
    </row>
    <row r="16" spans="2:15" x14ac:dyDescent="0.15">
      <c r="B16" s="282"/>
      <c r="C16" s="266" t="s">
        <v>46</v>
      </c>
      <c r="D16" s="267"/>
      <c r="E16" s="91">
        <f t="shared" si="0"/>
        <v>1674</v>
      </c>
      <c r="F16" s="92">
        <f t="shared" si="1"/>
        <v>1194</v>
      </c>
      <c r="G16" s="93">
        <f t="shared" si="2"/>
        <v>480</v>
      </c>
      <c r="H16" s="94">
        <v>407</v>
      </c>
      <c r="I16" s="92">
        <v>187</v>
      </c>
      <c r="J16" s="92">
        <v>527</v>
      </c>
      <c r="K16" s="92">
        <v>185</v>
      </c>
      <c r="L16" s="92">
        <v>258</v>
      </c>
      <c r="M16" s="92">
        <v>108</v>
      </c>
      <c r="N16" s="92">
        <v>2</v>
      </c>
      <c r="O16" s="93">
        <v>0</v>
      </c>
    </row>
    <row r="17" spans="2:15" x14ac:dyDescent="0.15">
      <c r="B17" s="282"/>
      <c r="C17" s="266" t="s">
        <v>30</v>
      </c>
      <c r="D17" s="267"/>
      <c r="E17" s="91">
        <f t="shared" si="0"/>
        <v>95</v>
      </c>
      <c r="F17" s="92">
        <f t="shared" si="1"/>
        <v>70</v>
      </c>
      <c r="G17" s="93">
        <f t="shared" si="2"/>
        <v>25</v>
      </c>
      <c r="H17" s="94">
        <v>29</v>
      </c>
      <c r="I17" s="92">
        <v>6</v>
      </c>
      <c r="J17" s="92">
        <v>20</v>
      </c>
      <c r="K17" s="92">
        <v>12</v>
      </c>
      <c r="L17" s="92">
        <v>21</v>
      </c>
      <c r="M17" s="92">
        <v>7</v>
      </c>
      <c r="N17" s="92">
        <v>0</v>
      </c>
      <c r="O17" s="93">
        <v>0</v>
      </c>
    </row>
    <row r="18" spans="2:15" ht="14.25" thickBot="1" x14ac:dyDescent="0.2">
      <c r="B18" s="283"/>
      <c r="C18" s="279" t="s">
        <v>47</v>
      </c>
      <c r="D18" s="280"/>
      <c r="E18" s="95">
        <f t="shared" si="0"/>
        <v>237360</v>
      </c>
      <c r="F18" s="96">
        <f t="shared" si="1"/>
        <v>148912</v>
      </c>
      <c r="G18" s="97">
        <f t="shared" si="2"/>
        <v>88448</v>
      </c>
      <c r="H18" s="98">
        <f>SUM(H4:H17)</f>
        <v>59014</v>
      </c>
      <c r="I18" s="98">
        <f t="shared" ref="I18:O18" si="3">SUM(I4:I17)</f>
        <v>36858</v>
      </c>
      <c r="J18" s="98">
        <f t="shared" si="3"/>
        <v>58743</v>
      </c>
      <c r="K18" s="98">
        <f t="shared" si="3"/>
        <v>33523</v>
      </c>
      <c r="L18" s="98">
        <f t="shared" si="3"/>
        <v>31003</v>
      </c>
      <c r="M18" s="98">
        <f t="shared" si="3"/>
        <v>17995</v>
      </c>
      <c r="N18" s="98">
        <f t="shared" si="3"/>
        <v>152</v>
      </c>
      <c r="O18" s="178">
        <f t="shared" si="3"/>
        <v>72</v>
      </c>
    </row>
    <row r="19" spans="2:15" ht="13.5" customHeight="1" x14ac:dyDescent="0.15">
      <c r="B19" s="274" t="s">
        <v>48</v>
      </c>
      <c r="C19" s="277" t="s">
        <v>49</v>
      </c>
      <c r="D19" s="278"/>
      <c r="E19" s="87">
        <f t="shared" si="0"/>
        <v>453</v>
      </c>
      <c r="F19" s="88">
        <f t="shared" si="1"/>
        <v>330</v>
      </c>
      <c r="G19" s="89">
        <f t="shared" si="2"/>
        <v>123</v>
      </c>
      <c r="H19" s="90">
        <v>104</v>
      </c>
      <c r="I19" s="88">
        <v>16</v>
      </c>
      <c r="J19" s="88">
        <v>200</v>
      </c>
      <c r="K19" s="88">
        <v>102</v>
      </c>
      <c r="L19" s="88">
        <v>26</v>
      </c>
      <c r="M19" s="88">
        <v>5</v>
      </c>
      <c r="N19" s="88">
        <v>0</v>
      </c>
      <c r="O19" s="89">
        <v>0</v>
      </c>
    </row>
    <row r="20" spans="2:15" x14ac:dyDescent="0.15">
      <c r="B20" s="275"/>
      <c r="C20" s="266" t="s">
        <v>50</v>
      </c>
      <c r="D20" s="267"/>
      <c r="E20" s="91">
        <f t="shared" si="0"/>
        <v>107</v>
      </c>
      <c r="F20" s="92">
        <f t="shared" si="1"/>
        <v>54</v>
      </c>
      <c r="G20" s="93">
        <f t="shared" si="2"/>
        <v>53</v>
      </c>
      <c r="H20" s="94">
        <v>20</v>
      </c>
      <c r="I20" s="92">
        <v>11</v>
      </c>
      <c r="J20" s="92">
        <v>26</v>
      </c>
      <c r="K20" s="92">
        <v>39</v>
      </c>
      <c r="L20" s="92">
        <v>8</v>
      </c>
      <c r="M20" s="92">
        <v>3</v>
      </c>
      <c r="N20" s="92">
        <v>0</v>
      </c>
      <c r="O20" s="93">
        <v>0</v>
      </c>
    </row>
    <row r="21" spans="2:15" x14ac:dyDescent="0.15">
      <c r="B21" s="275"/>
      <c r="C21" s="266" t="s">
        <v>51</v>
      </c>
      <c r="D21" s="267"/>
      <c r="E21" s="91">
        <f t="shared" si="0"/>
        <v>2204</v>
      </c>
      <c r="F21" s="92">
        <f t="shared" si="1"/>
        <v>1315</v>
      </c>
      <c r="G21" s="93">
        <f t="shared" si="2"/>
        <v>889</v>
      </c>
      <c r="H21" s="94">
        <v>592</v>
      </c>
      <c r="I21" s="92">
        <v>360</v>
      </c>
      <c r="J21" s="92">
        <v>512</v>
      </c>
      <c r="K21" s="92">
        <v>362</v>
      </c>
      <c r="L21" s="92">
        <v>210</v>
      </c>
      <c r="M21" s="92">
        <v>167</v>
      </c>
      <c r="N21" s="92">
        <v>1</v>
      </c>
      <c r="O21" s="93">
        <v>0</v>
      </c>
    </row>
    <row r="22" spans="2:15" x14ac:dyDescent="0.15">
      <c r="B22" s="275"/>
      <c r="C22" s="266" t="s">
        <v>52</v>
      </c>
      <c r="D22" s="267"/>
      <c r="E22" s="91">
        <f t="shared" si="0"/>
        <v>3</v>
      </c>
      <c r="F22" s="92">
        <f t="shared" si="1"/>
        <v>2</v>
      </c>
      <c r="G22" s="93">
        <f t="shared" si="2"/>
        <v>1</v>
      </c>
      <c r="H22" s="94">
        <v>1</v>
      </c>
      <c r="I22" s="92">
        <v>1</v>
      </c>
      <c r="J22" s="92">
        <v>0</v>
      </c>
      <c r="K22" s="92">
        <v>0</v>
      </c>
      <c r="L22" s="92">
        <v>1</v>
      </c>
      <c r="M22" s="92">
        <v>0</v>
      </c>
      <c r="N22" s="92">
        <v>0</v>
      </c>
      <c r="O22" s="93">
        <v>0</v>
      </c>
    </row>
    <row r="23" spans="2:15" x14ac:dyDescent="0.15">
      <c r="B23" s="275"/>
      <c r="C23" s="266" t="s">
        <v>53</v>
      </c>
      <c r="D23" s="267"/>
      <c r="E23" s="91">
        <f t="shared" si="0"/>
        <v>485</v>
      </c>
      <c r="F23" s="92">
        <f t="shared" si="1"/>
        <v>298</v>
      </c>
      <c r="G23" s="93">
        <f t="shared" si="2"/>
        <v>187</v>
      </c>
      <c r="H23" s="94">
        <v>116</v>
      </c>
      <c r="I23" s="92">
        <v>64</v>
      </c>
      <c r="J23" s="92">
        <v>112</v>
      </c>
      <c r="K23" s="92">
        <v>78</v>
      </c>
      <c r="L23" s="92">
        <v>69</v>
      </c>
      <c r="M23" s="92">
        <v>45</v>
      </c>
      <c r="N23" s="92">
        <v>1</v>
      </c>
      <c r="O23" s="93">
        <v>0</v>
      </c>
    </row>
    <row r="24" spans="2:15" x14ac:dyDescent="0.15">
      <c r="B24" s="275"/>
      <c r="C24" s="266" t="s">
        <v>54</v>
      </c>
      <c r="D24" s="267"/>
      <c r="E24" s="91">
        <f t="shared" si="0"/>
        <v>481</v>
      </c>
      <c r="F24" s="92">
        <f t="shared" si="1"/>
        <v>239</v>
      </c>
      <c r="G24" s="93">
        <f t="shared" si="2"/>
        <v>242</v>
      </c>
      <c r="H24" s="94">
        <v>101</v>
      </c>
      <c r="I24" s="92">
        <v>93</v>
      </c>
      <c r="J24" s="92">
        <v>93</v>
      </c>
      <c r="K24" s="92">
        <v>102</v>
      </c>
      <c r="L24" s="92">
        <v>44</v>
      </c>
      <c r="M24" s="92">
        <v>46</v>
      </c>
      <c r="N24" s="92">
        <v>1</v>
      </c>
      <c r="O24" s="93">
        <v>1</v>
      </c>
    </row>
    <row r="25" spans="2:15" ht="13.5" customHeight="1" x14ac:dyDescent="0.15">
      <c r="B25" s="275"/>
      <c r="C25" s="268" t="s">
        <v>55</v>
      </c>
      <c r="D25" s="197" t="s">
        <v>56</v>
      </c>
      <c r="E25" s="91">
        <f t="shared" si="0"/>
        <v>1109</v>
      </c>
      <c r="F25" s="92">
        <f t="shared" si="1"/>
        <v>824</v>
      </c>
      <c r="G25" s="93">
        <f t="shared" si="2"/>
        <v>285</v>
      </c>
      <c r="H25" s="94">
        <v>297</v>
      </c>
      <c r="I25" s="92">
        <v>109</v>
      </c>
      <c r="J25" s="92">
        <v>356</v>
      </c>
      <c r="K25" s="92">
        <v>124</v>
      </c>
      <c r="L25" s="92">
        <v>169</v>
      </c>
      <c r="M25" s="92">
        <v>52</v>
      </c>
      <c r="N25" s="92">
        <v>2</v>
      </c>
      <c r="O25" s="93">
        <v>0</v>
      </c>
    </row>
    <row r="26" spans="2:15" x14ac:dyDescent="0.15">
      <c r="B26" s="275"/>
      <c r="C26" s="269"/>
      <c r="D26" s="197" t="s">
        <v>57</v>
      </c>
      <c r="E26" s="91">
        <f t="shared" si="0"/>
        <v>59</v>
      </c>
      <c r="F26" s="92">
        <f t="shared" si="1"/>
        <v>35</v>
      </c>
      <c r="G26" s="93">
        <f t="shared" si="2"/>
        <v>24</v>
      </c>
      <c r="H26" s="94">
        <v>10</v>
      </c>
      <c r="I26" s="92">
        <v>11</v>
      </c>
      <c r="J26" s="92">
        <v>19</v>
      </c>
      <c r="K26" s="92">
        <v>10</v>
      </c>
      <c r="L26" s="92">
        <v>6</v>
      </c>
      <c r="M26" s="92">
        <v>3</v>
      </c>
      <c r="N26" s="92">
        <v>0</v>
      </c>
      <c r="O26" s="93">
        <v>0</v>
      </c>
    </row>
    <row r="27" spans="2:15" x14ac:dyDescent="0.15">
      <c r="B27" s="275"/>
      <c r="C27" s="269"/>
      <c r="D27" s="197" t="s">
        <v>58</v>
      </c>
      <c r="E27" s="91">
        <f t="shared" si="0"/>
        <v>2542</v>
      </c>
      <c r="F27" s="92">
        <f t="shared" si="1"/>
        <v>1427</v>
      </c>
      <c r="G27" s="93">
        <f t="shared" si="2"/>
        <v>1115</v>
      </c>
      <c r="H27" s="94">
        <v>294</v>
      </c>
      <c r="I27" s="92">
        <v>242</v>
      </c>
      <c r="J27" s="92">
        <v>1010</v>
      </c>
      <c r="K27" s="92">
        <v>827</v>
      </c>
      <c r="L27" s="92">
        <v>117</v>
      </c>
      <c r="M27" s="92">
        <v>45</v>
      </c>
      <c r="N27" s="92">
        <v>6</v>
      </c>
      <c r="O27" s="93">
        <v>1</v>
      </c>
    </row>
    <row r="28" spans="2:15" x14ac:dyDescent="0.15">
      <c r="B28" s="275"/>
      <c r="C28" s="269"/>
      <c r="D28" s="197" t="s">
        <v>59</v>
      </c>
      <c r="E28" s="91">
        <f t="shared" si="0"/>
        <v>4285</v>
      </c>
      <c r="F28" s="92">
        <f t="shared" si="1"/>
        <v>2762</v>
      </c>
      <c r="G28" s="93">
        <f t="shared" si="2"/>
        <v>1523</v>
      </c>
      <c r="H28" s="94">
        <v>1228</v>
      </c>
      <c r="I28" s="92">
        <v>742</v>
      </c>
      <c r="J28" s="92">
        <v>1174</v>
      </c>
      <c r="K28" s="92">
        <v>620</v>
      </c>
      <c r="L28" s="92">
        <v>360</v>
      </c>
      <c r="M28" s="92">
        <v>161</v>
      </c>
      <c r="N28" s="92">
        <v>0</v>
      </c>
      <c r="O28" s="93">
        <v>0</v>
      </c>
    </row>
    <row r="29" spans="2:15" x14ac:dyDescent="0.15">
      <c r="B29" s="275"/>
      <c r="C29" s="269"/>
      <c r="D29" s="197" t="s">
        <v>60</v>
      </c>
      <c r="E29" s="91">
        <f t="shared" si="0"/>
        <v>4013</v>
      </c>
      <c r="F29" s="92">
        <f t="shared" si="1"/>
        <v>2434</v>
      </c>
      <c r="G29" s="93">
        <f t="shared" si="2"/>
        <v>1579</v>
      </c>
      <c r="H29" s="94">
        <v>1034</v>
      </c>
      <c r="I29" s="92">
        <v>738</v>
      </c>
      <c r="J29" s="92">
        <v>1009</v>
      </c>
      <c r="K29" s="92">
        <v>609</v>
      </c>
      <c r="L29" s="92">
        <v>390</v>
      </c>
      <c r="M29" s="92">
        <v>230</v>
      </c>
      <c r="N29" s="92">
        <v>1</v>
      </c>
      <c r="O29" s="93">
        <v>2</v>
      </c>
    </row>
    <row r="30" spans="2:15" x14ac:dyDescent="0.15">
      <c r="B30" s="275"/>
      <c r="C30" s="269"/>
      <c r="D30" s="197" t="s">
        <v>61</v>
      </c>
      <c r="E30" s="91">
        <f t="shared" si="0"/>
        <v>5809</v>
      </c>
      <c r="F30" s="92">
        <f t="shared" si="1"/>
        <v>3277</v>
      </c>
      <c r="G30" s="93">
        <f t="shared" si="2"/>
        <v>2532</v>
      </c>
      <c r="H30" s="94">
        <v>1482</v>
      </c>
      <c r="I30" s="92">
        <v>1168</v>
      </c>
      <c r="J30" s="92">
        <v>1291</v>
      </c>
      <c r="K30" s="92">
        <v>1032</v>
      </c>
      <c r="L30" s="92">
        <v>502</v>
      </c>
      <c r="M30" s="92">
        <v>332</v>
      </c>
      <c r="N30" s="92">
        <v>2</v>
      </c>
      <c r="O30" s="93">
        <v>0</v>
      </c>
    </row>
    <row r="31" spans="2:15" x14ac:dyDescent="0.15">
      <c r="B31" s="275"/>
      <c r="C31" s="269"/>
      <c r="D31" s="197" t="s">
        <v>62</v>
      </c>
      <c r="E31" s="91">
        <f t="shared" si="0"/>
        <v>391</v>
      </c>
      <c r="F31" s="92">
        <f t="shared" si="1"/>
        <v>227</v>
      </c>
      <c r="G31" s="93">
        <f t="shared" si="2"/>
        <v>164</v>
      </c>
      <c r="H31" s="94">
        <v>87</v>
      </c>
      <c r="I31" s="92">
        <v>63</v>
      </c>
      <c r="J31" s="92">
        <v>98</v>
      </c>
      <c r="K31" s="92">
        <v>71</v>
      </c>
      <c r="L31" s="92">
        <v>42</v>
      </c>
      <c r="M31" s="92">
        <v>30</v>
      </c>
      <c r="N31" s="92">
        <v>0</v>
      </c>
      <c r="O31" s="93">
        <v>0</v>
      </c>
    </row>
    <row r="32" spans="2:15" x14ac:dyDescent="0.15">
      <c r="B32" s="275"/>
      <c r="C32" s="269"/>
      <c r="D32" s="197" t="s">
        <v>63</v>
      </c>
      <c r="E32" s="91">
        <f t="shared" si="0"/>
        <v>114</v>
      </c>
      <c r="F32" s="92">
        <f t="shared" si="1"/>
        <v>30</v>
      </c>
      <c r="G32" s="93">
        <f t="shared" si="2"/>
        <v>84</v>
      </c>
      <c r="H32" s="94">
        <v>13</v>
      </c>
      <c r="I32" s="92">
        <v>32</v>
      </c>
      <c r="J32" s="92">
        <v>11</v>
      </c>
      <c r="K32" s="92">
        <v>44</v>
      </c>
      <c r="L32" s="92">
        <v>6</v>
      </c>
      <c r="M32" s="92">
        <v>8</v>
      </c>
      <c r="N32" s="92">
        <v>0</v>
      </c>
      <c r="O32" s="93">
        <v>0</v>
      </c>
    </row>
    <row r="33" spans="2:15" x14ac:dyDescent="0.15">
      <c r="B33" s="275"/>
      <c r="C33" s="269"/>
      <c r="D33" s="197" t="s">
        <v>30</v>
      </c>
      <c r="E33" s="91">
        <f t="shared" si="0"/>
        <v>1183</v>
      </c>
      <c r="F33" s="92">
        <f t="shared" si="1"/>
        <v>682</v>
      </c>
      <c r="G33" s="93">
        <f t="shared" si="2"/>
        <v>501</v>
      </c>
      <c r="H33" s="94">
        <v>205</v>
      </c>
      <c r="I33" s="92">
        <v>149</v>
      </c>
      <c r="J33" s="92">
        <v>340</v>
      </c>
      <c r="K33" s="92">
        <v>284</v>
      </c>
      <c r="L33" s="92">
        <v>136</v>
      </c>
      <c r="M33" s="92">
        <v>68</v>
      </c>
      <c r="N33" s="92">
        <v>1</v>
      </c>
      <c r="O33" s="93">
        <v>0</v>
      </c>
    </row>
    <row r="34" spans="2:15" x14ac:dyDescent="0.15">
      <c r="B34" s="275"/>
      <c r="C34" s="270"/>
      <c r="D34" s="40" t="s">
        <v>13</v>
      </c>
      <c r="E34" s="91">
        <f t="shared" si="0"/>
        <v>19505</v>
      </c>
      <c r="F34" s="92">
        <f t="shared" si="1"/>
        <v>11698</v>
      </c>
      <c r="G34" s="93">
        <f t="shared" si="2"/>
        <v>7807</v>
      </c>
      <c r="H34" s="94">
        <f>SUM(H25:H33)</f>
        <v>4650</v>
      </c>
      <c r="I34" s="94">
        <f t="shared" ref="I34:O34" si="4">SUM(I25:I33)</f>
        <v>3254</v>
      </c>
      <c r="J34" s="94">
        <f t="shared" si="4"/>
        <v>5308</v>
      </c>
      <c r="K34" s="94">
        <f t="shared" si="4"/>
        <v>3621</v>
      </c>
      <c r="L34" s="94">
        <f t="shared" si="4"/>
        <v>1728</v>
      </c>
      <c r="M34" s="94">
        <f t="shared" si="4"/>
        <v>929</v>
      </c>
      <c r="N34" s="94">
        <f t="shared" si="4"/>
        <v>12</v>
      </c>
      <c r="O34" s="176">
        <f t="shared" si="4"/>
        <v>3</v>
      </c>
    </row>
    <row r="35" spans="2:15" ht="13.5" customHeight="1" x14ac:dyDescent="0.15">
      <c r="B35" s="275"/>
      <c r="C35" s="271" t="s">
        <v>64</v>
      </c>
      <c r="D35" s="41" t="s">
        <v>56</v>
      </c>
      <c r="E35" s="91">
        <f t="shared" si="0"/>
        <v>154</v>
      </c>
      <c r="F35" s="92">
        <f t="shared" si="1"/>
        <v>118</v>
      </c>
      <c r="G35" s="93">
        <f t="shared" si="2"/>
        <v>36</v>
      </c>
      <c r="H35" s="94">
        <v>46</v>
      </c>
      <c r="I35" s="92">
        <v>16</v>
      </c>
      <c r="J35" s="92">
        <v>48</v>
      </c>
      <c r="K35" s="92">
        <v>11</v>
      </c>
      <c r="L35" s="92">
        <v>24</v>
      </c>
      <c r="M35" s="92">
        <v>9</v>
      </c>
      <c r="N35" s="92">
        <v>0</v>
      </c>
      <c r="O35" s="93">
        <v>0</v>
      </c>
    </row>
    <row r="36" spans="2:15" x14ac:dyDescent="0.15">
      <c r="B36" s="275"/>
      <c r="C36" s="271"/>
      <c r="D36" s="197" t="s">
        <v>57</v>
      </c>
      <c r="E36" s="91">
        <f t="shared" si="0"/>
        <v>0</v>
      </c>
      <c r="F36" s="92">
        <f t="shared" si="1"/>
        <v>0</v>
      </c>
      <c r="G36" s="93">
        <f t="shared" si="2"/>
        <v>0</v>
      </c>
      <c r="H36" s="94">
        <v>0</v>
      </c>
      <c r="I36" s="92">
        <v>0</v>
      </c>
      <c r="J36" s="92">
        <v>0</v>
      </c>
      <c r="K36" s="92">
        <v>0</v>
      </c>
      <c r="L36" s="92">
        <v>0</v>
      </c>
      <c r="M36" s="92">
        <v>0</v>
      </c>
      <c r="N36" s="92">
        <v>0</v>
      </c>
      <c r="O36" s="93">
        <v>0</v>
      </c>
    </row>
    <row r="37" spans="2:15" x14ac:dyDescent="0.15">
      <c r="B37" s="275"/>
      <c r="C37" s="271"/>
      <c r="D37" s="197" t="s">
        <v>58</v>
      </c>
      <c r="E37" s="91">
        <f t="shared" si="0"/>
        <v>26</v>
      </c>
      <c r="F37" s="92">
        <f t="shared" si="1"/>
        <v>23</v>
      </c>
      <c r="G37" s="93">
        <f t="shared" si="2"/>
        <v>3</v>
      </c>
      <c r="H37" s="94">
        <v>7</v>
      </c>
      <c r="I37" s="92">
        <v>0</v>
      </c>
      <c r="J37" s="92">
        <v>12</v>
      </c>
      <c r="K37" s="92">
        <v>0</v>
      </c>
      <c r="L37" s="92">
        <v>4</v>
      </c>
      <c r="M37" s="92">
        <v>3</v>
      </c>
      <c r="N37" s="92">
        <v>0</v>
      </c>
      <c r="O37" s="93">
        <v>0</v>
      </c>
    </row>
    <row r="38" spans="2:15" x14ac:dyDescent="0.15">
      <c r="B38" s="275"/>
      <c r="C38" s="271"/>
      <c r="D38" s="197" t="s">
        <v>59</v>
      </c>
      <c r="E38" s="91">
        <f t="shared" si="0"/>
        <v>573</v>
      </c>
      <c r="F38" s="92">
        <f t="shared" si="1"/>
        <v>370</v>
      </c>
      <c r="G38" s="93">
        <f t="shared" si="2"/>
        <v>203</v>
      </c>
      <c r="H38" s="94">
        <v>166</v>
      </c>
      <c r="I38" s="92">
        <v>91</v>
      </c>
      <c r="J38" s="92">
        <v>148</v>
      </c>
      <c r="K38" s="92">
        <v>78</v>
      </c>
      <c r="L38" s="92">
        <v>55</v>
      </c>
      <c r="M38" s="92">
        <v>34</v>
      </c>
      <c r="N38" s="92">
        <v>1</v>
      </c>
      <c r="O38" s="93">
        <v>0</v>
      </c>
    </row>
    <row r="39" spans="2:15" x14ac:dyDescent="0.15">
      <c r="B39" s="275"/>
      <c r="C39" s="271"/>
      <c r="D39" s="197" t="s">
        <v>60</v>
      </c>
      <c r="E39" s="91">
        <f t="shared" si="0"/>
        <v>925</v>
      </c>
      <c r="F39" s="92">
        <f t="shared" si="1"/>
        <v>548</v>
      </c>
      <c r="G39" s="93">
        <f t="shared" si="2"/>
        <v>377</v>
      </c>
      <c r="H39" s="94">
        <v>212</v>
      </c>
      <c r="I39" s="92">
        <v>139</v>
      </c>
      <c r="J39" s="92">
        <v>230</v>
      </c>
      <c r="K39" s="92">
        <v>175</v>
      </c>
      <c r="L39" s="92">
        <v>103</v>
      </c>
      <c r="M39" s="92">
        <v>63</v>
      </c>
      <c r="N39" s="92">
        <v>3</v>
      </c>
      <c r="O39" s="93">
        <v>0</v>
      </c>
    </row>
    <row r="40" spans="2:15" x14ac:dyDescent="0.15">
      <c r="B40" s="275"/>
      <c r="C40" s="271"/>
      <c r="D40" s="197" t="s">
        <v>61</v>
      </c>
      <c r="E40" s="91">
        <f t="shared" si="0"/>
        <v>1087</v>
      </c>
      <c r="F40" s="92">
        <f t="shared" si="1"/>
        <v>631</v>
      </c>
      <c r="G40" s="93">
        <f t="shared" si="2"/>
        <v>456</v>
      </c>
      <c r="H40" s="94">
        <v>240</v>
      </c>
      <c r="I40" s="92">
        <v>218</v>
      </c>
      <c r="J40" s="92">
        <v>272</v>
      </c>
      <c r="K40" s="92">
        <v>160</v>
      </c>
      <c r="L40" s="92">
        <v>119</v>
      </c>
      <c r="M40" s="92">
        <v>78</v>
      </c>
      <c r="N40" s="92">
        <v>0</v>
      </c>
      <c r="O40" s="93">
        <v>0</v>
      </c>
    </row>
    <row r="41" spans="2:15" x14ac:dyDescent="0.15">
      <c r="B41" s="275"/>
      <c r="C41" s="271"/>
      <c r="D41" s="197" t="s">
        <v>62</v>
      </c>
      <c r="E41" s="91">
        <f t="shared" si="0"/>
        <v>418</v>
      </c>
      <c r="F41" s="92">
        <f t="shared" si="1"/>
        <v>296</v>
      </c>
      <c r="G41" s="93">
        <f t="shared" si="2"/>
        <v>122</v>
      </c>
      <c r="H41" s="94">
        <v>116</v>
      </c>
      <c r="I41" s="92">
        <v>60</v>
      </c>
      <c r="J41" s="92">
        <v>105</v>
      </c>
      <c r="K41" s="92">
        <v>38</v>
      </c>
      <c r="L41" s="92">
        <v>75</v>
      </c>
      <c r="M41" s="92">
        <v>24</v>
      </c>
      <c r="N41" s="92">
        <v>0</v>
      </c>
      <c r="O41" s="93">
        <v>0</v>
      </c>
    </row>
    <row r="42" spans="2:15" x14ac:dyDescent="0.15">
      <c r="B42" s="275"/>
      <c r="C42" s="271"/>
      <c r="D42" s="197" t="s">
        <v>63</v>
      </c>
      <c r="E42" s="91">
        <f t="shared" si="0"/>
        <v>1</v>
      </c>
      <c r="F42" s="92">
        <f t="shared" si="1"/>
        <v>0</v>
      </c>
      <c r="G42" s="93">
        <f t="shared" si="2"/>
        <v>1</v>
      </c>
      <c r="H42" s="94">
        <v>0</v>
      </c>
      <c r="I42" s="92">
        <v>0</v>
      </c>
      <c r="J42" s="92">
        <v>0</v>
      </c>
      <c r="K42" s="92">
        <v>0</v>
      </c>
      <c r="L42" s="92">
        <v>0</v>
      </c>
      <c r="M42" s="92">
        <v>1</v>
      </c>
      <c r="N42" s="92">
        <v>0</v>
      </c>
      <c r="O42" s="93">
        <v>0</v>
      </c>
    </row>
    <row r="43" spans="2:15" x14ac:dyDescent="0.15">
      <c r="B43" s="275"/>
      <c r="C43" s="271"/>
      <c r="D43" s="197" t="s">
        <v>30</v>
      </c>
      <c r="E43" s="91">
        <f t="shared" si="0"/>
        <v>414</v>
      </c>
      <c r="F43" s="92">
        <f t="shared" si="1"/>
        <v>269</v>
      </c>
      <c r="G43" s="93">
        <f t="shared" si="2"/>
        <v>145</v>
      </c>
      <c r="H43" s="94">
        <v>84</v>
      </c>
      <c r="I43" s="92">
        <v>63</v>
      </c>
      <c r="J43" s="92">
        <v>129</v>
      </c>
      <c r="K43" s="92">
        <v>53</v>
      </c>
      <c r="L43" s="92">
        <v>56</v>
      </c>
      <c r="M43" s="92">
        <v>29</v>
      </c>
      <c r="N43" s="92">
        <v>0</v>
      </c>
      <c r="O43" s="93">
        <v>0</v>
      </c>
    </row>
    <row r="44" spans="2:15" x14ac:dyDescent="0.15">
      <c r="B44" s="275"/>
      <c r="C44" s="271"/>
      <c r="D44" s="42" t="s">
        <v>13</v>
      </c>
      <c r="E44" s="91">
        <f t="shared" si="0"/>
        <v>3598</v>
      </c>
      <c r="F44" s="92">
        <f t="shared" si="1"/>
        <v>2255</v>
      </c>
      <c r="G44" s="93">
        <f t="shared" si="2"/>
        <v>1343</v>
      </c>
      <c r="H44" s="102">
        <f>SUM(H35:H43)</f>
        <v>871</v>
      </c>
      <c r="I44" s="102">
        <f t="shared" ref="I44:O44" si="5">SUM(I35:I43)</f>
        <v>587</v>
      </c>
      <c r="J44" s="102">
        <f t="shared" si="5"/>
        <v>944</v>
      </c>
      <c r="K44" s="102">
        <f t="shared" si="5"/>
        <v>515</v>
      </c>
      <c r="L44" s="102">
        <f t="shared" si="5"/>
        <v>436</v>
      </c>
      <c r="M44" s="102">
        <f t="shared" si="5"/>
        <v>241</v>
      </c>
      <c r="N44" s="102">
        <f t="shared" si="5"/>
        <v>4</v>
      </c>
      <c r="O44" s="177">
        <f t="shared" si="5"/>
        <v>0</v>
      </c>
    </row>
    <row r="45" spans="2:15" ht="14.25" thickBot="1" x14ac:dyDescent="0.2">
      <c r="B45" s="276"/>
      <c r="C45" s="198" t="s">
        <v>65</v>
      </c>
      <c r="D45" s="199"/>
      <c r="E45" s="95">
        <f t="shared" si="0"/>
        <v>26836</v>
      </c>
      <c r="F45" s="96">
        <f t="shared" si="1"/>
        <v>16191</v>
      </c>
      <c r="G45" s="97">
        <f t="shared" si="2"/>
        <v>10645</v>
      </c>
      <c r="H45" s="98">
        <f>SUM(H19+H20+H21+H22+H23+H24+H34+H44)</f>
        <v>6455</v>
      </c>
      <c r="I45" s="98">
        <f t="shared" ref="I45:O45" si="6">SUM(I19+I20+I21+I22+I23+I24+I34+I44)</f>
        <v>4386</v>
      </c>
      <c r="J45" s="98">
        <f t="shared" si="6"/>
        <v>7195</v>
      </c>
      <c r="K45" s="98">
        <f t="shared" si="6"/>
        <v>4819</v>
      </c>
      <c r="L45" s="98">
        <f t="shared" si="6"/>
        <v>2522</v>
      </c>
      <c r="M45" s="98">
        <f t="shared" si="6"/>
        <v>1436</v>
      </c>
      <c r="N45" s="98">
        <f t="shared" si="6"/>
        <v>19</v>
      </c>
      <c r="O45" s="178">
        <f t="shared" si="6"/>
        <v>4</v>
      </c>
    </row>
    <row r="46" spans="2:15" ht="14.25" thickBot="1" x14ac:dyDescent="0.2">
      <c r="B46" s="272" t="s">
        <v>66</v>
      </c>
      <c r="C46" s="273"/>
      <c r="D46" s="273"/>
      <c r="E46" s="182">
        <f t="shared" si="0"/>
        <v>264196</v>
      </c>
      <c r="F46" s="173">
        <f>SUM(H46+J46+L46+N46)</f>
        <v>165103</v>
      </c>
      <c r="G46" s="183">
        <f>SUM(I46+K46+M46+O46)</f>
        <v>99093</v>
      </c>
      <c r="H46" s="108">
        <f>H18+H45</f>
        <v>65469</v>
      </c>
      <c r="I46" s="108">
        <f t="shared" ref="I46:O46" si="7">I18+I45</f>
        <v>41244</v>
      </c>
      <c r="J46" s="108">
        <f t="shared" si="7"/>
        <v>65938</v>
      </c>
      <c r="K46" s="108">
        <f t="shared" si="7"/>
        <v>38342</v>
      </c>
      <c r="L46" s="108">
        <f t="shared" si="7"/>
        <v>33525</v>
      </c>
      <c r="M46" s="108">
        <f t="shared" si="7"/>
        <v>19431</v>
      </c>
      <c r="N46" s="108">
        <f t="shared" si="7"/>
        <v>171</v>
      </c>
      <c r="O46" s="202">
        <f t="shared" si="7"/>
        <v>76</v>
      </c>
    </row>
    <row r="48" spans="2:15" x14ac:dyDescent="0.15">
      <c r="E48" s="60"/>
    </row>
  </sheetData>
  <mergeCells count="32">
    <mergeCell ref="N2:O2"/>
    <mergeCell ref="B2:D3"/>
    <mergeCell ref="E2:G2"/>
    <mergeCell ref="H2:I2"/>
    <mergeCell ref="J2:K2"/>
    <mergeCell ref="L2:M2"/>
    <mergeCell ref="C18:D18"/>
    <mergeCell ref="B4:B18"/>
    <mergeCell ref="C4:D4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B46:D46"/>
    <mergeCell ref="B19:B45"/>
    <mergeCell ref="C19:D19"/>
    <mergeCell ref="C20:D20"/>
    <mergeCell ref="C21:D21"/>
    <mergeCell ref="C22:D22"/>
    <mergeCell ref="C23:D23"/>
    <mergeCell ref="C24:D24"/>
    <mergeCell ref="C25:C34"/>
    <mergeCell ref="C35:C44"/>
  </mergeCells>
  <phoneticPr fontId="1"/>
  <pageMargins left="0" right="0" top="0.15748031496062992" bottom="0.15748031496062992" header="0.31496062992125984" footer="0.31496062992125984"/>
  <pageSetup paperSize="9" scale="9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5"/>
  <sheetViews>
    <sheetView view="pageBreakPreview" zoomScale="75" zoomScaleNormal="100" zoomScaleSheetLayoutView="75" workbookViewId="0">
      <selection activeCell="E4" sqref="E4"/>
    </sheetView>
  </sheetViews>
  <sheetFormatPr defaultRowHeight="13.5" x14ac:dyDescent="0.15"/>
  <cols>
    <col min="1" max="1" width="2.625" style="59" customWidth="1"/>
    <col min="2" max="2" width="2.875" style="59" bestFit="1" customWidth="1"/>
    <col min="3" max="3" width="15.5" style="59" bestFit="1" customWidth="1"/>
    <col min="4" max="16384" width="9" style="59"/>
  </cols>
  <sheetData>
    <row r="1" spans="2:16" ht="14.25" thickBot="1" x14ac:dyDescent="0.2">
      <c r="B1" s="59" t="s">
        <v>83</v>
      </c>
    </row>
    <row r="2" spans="2:16" ht="13.5" customHeight="1" x14ac:dyDescent="0.15">
      <c r="B2" s="226" t="s">
        <v>87</v>
      </c>
      <c r="C2" s="227"/>
      <c r="D2" s="230" t="s">
        <v>138</v>
      </c>
      <c r="E2" s="231"/>
      <c r="F2" s="222"/>
      <c r="G2" s="230" t="s">
        <v>106</v>
      </c>
      <c r="H2" s="221"/>
      <c r="I2" s="220" t="s">
        <v>107</v>
      </c>
      <c r="J2" s="221"/>
      <c r="K2" s="220" t="s">
        <v>108</v>
      </c>
      <c r="L2" s="221"/>
      <c r="M2" s="220" t="s">
        <v>109</v>
      </c>
      <c r="N2" s="221"/>
      <c r="O2" s="220" t="s">
        <v>110</v>
      </c>
      <c r="P2" s="222"/>
    </row>
    <row r="3" spans="2:16" ht="14.25" thickBot="1" x14ac:dyDescent="0.2">
      <c r="B3" s="228"/>
      <c r="C3" s="229"/>
      <c r="D3" s="62" t="s">
        <v>0</v>
      </c>
      <c r="E3" s="1" t="s">
        <v>1</v>
      </c>
      <c r="F3" s="2" t="s">
        <v>2</v>
      </c>
      <c r="G3" s="62" t="s">
        <v>1</v>
      </c>
      <c r="H3" s="1" t="s">
        <v>2</v>
      </c>
      <c r="I3" s="63" t="s">
        <v>1</v>
      </c>
      <c r="J3" s="1" t="s">
        <v>2</v>
      </c>
      <c r="K3" s="63" t="s">
        <v>1</v>
      </c>
      <c r="L3" s="1" t="s">
        <v>2</v>
      </c>
      <c r="M3" s="63" t="s">
        <v>1</v>
      </c>
      <c r="N3" s="1" t="s">
        <v>2</v>
      </c>
      <c r="O3" s="36" t="s">
        <v>1</v>
      </c>
      <c r="P3" s="4" t="s">
        <v>2</v>
      </c>
    </row>
    <row r="4" spans="2:16" ht="14.25" thickBot="1" x14ac:dyDescent="0.2">
      <c r="B4" s="290" t="s">
        <v>112</v>
      </c>
      <c r="C4" s="291"/>
      <c r="D4" s="67">
        <v>158</v>
      </c>
      <c r="E4" s="5">
        <v>138</v>
      </c>
      <c r="F4" s="6">
        <v>20</v>
      </c>
      <c r="G4" s="7">
        <v>44</v>
      </c>
      <c r="H4" s="5">
        <v>6</v>
      </c>
      <c r="I4" s="5">
        <v>37</v>
      </c>
      <c r="J4" s="5">
        <v>7</v>
      </c>
      <c r="K4" s="5">
        <v>29</v>
      </c>
      <c r="L4" s="5">
        <v>3</v>
      </c>
      <c r="M4" s="5">
        <v>20</v>
      </c>
      <c r="N4" s="5">
        <v>4</v>
      </c>
      <c r="O4" s="5">
        <v>8</v>
      </c>
      <c r="P4" s="6">
        <v>0</v>
      </c>
    </row>
    <row r="5" spans="2:16" ht="13.5" customHeight="1" x14ac:dyDescent="0.15">
      <c r="B5" s="225" t="s">
        <v>4</v>
      </c>
      <c r="C5" s="8" t="s">
        <v>113</v>
      </c>
      <c r="D5" s="68">
        <v>28</v>
      </c>
      <c r="E5" s="9">
        <v>24</v>
      </c>
      <c r="F5" s="10">
        <v>4</v>
      </c>
      <c r="G5" s="11">
        <v>7</v>
      </c>
      <c r="H5" s="9">
        <v>1</v>
      </c>
      <c r="I5" s="9">
        <v>6</v>
      </c>
      <c r="J5" s="9">
        <v>2</v>
      </c>
      <c r="K5" s="9">
        <v>1</v>
      </c>
      <c r="L5" s="9">
        <v>0</v>
      </c>
      <c r="M5" s="9">
        <v>6</v>
      </c>
      <c r="N5" s="9">
        <v>0</v>
      </c>
      <c r="O5" s="9">
        <v>4</v>
      </c>
      <c r="P5" s="10">
        <v>1</v>
      </c>
    </row>
    <row r="6" spans="2:16" x14ac:dyDescent="0.15">
      <c r="B6" s="215"/>
      <c r="C6" s="12" t="s">
        <v>114</v>
      </c>
      <c r="D6" s="69">
        <v>111</v>
      </c>
      <c r="E6" s="13">
        <v>100</v>
      </c>
      <c r="F6" s="14">
        <v>11</v>
      </c>
      <c r="G6" s="15">
        <v>26</v>
      </c>
      <c r="H6" s="13">
        <v>2</v>
      </c>
      <c r="I6" s="13">
        <v>27</v>
      </c>
      <c r="J6" s="13">
        <v>6</v>
      </c>
      <c r="K6" s="13">
        <v>26</v>
      </c>
      <c r="L6" s="13">
        <v>1</v>
      </c>
      <c r="M6" s="13">
        <v>9</v>
      </c>
      <c r="N6" s="13">
        <v>2</v>
      </c>
      <c r="O6" s="13">
        <v>12</v>
      </c>
      <c r="P6" s="14">
        <v>0</v>
      </c>
    </row>
    <row r="7" spans="2:16" x14ac:dyDescent="0.15">
      <c r="B7" s="215"/>
      <c r="C7" s="12" t="s">
        <v>115</v>
      </c>
      <c r="D7" s="69">
        <v>15</v>
      </c>
      <c r="E7" s="13">
        <v>15</v>
      </c>
      <c r="F7" s="14">
        <v>0</v>
      </c>
      <c r="G7" s="15">
        <v>8</v>
      </c>
      <c r="H7" s="13">
        <v>0</v>
      </c>
      <c r="I7" s="13">
        <v>1</v>
      </c>
      <c r="J7" s="13">
        <v>0</v>
      </c>
      <c r="K7" s="13">
        <v>4</v>
      </c>
      <c r="L7" s="13">
        <v>0</v>
      </c>
      <c r="M7" s="13">
        <v>1</v>
      </c>
      <c r="N7" s="13">
        <v>0</v>
      </c>
      <c r="O7" s="13">
        <v>1</v>
      </c>
      <c r="P7" s="14">
        <v>0</v>
      </c>
    </row>
    <row r="8" spans="2:16" x14ac:dyDescent="0.15">
      <c r="B8" s="215"/>
      <c r="C8" s="12" t="s">
        <v>116</v>
      </c>
      <c r="D8" s="69">
        <v>14</v>
      </c>
      <c r="E8" s="13">
        <v>13</v>
      </c>
      <c r="F8" s="14">
        <v>1</v>
      </c>
      <c r="G8" s="15">
        <v>2</v>
      </c>
      <c r="H8" s="13">
        <v>0</v>
      </c>
      <c r="I8" s="13">
        <v>5</v>
      </c>
      <c r="J8" s="13">
        <v>0</v>
      </c>
      <c r="K8" s="13">
        <v>3</v>
      </c>
      <c r="L8" s="13">
        <v>0</v>
      </c>
      <c r="M8" s="13">
        <v>2</v>
      </c>
      <c r="N8" s="13">
        <v>0</v>
      </c>
      <c r="O8" s="13">
        <v>1</v>
      </c>
      <c r="P8" s="14">
        <v>1</v>
      </c>
    </row>
    <row r="9" spans="2:16" x14ac:dyDescent="0.15">
      <c r="B9" s="215"/>
      <c r="C9" s="12" t="s">
        <v>117</v>
      </c>
      <c r="D9" s="69">
        <v>46</v>
      </c>
      <c r="E9" s="13">
        <v>46</v>
      </c>
      <c r="F9" s="14">
        <v>0</v>
      </c>
      <c r="G9" s="15">
        <v>15</v>
      </c>
      <c r="H9" s="13">
        <v>0</v>
      </c>
      <c r="I9" s="13">
        <v>13</v>
      </c>
      <c r="J9" s="13">
        <v>0</v>
      </c>
      <c r="K9" s="13">
        <v>15</v>
      </c>
      <c r="L9" s="13">
        <v>0</v>
      </c>
      <c r="M9" s="13">
        <v>3</v>
      </c>
      <c r="N9" s="13">
        <v>0</v>
      </c>
      <c r="O9" s="13">
        <v>0</v>
      </c>
      <c r="P9" s="14">
        <v>0</v>
      </c>
    </row>
    <row r="10" spans="2:16" x14ac:dyDescent="0.15">
      <c r="B10" s="215"/>
      <c r="C10" s="12" t="s">
        <v>118</v>
      </c>
      <c r="D10" s="69">
        <v>20</v>
      </c>
      <c r="E10" s="13">
        <v>20</v>
      </c>
      <c r="F10" s="14">
        <v>0</v>
      </c>
      <c r="G10" s="15">
        <v>4</v>
      </c>
      <c r="H10" s="13">
        <v>0</v>
      </c>
      <c r="I10" s="13">
        <v>5</v>
      </c>
      <c r="J10" s="13">
        <v>0</v>
      </c>
      <c r="K10" s="13">
        <v>8</v>
      </c>
      <c r="L10" s="13">
        <v>0</v>
      </c>
      <c r="M10" s="13">
        <v>2</v>
      </c>
      <c r="N10" s="13">
        <v>0</v>
      </c>
      <c r="O10" s="13">
        <v>1</v>
      </c>
      <c r="P10" s="14">
        <v>0</v>
      </c>
    </row>
    <row r="11" spans="2:16" x14ac:dyDescent="0.15">
      <c r="B11" s="215"/>
      <c r="C11" s="12" t="s">
        <v>119</v>
      </c>
      <c r="D11" s="69">
        <v>54</v>
      </c>
      <c r="E11" s="13">
        <v>50</v>
      </c>
      <c r="F11" s="14">
        <v>4</v>
      </c>
      <c r="G11" s="15">
        <v>12</v>
      </c>
      <c r="H11" s="13">
        <v>1</v>
      </c>
      <c r="I11" s="13">
        <v>10</v>
      </c>
      <c r="J11" s="13">
        <v>0</v>
      </c>
      <c r="K11" s="13">
        <v>17</v>
      </c>
      <c r="L11" s="13">
        <v>2</v>
      </c>
      <c r="M11" s="13">
        <v>5</v>
      </c>
      <c r="N11" s="13">
        <v>1</v>
      </c>
      <c r="O11" s="13">
        <v>6</v>
      </c>
      <c r="P11" s="14">
        <v>0</v>
      </c>
    </row>
    <row r="12" spans="2:16" x14ac:dyDescent="0.15">
      <c r="B12" s="215"/>
      <c r="C12" s="12" t="s">
        <v>120</v>
      </c>
      <c r="D12" s="69">
        <v>26</v>
      </c>
      <c r="E12" s="13">
        <v>23</v>
      </c>
      <c r="F12" s="14">
        <v>3</v>
      </c>
      <c r="G12" s="15">
        <v>8</v>
      </c>
      <c r="H12" s="13">
        <v>1</v>
      </c>
      <c r="I12" s="13">
        <v>5</v>
      </c>
      <c r="J12" s="13">
        <v>1</v>
      </c>
      <c r="K12" s="13">
        <v>4</v>
      </c>
      <c r="L12" s="13">
        <v>1</v>
      </c>
      <c r="M12" s="13">
        <v>2</v>
      </c>
      <c r="N12" s="13">
        <v>0</v>
      </c>
      <c r="O12" s="13">
        <v>4</v>
      </c>
      <c r="P12" s="14">
        <v>0</v>
      </c>
    </row>
    <row r="13" spans="2:16" ht="14.25" thickBot="1" x14ac:dyDescent="0.2">
      <c r="B13" s="224"/>
      <c r="C13" s="16" t="s">
        <v>13</v>
      </c>
      <c r="D13" s="70">
        <v>314</v>
      </c>
      <c r="E13" s="71">
        <v>291</v>
      </c>
      <c r="F13" s="72">
        <v>23</v>
      </c>
      <c r="G13" s="73">
        <v>82</v>
      </c>
      <c r="H13" s="71">
        <v>5</v>
      </c>
      <c r="I13" s="71">
        <v>72</v>
      </c>
      <c r="J13" s="71">
        <v>9</v>
      </c>
      <c r="K13" s="71">
        <v>78</v>
      </c>
      <c r="L13" s="71">
        <v>4</v>
      </c>
      <c r="M13" s="71">
        <v>30</v>
      </c>
      <c r="N13" s="71">
        <v>3</v>
      </c>
      <c r="O13" s="71">
        <v>29</v>
      </c>
      <c r="P13" s="72">
        <v>2</v>
      </c>
    </row>
    <row r="14" spans="2:16" ht="13.5" customHeight="1" x14ac:dyDescent="0.15">
      <c r="B14" s="215" t="s">
        <v>121</v>
      </c>
      <c r="C14" s="17" t="s">
        <v>122</v>
      </c>
      <c r="D14" s="68">
        <v>28</v>
      </c>
      <c r="E14" s="9">
        <v>21</v>
      </c>
      <c r="F14" s="10">
        <v>7</v>
      </c>
      <c r="G14" s="11">
        <v>5</v>
      </c>
      <c r="H14" s="9">
        <v>2</v>
      </c>
      <c r="I14" s="9">
        <v>4</v>
      </c>
      <c r="J14" s="9">
        <v>2</v>
      </c>
      <c r="K14" s="9">
        <v>9</v>
      </c>
      <c r="L14" s="9">
        <v>1</v>
      </c>
      <c r="M14" s="9">
        <v>1</v>
      </c>
      <c r="N14" s="9">
        <v>2</v>
      </c>
      <c r="O14" s="9">
        <v>2</v>
      </c>
      <c r="P14" s="10">
        <v>0</v>
      </c>
    </row>
    <row r="15" spans="2:16" x14ac:dyDescent="0.15">
      <c r="B15" s="215"/>
      <c r="C15" s="12" t="s">
        <v>123</v>
      </c>
      <c r="D15" s="69">
        <v>112</v>
      </c>
      <c r="E15" s="13">
        <v>106</v>
      </c>
      <c r="F15" s="14">
        <v>6</v>
      </c>
      <c r="G15" s="15">
        <v>30</v>
      </c>
      <c r="H15" s="13">
        <v>1</v>
      </c>
      <c r="I15" s="13">
        <v>31</v>
      </c>
      <c r="J15" s="13">
        <v>3</v>
      </c>
      <c r="K15" s="13">
        <v>21</v>
      </c>
      <c r="L15" s="13">
        <v>1</v>
      </c>
      <c r="M15" s="13">
        <v>15</v>
      </c>
      <c r="N15" s="13">
        <v>1</v>
      </c>
      <c r="O15" s="13">
        <v>9</v>
      </c>
      <c r="P15" s="14">
        <v>0</v>
      </c>
    </row>
    <row r="16" spans="2:16" x14ac:dyDescent="0.15">
      <c r="B16" s="215"/>
      <c r="C16" s="12" t="s">
        <v>67</v>
      </c>
      <c r="D16" s="69">
        <v>48</v>
      </c>
      <c r="E16" s="13">
        <v>46</v>
      </c>
      <c r="F16" s="14">
        <v>2</v>
      </c>
      <c r="G16" s="15">
        <v>11</v>
      </c>
      <c r="H16" s="13">
        <v>0</v>
      </c>
      <c r="I16" s="13">
        <v>13</v>
      </c>
      <c r="J16" s="13">
        <v>1</v>
      </c>
      <c r="K16" s="13">
        <v>10</v>
      </c>
      <c r="L16" s="13">
        <v>0</v>
      </c>
      <c r="M16" s="13">
        <v>8</v>
      </c>
      <c r="N16" s="13">
        <v>1</v>
      </c>
      <c r="O16" s="13">
        <v>4</v>
      </c>
      <c r="P16" s="14">
        <v>0</v>
      </c>
    </row>
    <row r="17" spans="2:16" x14ac:dyDescent="0.15">
      <c r="B17" s="215"/>
      <c r="C17" s="12" t="s">
        <v>68</v>
      </c>
      <c r="D17" s="69">
        <v>8</v>
      </c>
      <c r="E17" s="13">
        <v>6</v>
      </c>
      <c r="F17" s="14">
        <v>2</v>
      </c>
      <c r="G17" s="15">
        <v>2</v>
      </c>
      <c r="H17" s="13">
        <v>0</v>
      </c>
      <c r="I17" s="13">
        <v>1</v>
      </c>
      <c r="J17" s="13">
        <v>0</v>
      </c>
      <c r="K17" s="13">
        <v>1</v>
      </c>
      <c r="L17" s="13">
        <v>2</v>
      </c>
      <c r="M17" s="13">
        <v>2</v>
      </c>
      <c r="N17" s="13">
        <v>0</v>
      </c>
      <c r="O17" s="13">
        <v>0</v>
      </c>
      <c r="P17" s="14">
        <v>0</v>
      </c>
    </row>
    <row r="18" spans="2:16" x14ac:dyDescent="0.15">
      <c r="B18" s="215"/>
      <c r="C18" s="12" t="s">
        <v>124</v>
      </c>
      <c r="D18" s="69">
        <v>5</v>
      </c>
      <c r="E18" s="13">
        <v>5</v>
      </c>
      <c r="F18" s="14">
        <v>0</v>
      </c>
      <c r="G18" s="15">
        <v>1</v>
      </c>
      <c r="H18" s="13">
        <v>0</v>
      </c>
      <c r="I18" s="13">
        <v>3</v>
      </c>
      <c r="J18" s="13">
        <v>0</v>
      </c>
      <c r="K18" s="13">
        <v>1</v>
      </c>
      <c r="L18" s="13">
        <v>0</v>
      </c>
      <c r="M18" s="13">
        <v>0</v>
      </c>
      <c r="N18" s="13">
        <v>0</v>
      </c>
      <c r="O18" s="13">
        <v>0</v>
      </c>
      <c r="P18" s="14">
        <v>0</v>
      </c>
    </row>
    <row r="19" spans="2:16" x14ac:dyDescent="0.15">
      <c r="B19" s="215"/>
      <c r="C19" s="12" t="s">
        <v>125</v>
      </c>
      <c r="D19" s="69">
        <v>94</v>
      </c>
      <c r="E19" s="13">
        <v>83</v>
      </c>
      <c r="F19" s="14">
        <v>11</v>
      </c>
      <c r="G19" s="15">
        <v>25</v>
      </c>
      <c r="H19" s="13">
        <v>6</v>
      </c>
      <c r="I19" s="13">
        <v>25</v>
      </c>
      <c r="J19" s="13">
        <v>1</v>
      </c>
      <c r="K19" s="13">
        <v>21</v>
      </c>
      <c r="L19" s="13">
        <v>4</v>
      </c>
      <c r="M19" s="13">
        <v>7</v>
      </c>
      <c r="N19" s="13">
        <v>0</v>
      </c>
      <c r="O19" s="13">
        <v>5</v>
      </c>
      <c r="P19" s="14">
        <v>0</v>
      </c>
    </row>
    <row r="20" spans="2:16" x14ac:dyDescent="0.15">
      <c r="B20" s="215"/>
      <c r="C20" s="12" t="s">
        <v>126</v>
      </c>
      <c r="D20" s="69">
        <v>9</v>
      </c>
      <c r="E20" s="13">
        <v>8</v>
      </c>
      <c r="F20" s="14">
        <v>1</v>
      </c>
      <c r="G20" s="15">
        <v>4</v>
      </c>
      <c r="H20" s="13">
        <v>0</v>
      </c>
      <c r="I20" s="13">
        <v>0</v>
      </c>
      <c r="J20" s="13">
        <v>1</v>
      </c>
      <c r="K20" s="13">
        <v>2</v>
      </c>
      <c r="L20" s="13">
        <v>0</v>
      </c>
      <c r="M20" s="13">
        <v>1</v>
      </c>
      <c r="N20" s="13">
        <v>0</v>
      </c>
      <c r="O20" s="13">
        <v>1</v>
      </c>
      <c r="P20" s="14">
        <v>0</v>
      </c>
    </row>
    <row r="21" spans="2:16" ht="14.25" thickBot="1" x14ac:dyDescent="0.2">
      <c r="B21" s="215"/>
      <c r="C21" s="18" t="s">
        <v>13</v>
      </c>
      <c r="D21" s="70">
        <v>304</v>
      </c>
      <c r="E21" s="71">
        <v>275</v>
      </c>
      <c r="F21" s="72">
        <v>29</v>
      </c>
      <c r="G21" s="73">
        <v>78</v>
      </c>
      <c r="H21" s="71">
        <v>9</v>
      </c>
      <c r="I21" s="71">
        <v>77</v>
      </c>
      <c r="J21" s="71">
        <v>8</v>
      </c>
      <c r="K21" s="71">
        <v>65</v>
      </c>
      <c r="L21" s="71">
        <v>8</v>
      </c>
      <c r="M21" s="71">
        <v>34</v>
      </c>
      <c r="N21" s="71">
        <v>4</v>
      </c>
      <c r="O21" s="71">
        <v>21</v>
      </c>
      <c r="P21" s="72">
        <v>0</v>
      </c>
    </row>
    <row r="22" spans="2:16" ht="13.5" customHeight="1" x14ac:dyDescent="0.15">
      <c r="B22" s="225" t="s">
        <v>127</v>
      </c>
      <c r="C22" s="8" t="s">
        <v>128</v>
      </c>
      <c r="D22" s="68">
        <v>21</v>
      </c>
      <c r="E22" s="9">
        <v>21</v>
      </c>
      <c r="F22" s="10">
        <v>0</v>
      </c>
      <c r="G22" s="11">
        <v>8</v>
      </c>
      <c r="H22" s="9">
        <v>0</v>
      </c>
      <c r="I22" s="9">
        <v>7</v>
      </c>
      <c r="J22" s="9">
        <v>0</v>
      </c>
      <c r="K22" s="9">
        <v>5</v>
      </c>
      <c r="L22" s="9">
        <v>0</v>
      </c>
      <c r="M22" s="9">
        <v>0</v>
      </c>
      <c r="N22" s="9">
        <v>0</v>
      </c>
      <c r="O22" s="9">
        <v>1</v>
      </c>
      <c r="P22" s="10">
        <v>0</v>
      </c>
    </row>
    <row r="23" spans="2:16" x14ac:dyDescent="0.15">
      <c r="B23" s="215"/>
      <c r="C23" s="12" t="s">
        <v>129</v>
      </c>
      <c r="D23" s="69">
        <v>69</v>
      </c>
      <c r="E23" s="13">
        <v>61</v>
      </c>
      <c r="F23" s="14">
        <v>8</v>
      </c>
      <c r="G23" s="15">
        <v>15</v>
      </c>
      <c r="H23" s="13">
        <v>3</v>
      </c>
      <c r="I23" s="13">
        <v>20</v>
      </c>
      <c r="J23" s="13">
        <v>2</v>
      </c>
      <c r="K23" s="13">
        <v>11</v>
      </c>
      <c r="L23" s="13">
        <v>1</v>
      </c>
      <c r="M23" s="13">
        <v>10</v>
      </c>
      <c r="N23" s="13">
        <v>1</v>
      </c>
      <c r="O23" s="13">
        <v>5</v>
      </c>
      <c r="P23" s="14">
        <v>1</v>
      </c>
    </row>
    <row r="24" spans="2:16" x14ac:dyDescent="0.15">
      <c r="B24" s="215"/>
      <c r="C24" s="12" t="s">
        <v>130</v>
      </c>
      <c r="D24" s="69">
        <v>36</v>
      </c>
      <c r="E24" s="13">
        <v>33</v>
      </c>
      <c r="F24" s="14">
        <v>3</v>
      </c>
      <c r="G24" s="15">
        <v>11</v>
      </c>
      <c r="H24" s="13">
        <v>0</v>
      </c>
      <c r="I24" s="13">
        <v>10</v>
      </c>
      <c r="J24" s="13">
        <v>3</v>
      </c>
      <c r="K24" s="13">
        <v>6</v>
      </c>
      <c r="L24" s="13">
        <v>0</v>
      </c>
      <c r="M24" s="13">
        <v>4</v>
      </c>
      <c r="N24" s="13">
        <v>0</v>
      </c>
      <c r="O24" s="13">
        <v>2</v>
      </c>
      <c r="P24" s="14">
        <v>0</v>
      </c>
    </row>
    <row r="25" spans="2:16" x14ac:dyDescent="0.15">
      <c r="B25" s="215"/>
      <c r="C25" s="12" t="s">
        <v>24</v>
      </c>
      <c r="D25" s="69">
        <v>110</v>
      </c>
      <c r="E25" s="13">
        <v>101</v>
      </c>
      <c r="F25" s="14">
        <v>9</v>
      </c>
      <c r="G25" s="15">
        <v>30</v>
      </c>
      <c r="H25" s="13">
        <v>2</v>
      </c>
      <c r="I25" s="13">
        <v>35</v>
      </c>
      <c r="J25" s="13">
        <v>3</v>
      </c>
      <c r="K25" s="13">
        <v>20</v>
      </c>
      <c r="L25" s="13">
        <v>1</v>
      </c>
      <c r="M25" s="13">
        <v>7</v>
      </c>
      <c r="N25" s="13">
        <v>2</v>
      </c>
      <c r="O25" s="13">
        <v>9</v>
      </c>
      <c r="P25" s="14">
        <v>1</v>
      </c>
    </row>
    <row r="26" spans="2:16" x14ac:dyDescent="0.15">
      <c r="B26" s="215"/>
      <c r="C26" s="12" t="s">
        <v>131</v>
      </c>
      <c r="D26" s="69">
        <v>510</v>
      </c>
      <c r="E26" s="13">
        <v>435</v>
      </c>
      <c r="F26" s="14">
        <v>75</v>
      </c>
      <c r="G26" s="15">
        <v>145</v>
      </c>
      <c r="H26" s="13">
        <v>18</v>
      </c>
      <c r="I26" s="13">
        <v>114</v>
      </c>
      <c r="J26" s="13">
        <v>24</v>
      </c>
      <c r="K26" s="13">
        <v>79</v>
      </c>
      <c r="L26" s="13">
        <v>21</v>
      </c>
      <c r="M26" s="13">
        <v>57</v>
      </c>
      <c r="N26" s="13">
        <v>4</v>
      </c>
      <c r="O26" s="13">
        <v>40</v>
      </c>
      <c r="P26" s="14">
        <v>8</v>
      </c>
    </row>
    <row r="27" spans="2:16" ht="14.25" thickBot="1" x14ac:dyDescent="0.2">
      <c r="B27" s="224"/>
      <c r="C27" s="16" t="s">
        <v>13</v>
      </c>
      <c r="D27" s="70">
        <v>746</v>
      </c>
      <c r="E27" s="71">
        <v>651</v>
      </c>
      <c r="F27" s="72">
        <v>95</v>
      </c>
      <c r="G27" s="73">
        <v>209</v>
      </c>
      <c r="H27" s="71">
        <v>23</v>
      </c>
      <c r="I27" s="71">
        <v>186</v>
      </c>
      <c r="J27" s="71">
        <v>32</v>
      </c>
      <c r="K27" s="71">
        <v>121</v>
      </c>
      <c r="L27" s="71">
        <v>23</v>
      </c>
      <c r="M27" s="71">
        <v>78</v>
      </c>
      <c r="N27" s="71">
        <v>7</v>
      </c>
      <c r="O27" s="71">
        <v>57</v>
      </c>
      <c r="P27" s="72">
        <v>10</v>
      </c>
    </row>
    <row r="28" spans="2:16" ht="13.5" customHeight="1" x14ac:dyDescent="0.15">
      <c r="B28" s="215" t="s">
        <v>26</v>
      </c>
      <c r="C28" s="17" t="s">
        <v>132</v>
      </c>
      <c r="D28" s="68">
        <v>80</v>
      </c>
      <c r="E28" s="9">
        <v>71</v>
      </c>
      <c r="F28" s="10">
        <v>9</v>
      </c>
      <c r="G28" s="11">
        <v>20</v>
      </c>
      <c r="H28" s="9">
        <v>3</v>
      </c>
      <c r="I28" s="9">
        <v>16</v>
      </c>
      <c r="J28" s="9">
        <v>0</v>
      </c>
      <c r="K28" s="9">
        <v>15</v>
      </c>
      <c r="L28" s="9">
        <v>3</v>
      </c>
      <c r="M28" s="9">
        <v>7</v>
      </c>
      <c r="N28" s="9">
        <v>2</v>
      </c>
      <c r="O28" s="9">
        <v>13</v>
      </c>
      <c r="P28" s="10">
        <v>1</v>
      </c>
    </row>
    <row r="29" spans="2:16" x14ac:dyDescent="0.15">
      <c r="B29" s="215"/>
      <c r="C29" s="12" t="s">
        <v>133</v>
      </c>
      <c r="D29" s="69">
        <v>245</v>
      </c>
      <c r="E29" s="13">
        <v>195</v>
      </c>
      <c r="F29" s="14">
        <v>50</v>
      </c>
      <c r="G29" s="15">
        <v>42</v>
      </c>
      <c r="H29" s="13">
        <v>12</v>
      </c>
      <c r="I29" s="13">
        <v>44</v>
      </c>
      <c r="J29" s="13">
        <v>15</v>
      </c>
      <c r="K29" s="13">
        <v>46</v>
      </c>
      <c r="L29" s="13">
        <v>10</v>
      </c>
      <c r="M29" s="13">
        <v>34</v>
      </c>
      <c r="N29" s="13">
        <v>8</v>
      </c>
      <c r="O29" s="13">
        <v>29</v>
      </c>
      <c r="P29" s="14">
        <v>5</v>
      </c>
    </row>
    <row r="30" spans="2:16" x14ac:dyDescent="0.15">
      <c r="B30" s="215"/>
      <c r="C30" s="12" t="s">
        <v>134</v>
      </c>
      <c r="D30" s="69">
        <v>112</v>
      </c>
      <c r="E30" s="13">
        <v>94</v>
      </c>
      <c r="F30" s="14">
        <v>18</v>
      </c>
      <c r="G30" s="15">
        <v>32</v>
      </c>
      <c r="H30" s="13">
        <v>5</v>
      </c>
      <c r="I30" s="13">
        <v>20</v>
      </c>
      <c r="J30" s="13">
        <v>6</v>
      </c>
      <c r="K30" s="13">
        <v>18</v>
      </c>
      <c r="L30" s="13">
        <v>7</v>
      </c>
      <c r="M30" s="13">
        <v>14</v>
      </c>
      <c r="N30" s="13">
        <v>0</v>
      </c>
      <c r="O30" s="13">
        <v>10</v>
      </c>
      <c r="P30" s="14">
        <v>0</v>
      </c>
    </row>
    <row r="31" spans="2:16" x14ac:dyDescent="0.15">
      <c r="B31" s="215"/>
      <c r="C31" s="12" t="s">
        <v>28</v>
      </c>
      <c r="D31" s="69">
        <v>557</v>
      </c>
      <c r="E31" s="13">
        <v>462</v>
      </c>
      <c r="F31" s="14">
        <v>95</v>
      </c>
      <c r="G31" s="15">
        <v>108</v>
      </c>
      <c r="H31" s="13">
        <v>25</v>
      </c>
      <c r="I31" s="13">
        <v>105</v>
      </c>
      <c r="J31" s="13">
        <v>27</v>
      </c>
      <c r="K31" s="13">
        <v>119</v>
      </c>
      <c r="L31" s="13">
        <v>25</v>
      </c>
      <c r="M31" s="13">
        <v>86</v>
      </c>
      <c r="N31" s="13">
        <v>9</v>
      </c>
      <c r="O31" s="13">
        <v>44</v>
      </c>
      <c r="P31" s="14">
        <v>9</v>
      </c>
    </row>
    <row r="32" spans="2:16" x14ac:dyDescent="0.15">
      <c r="B32" s="215"/>
      <c r="C32" s="12" t="s">
        <v>135</v>
      </c>
      <c r="D32" s="69">
        <v>146</v>
      </c>
      <c r="E32" s="13">
        <v>117</v>
      </c>
      <c r="F32" s="14">
        <v>29</v>
      </c>
      <c r="G32" s="15">
        <v>34</v>
      </c>
      <c r="H32" s="13">
        <v>8</v>
      </c>
      <c r="I32" s="13">
        <v>36</v>
      </c>
      <c r="J32" s="13">
        <v>7</v>
      </c>
      <c r="K32" s="13">
        <v>28</v>
      </c>
      <c r="L32" s="13">
        <v>9</v>
      </c>
      <c r="M32" s="13">
        <v>10</v>
      </c>
      <c r="N32" s="13">
        <v>4</v>
      </c>
      <c r="O32" s="13">
        <v>9</v>
      </c>
      <c r="P32" s="14">
        <v>1</v>
      </c>
    </row>
    <row r="33" spans="2:16" ht="14.25" thickBot="1" x14ac:dyDescent="0.2">
      <c r="B33" s="215"/>
      <c r="C33" s="18" t="s">
        <v>13</v>
      </c>
      <c r="D33" s="74">
        <v>1140</v>
      </c>
      <c r="E33" s="75">
        <v>939</v>
      </c>
      <c r="F33" s="76">
        <v>201</v>
      </c>
      <c r="G33" s="77">
        <v>236</v>
      </c>
      <c r="H33" s="75">
        <v>53</v>
      </c>
      <c r="I33" s="75">
        <v>221</v>
      </c>
      <c r="J33" s="75">
        <v>55</v>
      </c>
      <c r="K33" s="75">
        <v>226</v>
      </c>
      <c r="L33" s="75">
        <v>54</v>
      </c>
      <c r="M33" s="75">
        <v>151</v>
      </c>
      <c r="N33" s="75">
        <v>23</v>
      </c>
      <c r="O33" s="75">
        <v>105</v>
      </c>
      <c r="P33" s="76">
        <v>16</v>
      </c>
    </row>
    <row r="34" spans="2:16" ht="14.25" thickBot="1" x14ac:dyDescent="0.2">
      <c r="B34" s="216" t="s">
        <v>30</v>
      </c>
      <c r="C34" s="217"/>
      <c r="D34" s="67">
        <v>32</v>
      </c>
      <c r="E34" s="5">
        <v>24</v>
      </c>
      <c r="F34" s="6">
        <v>8</v>
      </c>
      <c r="G34" s="7">
        <v>8</v>
      </c>
      <c r="H34" s="5">
        <v>3</v>
      </c>
      <c r="I34" s="5">
        <v>7</v>
      </c>
      <c r="J34" s="5">
        <v>1</v>
      </c>
      <c r="K34" s="5">
        <v>4</v>
      </c>
      <c r="L34" s="5">
        <v>2</v>
      </c>
      <c r="M34" s="5">
        <v>3</v>
      </c>
      <c r="N34" s="5">
        <v>1</v>
      </c>
      <c r="O34" s="5">
        <v>2</v>
      </c>
      <c r="P34" s="6">
        <v>1</v>
      </c>
    </row>
    <row r="35" spans="2:16" ht="14.25" thickBot="1" x14ac:dyDescent="0.2">
      <c r="B35" s="263" t="s">
        <v>31</v>
      </c>
      <c r="C35" s="289"/>
      <c r="D35" s="67">
        <v>2694</v>
      </c>
      <c r="E35" s="5">
        <v>2318</v>
      </c>
      <c r="F35" s="6">
        <v>376</v>
      </c>
      <c r="G35" s="7">
        <v>657</v>
      </c>
      <c r="H35" s="5">
        <v>99</v>
      </c>
      <c r="I35" s="5">
        <v>600</v>
      </c>
      <c r="J35" s="5">
        <v>112</v>
      </c>
      <c r="K35" s="5">
        <v>523</v>
      </c>
      <c r="L35" s="5">
        <v>94</v>
      </c>
      <c r="M35" s="5">
        <v>316</v>
      </c>
      <c r="N35" s="5">
        <v>42</v>
      </c>
      <c r="O35" s="5">
        <v>222</v>
      </c>
      <c r="P35" s="6">
        <v>29</v>
      </c>
    </row>
  </sheetData>
  <mergeCells count="14">
    <mergeCell ref="B34:C34"/>
    <mergeCell ref="B35:C35"/>
    <mergeCell ref="O2:P2"/>
    <mergeCell ref="B4:C4"/>
    <mergeCell ref="B5:B13"/>
    <mergeCell ref="B14:B21"/>
    <mergeCell ref="B22:B27"/>
    <mergeCell ref="B28:B33"/>
    <mergeCell ref="B2:C3"/>
    <mergeCell ref="D2:F2"/>
    <mergeCell ref="G2:H2"/>
    <mergeCell ref="I2:J2"/>
    <mergeCell ref="K2:L2"/>
    <mergeCell ref="M2:N2"/>
  </mergeCells>
  <phoneticPr fontId="1"/>
  <pageMargins left="0" right="0" top="0.15748031496062992" bottom="0.15748031496062992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46"/>
  <sheetViews>
    <sheetView view="pageBreakPreview" zoomScale="75" zoomScaleNormal="100" zoomScaleSheetLayoutView="75" workbookViewId="0">
      <selection activeCell="C1" sqref="C1"/>
    </sheetView>
  </sheetViews>
  <sheetFormatPr defaultRowHeight="13.5" x14ac:dyDescent="0.15"/>
  <cols>
    <col min="1" max="1" width="2.375" style="59" customWidth="1"/>
    <col min="2" max="2" width="2.875" style="59" bestFit="1" customWidth="1"/>
    <col min="3" max="3" width="11.375" style="59" customWidth="1"/>
    <col min="4" max="4" width="21" style="59" bestFit="1" customWidth="1"/>
    <col min="5" max="7" width="9" style="59"/>
    <col min="8" max="17" width="7.5" style="59" customWidth="1"/>
    <col min="18" max="16384" width="9" style="59"/>
  </cols>
  <sheetData>
    <row r="1" spans="2:17" ht="14.25" thickBot="1" x14ac:dyDescent="0.2">
      <c r="B1" s="59" t="s">
        <v>84</v>
      </c>
    </row>
    <row r="2" spans="2:17" ht="13.5" customHeight="1" x14ac:dyDescent="0.15">
      <c r="B2" s="226" t="s">
        <v>32</v>
      </c>
      <c r="C2" s="227"/>
      <c r="D2" s="227"/>
      <c r="E2" s="286" t="s">
        <v>88</v>
      </c>
      <c r="F2" s="287"/>
      <c r="G2" s="288"/>
      <c r="H2" s="231" t="s">
        <v>106</v>
      </c>
      <c r="I2" s="221"/>
      <c r="J2" s="220" t="s">
        <v>107</v>
      </c>
      <c r="K2" s="221"/>
      <c r="L2" s="220" t="s">
        <v>108</v>
      </c>
      <c r="M2" s="221"/>
      <c r="N2" s="220" t="s">
        <v>109</v>
      </c>
      <c r="O2" s="221"/>
      <c r="P2" s="220" t="s">
        <v>110</v>
      </c>
      <c r="Q2" s="222"/>
    </row>
    <row r="3" spans="2:17" ht="14.25" thickBot="1" x14ac:dyDescent="0.2">
      <c r="B3" s="228"/>
      <c r="C3" s="229"/>
      <c r="D3" s="229"/>
      <c r="E3" s="37" t="s">
        <v>0</v>
      </c>
      <c r="F3" s="38" t="s">
        <v>1</v>
      </c>
      <c r="G3" s="39" t="s">
        <v>2</v>
      </c>
      <c r="H3" s="63" t="s">
        <v>1</v>
      </c>
      <c r="I3" s="38" t="s">
        <v>2</v>
      </c>
      <c r="J3" s="63" t="s">
        <v>1</v>
      </c>
      <c r="K3" s="38" t="s">
        <v>2</v>
      </c>
      <c r="L3" s="63" t="s">
        <v>1</v>
      </c>
      <c r="M3" s="38" t="s">
        <v>2</v>
      </c>
      <c r="N3" s="63" t="s">
        <v>1</v>
      </c>
      <c r="O3" s="38" t="s">
        <v>2</v>
      </c>
      <c r="P3" s="36" t="s">
        <v>1</v>
      </c>
      <c r="Q3" s="39" t="s">
        <v>2</v>
      </c>
    </row>
    <row r="4" spans="2:17" ht="13.5" customHeight="1" x14ac:dyDescent="0.15">
      <c r="B4" s="281" t="s">
        <v>33</v>
      </c>
      <c r="C4" s="277" t="s">
        <v>34</v>
      </c>
      <c r="D4" s="299"/>
      <c r="E4" s="87">
        <v>671</v>
      </c>
      <c r="F4" s="88">
        <v>595</v>
      </c>
      <c r="G4" s="89">
        <v>76</v>
      </c>
      <c r="H4" s="90">
        <v>205</v>
      </c>
      <c r="I4" s="88">
        <v>20</v>
      </c>
      <c r="J4" s="88">
        <v>158</v>
      </c>
      <c r="K4" s="88">
        <v>22</v>
      </c>
      <c r="L4" s="88">
        <v>127</v>
      </c>
      <c r="M4" s="88">
        <v>19</v>
      </c>
      <c r="N4" s="88">
        <v>61</v>
      </c>
      <c r="O4" s="88">
        <v>7</v>
      </c>
      <c r="P4" s="88">
        <v>44</v>
      </c>
      <c r="Q4" s="89">
        <v>8</v>
      </c>
    </row>
    <row r="5" spans="2:17" x14ac:dyDescent="0.15">
      <c r="B5" s="282"/>
      <c r="C5" s="266" t="s">
        <v>35</v>
      </c>
      <c r="D5" s="292"/>
      <c r="E5" s="91">
        <v>601</v>
      </c>
      <c r="F5" s="92">
        <v>490</v>
      </c>
      <c r="G5" s="93">
        <v>111</v>
      </c>
      <c r="H5" s="94">
        <v>125</v>
      </c>
      <c r="I5" s="92">
        <v>33</v>
      </c>
      <c r="J5" s="92">
        <v>126</v>
      </c>
      <c r="K5" s="92">
        <v>33</v>
      </c>
      <c r="L5" s="92">
        <v>112</v>
      </c>
      <c r="M5" s="92">
        <v>24</v>
      </c>
      <c r="N5" s="92">
        <v>76</v>
      </c>
      <c r="O5" s="92">
        <v>13</v>
      </c>
      <c r="P5" s="92">
        <v>51</v>
      </c>
      <c r="Q5" s="93">
        <v>8</v>
      </c>
    </row>
    <row r="6" spans="2:17" x14ac:dyDescent="0.15">
      <c r="B6" s="282"/>
      <c r="C6" s="266" t="s">
        <v>36</v>
      </c>
      <c r="D6" s="292"/>
      <c r="E6" s="91">
        <v>122</v>
      </c>
      <c r="F6" s="92">
        <v>112</v>
      </c>
      <c r="G6" s="93">
        <v>10</v>
      </c>
      <c r="H6" s="94">
        <v>28</v>
      </c>
      <c r="I6" s="92">
        <v>0</v>
      </c>
      <c r="J6" s="92">
        <v>29</v>
      </c>
      <c r="K6" s="92">
        <v>2</v>
      </c>
      <c r="L6" s="92">
        <v>21</v>
      </c>
      <c r="M6" s="92">
        <v>4</v>
      </c>
      <c r="N6" s="92">
        <v>24</v>
      </c>
      <c r="O6" s="92">
        <v>2</v>
      </c>
      <c r="P6" s="92">
        <v>10</v>
      </c>
      <c r="Q6" s="93">
        <v>2</v>
      </c>
    </row>
    <row r="7" spans="2:17" x14ac:dyDescent="0.15">
      <c r="B7" s="282"/>
      <c r="C7" s="266" t="s">
        <v>37</v>
      </c>
      <c r="D7" s="292"/>
      <c r="E7" s="91">
        <v>653</v>
      </c>
      <c r="F7" s="92">
        <v>565</v>
      </c>
      <c r="G7" s="93">
        <v>88</v>
      </c>
      <c r="H7" s="94">
        <v>164</v>
      </c>
      <c r="I7" s="92">
        <v>20</v>
      </c>
      <c r="J7" s="92">
        <v>142</v>
      </c>
      <c r="K7" s="92">
        <v>29</v>
      </c>
      <c r="L7" s="92">
        <v>122</v>
      </c>
      <c r="M7" s="92">
        <v>21</v>
      </c>
      <c r="N7" s="92">
        <v>76</v>
      </c>
      <c r="O7" s="92">
        <v>11</v>
      </c>
      <c r="P7" s="92">
        <v>61</v>
      </c>
      <c r="Q7" s="93">
        <v>7</v>
      </c>
    </row>
    <row r="8" spans="2:17" x14ac:dyDescent="0.15">
      <c r="B8" s="282"/>
      <c r="C8" s="266" t="s">
        <v>38</v>
      </c>
      <c r="D8" s="292"/>
      <c r="E8" s="91">
        <v>185</v>
      </c>
      <c r="F8" s="92">
        <v>154</v>
      </c>
      <c r="G8" s="93">
        <v>31</v>
      </c>
      <c r="H8" s="94">
        <v>28</v>
      </c>
      <c r="I8" s="92">
        <v>9</v>
      </c>
      <c r="J8" s="92">
        <v>42</v>
      </c>
      <c r="K8" s="92">
        <v>10</v>
      </c>
      <c r="L8" s="92">
        <v>39</v>
      </c>
      <c r="M8" s="92">
        <v>9</v>
      </c>
      <c r="N8" s="92">
        <v>25</v>
      </c>
      <c r="O8" s="92">
        <v>2</v>
      </c>
      <c r="P8" s="92">
        <v>20</v>
      </c>
      <c r="Q8" s="93">
        <v>1</v>
      </c>
    </row>
    <row r="9" spans="2:17" x14ac:dyDescent="0.15">
      <c r="B9" s="282"/>
      <c r="C9" s="266" t="s">
        <v>39</v>
      </c>
      <c r="D9" s="292"/>
      <c r="E9" s="91">
        <v>102</v>
      </c>
      <c r="F9" s="92">
        <v>95</v>
      </c>
      <c r="G9" s="93">
        <v>7</v>
      </c>
      <c r="H9" s="94">
        <v>20</v>
      </c>
      <c r="I9" s="92">
        <v>2</v>
      </c>
      <c r="J9" s="92">
        <v>23</v>
      </c>
      <c r="K9" s="92">
        <v>3</v>
      </c>
      <c r="L9" s="92">
        <v>24</v>
      </c>
      <c r="M9" s="92">
        <v>1</v>
      </c>
      <c r="N9" s="92">
        <v>18</v>
      </c>
      <c r="O9" s="92">
        <v>1</v>
      </c>
      <c r="P9" s="92">
        <v>10</v>
      </c>
      <c r="Q9" s="93">
        <v>0</v>
      </c>
    </row>
    <row r="10" spans="2:17" x14ac:dyDescent="0.15">
      <c r="B10" s="282"/>
      <c r="C10" s="266" t="s">
        <v>40</v>
      </c>
      <c r="D10" s="292"/>
      <c r="E10" s="91">
        <v>28</v>
      </c>
      <c r="F10" s="92">
        <v>26</v>
      </c>
      <c r="G10" s="93">
        <v>2</v>
      </c>
      <c r="H10" s="94">
        <v>7</v>
      </c>
      <c r="I10" s="92">
        <v>0</v>
      </c>
      <c r="J10" s="92">
        <v>7</v>
      </c>
      <c r="K10" s="92">
        <v>0</v>
      </c>
      <c r="L10" s="92">
        <v>7</v>
      </c>
      <c r="M10" s="92">
        <v>2</v>
      </c>
      <c r="N10" s="92">
        <v>2</v>
      </c>
      <c r="O10" s="92">
        <v>0</v>
      </c>
      <c r="P10" s="92">
        <v>3</v>
      </c>
      <c r="Q10" s="93">
        <v>0</v>
      </c>
    </row>
    <row r="11" spans="2:17" x14ac:dyDescent="0.15">
      <c r="B11" s="282"/>
      <c r="C11" s="266" t="s">
        <v>41</v>
      </c>
      <c r="D11" s="292"/>
      <c r="E11" s="91">
        <v>14</v>
      </c>
      <c r="F11" s="92">
        <v>12</v>
      </c>
      <c r="G11" s="93">
        <v>2</v>
      </c>
      <c r="H11" s="94">
        <v>4</v>
      </c>
      <c r="I11" s="92">
        <v>0</v>
      </c>
      <c r="J11" s="92">
        <v>1</v>
      </c>
      <c r="K11" s="92">
        <v>1</v>
      </c>
      <c r="L11" s="92">
        <v>1</v>
      </c>
      <c r="M11" s="92">
        <v>1</v>
      </c>
      <c r="N11" s="92">
        <v>4</v>
      </c>
      <c r="O11" s="92">
        <v>0</v>
      </c>
      <c r="P11" s="92">
        <v>2</v>
      </c>
      <c r="Q11" s="93">
        <v>0</v>
      </c>
    </row>
    <row r="12" spans="2:17" x14ac:dyDescent="0.15">
      <c r="B12" s="282"/>
      <c r="C12" s="266" t="s">
        <v>42</v>
      </c>
      <c r="D12" s="292"/>
      <c r="E12" s="91">
        <v>2</v>
      </c>
      <c r="F12" s="92">
        <v>2</v>
      </c>
      <c r="G12" s="93">
        <v>0</v>
      </c>
      <c r="H12" s="94">
        <v>0</v>
      </c>
      <c r="I12" s="92">
        <v>0</v>
      </c>
      <c r="J12" s="92">
        <v>0</v>
      </c>
      <c r="K12" s="92">
        <v>0</v>
      </c>
      <c r="L12" s="92">
        <v>1</v>
      </c>
      <c r="M12" s="92">
        <v>0</v>
      </c>
      <c r="N12" s="92">
        <v>0</v>
      </c>
      <c r="O12" s="92">
        <v>0</v>
      </c>
      <c r="P12" s="92">
        <v>1</v>
      </c>
      <c r="Q12" s="93">
        <v>0</v>
      </c>
    </row>
    <row r="13" spans="2:17" x14ac:dyDescent="0.15">
      <c r="B13" s="282"/>
      <c r="C13" s="266" t="s">
        <v>43</v>
      </c>
      <c r="D13" s="292"/>
      <c r="E13" s="91">
        <v>28</v>
      </c>
      <c r="F13" s="92">
        <v>27</v>
      </c>
      <c r="G13" s="93">
        <v>1</v>
      </c>
      <c r="H13" s="94">
        <v>8</v>
      </c>
      <c r="I13" s="92">
        <v>0</v>
      </c>
      <c r="J13" s="92">
        <v>8</v>
      </c>
      <c r="K13" s="92">
        <v>0</v>
      </c>
      <c r="L13" s="92">
        <v>7</v>
      </c>
      <c r="M13" s="92">
        <v>1</v>
      </c>
      <c r="N13" s="92">
        <v>2</v>
      </c>
      <c r="O13" s="92">
        <v>0</v>
      </c>
      <c r="P13" s="92">
        <v>2</v>
      </c>
      <c r="Q13" s="93">
        <v>0</v>
      </c>
    </row>
    <row r="14" spans="2:17" x14ac:dyDescent="0.15">
      <c r="B14" s="282"/>
      <c r="C14" s="266" t="s">
        <v>44</v>
      </c>
      <c r="D14" s="292"/>
      <c r="E14" s="91">
        <v>5</v>
      </c>
      <c r="F14" s="92">
        <v>4</v>
      </c>
      <c r="G14" s="93">
        <v>1</v>
      </c>
      <c r="H14" s="94">
        <v>0</v>
      </c>
      <c r="I14" s="92">
        <v>1</v>
      </c>
      <c r="J14" s="92">
        <v>3</v>
      </c>
      <c r="K14" s="92">
        <v>0</v>
      </c>
      <c r="L14" s="92">
        <v>0</v>
      </c>
      <c r="M14" s="92">
        <v>0</v>
      </c>
      <c r="N14" s="92">
        <v>1</v>
      </c>
      <c r="O14" s="92">
        <v>0</v>
      </c>
      <c r="P14" s="92">
        <v>0</v>
      </c>
      <c r="Q14" s="93">
        <v>0</v>
      </c>
    </row>
    <row r="15" spans="2:17" x14ac:dyDescent="0.15">
      <c r="B15" s="282"/>
      <c r="C15" s="266" t="s">
        <v>45</v>
      </c>
      <c r="D15" s="292"/>
      <c r="E15" s="91">
        <v>19</v>
      </c>
      <c r="F15" s="92">
        <v>13</v>
      </c>
      <c r="G15" s="93">
        <v>6</v>
      </c>
      <c r="H15" s="94">
        <v>4</v>
      </c>
      <c r="I15" s="92">
        <v>1</v>
      </c>
      <c r="J15" s="92">
        <v>2</v>
      </c>
      <c r="K15" s="92">
        <v>4</v>
      </c>
      <c r="L15" s="92">
        <v>2</v>
      </c>
      <c r="M15" s="92">
        <v>0</v>
      </c>
      <c r="N15" s="92">
        <v>1</v>
      </c>
      <c r="O15" s="92">
        <v>0</v>
      </c>
      <c r="P15" s="92">
        <v>4</v>
      </c>
      <c r="Q15" s="93">
        <v>1</v>
      </c>
    </row>
    <row r="16" spans="2:17" x14ac:dyDescent="0.15">
      <c r="B16" s="282"/>
      <c r="C16" s="266" t="s">
        <v>46</v>
      </c>
      <c r="D16" s="292"/>
      <c r="E16" s="91">
        <v>26</v>
      </c>
      <c r="F16" s="92">
        <v>25</v>
      </c>
      <c r="G16" s="93">
        <v>1</v>
      </c>
      <c r="H16" s="94">
        <v>5</v>
      </c>
      <c r="I16" s="92">
        <v>0</v>
      </c>
      <c r="J16" s="92">
        <v>4</v>
      </c>
      <c r="K16" s="92">
        <v>0</v>
      </c>
      <c r="L16" s="92">
        <v>9</v>
      </c>
      <c r="M16" s="92">
        <v>0</v>
      </c>
      <c r="N16" s="92">
        <v>3</v>
      </c>
      <c r="O16" s="92">
        <v>1</v>
      </c>
      <c r="P16" s="92">
        <v>4</v>
      </c>
      <c r="Q16" s="93">
        <v>0</v>
      </c>
    </row>
    <row r="17" spans="2:17" x14ac:dyDescent="0.15">
      <c r="B17" s="282"/>
      <c r="C17" s="266" t="s">
        <v>30</v>
      </c>
      <c r="D17" s="292"/>
      <c r="E17" s="91">
        <v>5</v>
      </c>
      <c r="F17" s="92">
        <v>4</v>
      </c>
      <c r="G17" s="93">
        <v>1</v>
      </c>
      <c r="H17" s="94">
        <v>2</v>
      </c>
      <c r="I17" s="92">
        <v>0</v>
      </c>
      <c r="J17" s="92">
        <v>0</v>
      </c>
      <c r="K17" s="92">
        <v>0</v>
      </c>
      <c r="L17" s="92">
        <v>2</v>
      </c>
      <c r="M17" s="92">
        <v>1</v>
      </c>
      <c r="N17" s="92">
        <v>0</v>
      </c>
      <c r="O17" s="92">
        <v>0</v>
      </c>
      <c r="P17" s="92">
        <v>0</v>
      </c>
      <c r="Q17" s="93">
        <v>0</v>
      </c>
    </row>
    <row r="18" spans="2:17" ht="14.25" thickBot="1" x14ac:dyDescent="0.2">
      <c r="B18" s="283"/>
      <c r="C18" s="279" t="s">
        <v>47</v>
      </c>
      <c r="D18" s="296"/>
      <c r="E18" s="95">
        <v>2461</v>
      </c>
      <c r="F18" s="96">
        <v>2124</v>
      </c>
      <c r="G18" s="97">
        <v>337</v>
      </c>
      <c r="H18" s="98">
        <v>600</v>
      </c>
      <c r="I18" s="96">
        <v>86</v>
      </c>
      <c r="J18" s="96">
        <v>545</v>
      </c>
      <c r="K18" s="96">
        <v>104</v>
      </c>
      <c r="L18" s="96">
        <v>474</v>
      </c>
      <c r="M18" s="96">
        <v>83</v>
      </c>
      <c r="N18" s="96">
        <v>293</v>
      </c>
      <c r="O18" s="96">
        <v>37</v>
      </c>
      <c r="P18" s="96">
        <v>212</v>
      </c>
      <c r="Q18" s="97">
        <v>27</v>
      </c>
    </row>
    <row r="19" spans="2:17" ht="13.5" customHeight="1" x14ac:dyDescent="0.15">
      <c r="B19" s="297" t="s">
        <v>48</v>
      </c>
      <c r="C19" s="277" t="s">
        <v>49</v>
      </c>
      <c r="D19" s="299"/>
      <c r="E19" s="87">
        <v>0</v>
      </c>
      <c r="F19" s="88">
        <v>0</v>
      </c>
      <c r="G19" s="89">
        <v>0</v>
      </c>
      <c r="H19" s="90">
        <v>0</v>
      </c>
      <c r="I19" s="88">
        <v>0</v>
      </c>
      <c r="J19" s="88">
        <v>0</v>
      </c>
      <c r="K19" s="88">
        <v>0</v>
      </c>
      <c r="L19" s="88">
        <v>0</v>
      </c>
      <c r="M19" s="88">
        <v>0</v>
      </c>
      <c r="N19" s="88">
        <v>0</v>
      </c>
      <c r="O19" s="88">
        <v>0</v>
      </c>
      <c r="P19" s="88">
        <v>0</v>
      </c>
      <c r="Q19" s="89">
        <v>0</v>
      </c>
    </row>
    <row r="20" spans="2:17" x14ac:dyDescent="0.15">
      <c r="B20" s="275"/>
      <c r="C20" s="266" t="s">
        <v>50</v>
      </c>
      <c r="D20" s="292"/>
      <c r="E20" s="91">
        <v>0</v>
      </c>
      <c r="F20" s="92">
        <v>0</v>
      </c>
      <c r="G20" s="93">
        <v>0</v>
      </c>
      <c r="H20" s="94">
        <v>0</v>
      </c>
      <c r="I20" s="92">
        <v>0</v>
      </c>
      <c r="J20" s="92">
        <v>0</v>
      </c>
      <c r="K20" s="92">
        <v>0</v>
      </c>
      <c r="L20" s="92">
        <v>0</v>
      </c>
      <c r="M20" s="92">
        <v>0</v>
      </c>
      <c r="N20" s="92">
        <v>0</v>
      </c>
      <c r="O20" s="92">
        <v>0</v>
      </c>
      <c r="P20" s="92">
        <v>0</v>
      </c>
      <c r="Q20" s="93">
        <v>0</v>
      </c>
    </row>
    <row r="21" spans="2:17" x14ac:dyDescent="0.15">
      <c r="B21" s="275"/>
      <c r="C21" s="266" t="s">
        <v>51</v>
      </c>
      <c r="D21" s="292"/>
      <c r="E21" s="91">
        <v>22</v>
      </c>
      <c r="F21" s="92">
        <v>16</v>
      </c>
      <c r="G21" s="93">
        <v>6</v>
      </c>
      <c r="H21" s="94">
        <v>6</v>
      </c>
      <c r="I21" s="92">
        <v>3</v>
      </c>
      <c r="J21" s="92">
        <v>5</v>
      </c>
      <c r="K21" s="92">
        <v>1</v>
      </c>
      <c r="L21" s="92">
        <v>3</v>
      </c>
      <c r="M21" s="92">
        <v>1</v>
      </c>
      <c r="N21" s="92">
        <v>0</v>
      </c>
      <c r="O21" s="92">
        <v>1</v>
      </c>
      <c r="P21" s="92">
        <v>2</v>
      </c>
      <c r="Q21" s="93">
        <v>0</v>
      </c>
    </row>
    <row r="22" spans="2:17" x14ac:dyDescent="0.15">
      <c r="B22" s="275"/>
      <c r="C22" s="266" t="s">
        <v>52</v>
      </c>
      <c r="D22" s="292"/>
      <c r="E22" s="91">
        <v>0</v>
      </c>
      <c r="F22" s="92">
        <v>0</v>
      </c>
      <c r="G22" s="93">
        <v>0</v>
      </c>
      <c r="H22" s="94">
        <v>0</v>
      </c>
      <c r="I22" s="92">
        <v>0</v>
      </c>
      <c r="J22" s="92">
        <v>0</v>
      </c>
      <c r="K22" s="92">
        <v>0</v>
      </c>
      <c r="L22" s="92">
        <v>0</v>
      </c>
      <c r="M22" s="92">
        <v>0</v>
      </c>
      <c r="N22" s="92">
        <v>0</v>
      </c>
      <c r="O22" s="92">
        <v>0</v>
      </c>
      <c r="P22" s="92">
        <v>0</v>
      </c>
      <c r="Q22" s="93">
        <v>0</v>
      </c>
    </row>
    <row r="23" spans="2:17" x14ac:dyDescent="0.15">
      <c r="B23" s="275"/>
      <c r="C23" s="266" t="s">
        <v>53</v>
      </c>
      <c r="D23" s="292"/>
      <c r="E23" s="91">
        <v>10</v>
      </c>
      <c r="F23" s="92">
        <v>8</v>
      </c>
      <c r="G23" s="93">
        <v>2</v>
      </c>
      <c r="H23" s="94">
        <v>2</v>
      </c>
      <c r="I23" s="92">
        <v>0</v>
      </c>
      <c r="J23" s="92">
        <v>2</v>
      </c>
      <c r="K23" s="92">
        <v>0</v>
      </c>
      <c r="L23" s="92">
        <v>1</v>
      </c>
      <c r="M23" s="92">
        <v>1</v>
      </c>
      <c r="N23" s="92">
        <v>3</v>
      </c>
      <c r="O23" s="92">
        <v>0</v>
      </c>
      <c r="P23" s="92">
        <v>0</v>
      </c>
      <c r="Q23" s="93">
        <v>1</v>
      </c>
    </row>
    <row r="24" spans="2:17" x14ac:dyDescent="0.15">
      <c r="B24" s="275"/>
      <c r="C24" s="266" t="s">
        <v>54</v>
      </c>
      <c r="D24" s="292"/>
      <c r="E24" s="91">
        <v>9</v>
      </c>
      <c r="F24" s="92">
        <v>8</v>
      </c>
      <c r="G24" s="93">
        <v>1</v>
      </c>
      <c r="H24" s="94">
        <v>1</v>
      </c>
      <c r="I24" s="92">
        <v>1</v>
      </c>
      <c r="J24" s="92">
        <v>4</v>
      </c>
      <c r="K24" s="92">
        <v>0</v>
      </c>
      <c r="L24" s="92">
        <v>2</v>
      </c>
      <c r="M24" s="92">
        <v>0</v>
      </c>
      <c r="N24" s="92">
        <v>1</v>
      </c>
      <c r="O24" s="92">
        <v>0</v>
      </c>
      <c r="P24" s="92">
        <v>0</v>
      </c>
      <c r="Q24" s="93">
        <v>0</v>
      </c>
    </row>
    <row r="25" spans="2:17" ht="13.5" customHeight="1" x14ac:dyDescent="0.15">
      <c r="B25" s="275"/>
      <c r="C25" s="268" t="s">
        <v>55</v>
      </c>
      <c r="D25" s="66" t="s">
        <v>56</v>
      </c>
      <c r="E25" s="91">
        <v>21</v>
      </c>
      <c r="F25" s="92">
        <v>20</v>
      </c>
      <c r="G25" s="93">
        <v>1</v>
      </c>
      <c r="H25" s="94">
        <v>4</v>
      </c>
      <c r="I25" s="92">
        <v>0</v>
      </c>
      <c r="J25" s="92">
        <v>6</v>
      </c>
      <c r="K25" s="92">
        <v>1</v>
      </c>
      <c r="L25" s="92">
        <v>6</v>
      </c>
      <c r="M25" s="92">
        <v>0</v>
      </c>
      <c r="N25" s="92">
        <v>3</v>
      </c>
      <c r="O25" s="92">
        <v>0</v>
      </c>
      <c r="P25" s="92">
        <v>1</v>
      </c>
      <c r="Q25" s="93">
        <v>0</v>
      </c>
    </row>
    <row r="26" spans="2:17" x14ac:dyDescent="0.15">
      <c r="B26" s="275"/>
      <c r="C26" s="269"/>
      <c r="D26" s="66" t="s">
        <v>57</v>
      </c>
      <c r="E26" s="91">
        <v>1</v>
      </c>
      <c r="F26" s="92">
        <v>1</v>
      </c>
      <c r="G26" s="93">
        <v>0</v>
      </c>
      <c r="H26" s="94">
        <v>0</v>
      </c>
      <c r="I26" s="92">
        <v>0</v>
      </c>
      <c r="J26" s="92">
        <v>0</v>
      </c>
      <c r="K26" s="92">
        <v>0</v>
      </c>
      <c r="L26" s="92">
        <v>0</v>
      </c>
      <c r="M26" s="92">
        <v>0</v>
      </c>
      <c r="N26" s="92">
        <v>1</v>
      </c>
      <c r="O26" s="92">
        <v>0</v>
      </c>
      <c r="P26" s="92">
        <v>0</v>
      </c>
      <c r="Q26" s="93">
        <v>0</v>
      </c>
    </row>
    <row r="27" spans="2:17" x14ac:dyDescent="0.15">
      <c r="B27" s="275"/>
      <c r="C27" s="269"/>
      <c r="D27" s="66" t="s">
        <v>58</v>
      </c>
      <c r="E27" s="91">
        <v>10</v>
      </c>
      <c r="F27" s="92">
        <v>9</v>
      </c>
      <c r="G27" s="93">
        <v>1</v>
      </c>
      <c r="H27" s="94">
        <v>3</v>
      </c>
      <c r="I27" s="92">
        <v>0</v>
      </c>
      <c r="J27" s="92">
        <v>1</v>
      </c>
      <c r="K27" s="92">
        <v>1</v>
      </c>
      <c r="L27" s="92">
        <v>3</v>
      </c>
      <c r="M27" s="92">
        <v>0</v>
      </c>
      <c r="N27" s="92">
        <v>2</v>
      </c>
      <c r="O27" s="92">
        <v>0</v>
      </c>
      <c r="P27" s="92">
        <v>0</v>
      </c>
      <c r="Q27" s="93">
        <v>0</v>
      </c>
    </row>
    <row r="28" spans="2:17" x14ac:dyDescent="0.15">
      <c r="B28" s="275"/>
      <c r="C28" s="269"/>
      <c r="D28" s="66" t="s">
        <v>59</v>
      </c>
      <c r="E28" s="91">
        <v>25</v>
      </c>
      <c r="F28" s="92">
        <v>20</v>
      </c>
      <c r="G28" s="93">
        <v>5</v>
      </c>
      <c r="H28" s="94">
        <v>9</v>
      </c>
      <c r="I28" s="92">
        <v>1</v>
      </c>
      <c r="J28" s="92">
        <v>2</v>
      </c>
      <c r="K28" s="92">
        <v>2</v>
      </c>
      <c r="L28" s="92">
        <v>8</v>
      </c>
      <c r="M28" s="92">
        <v>2</v>
      </c>
      <c r="N28" s="92">
        <v>1</v>
      </c>
      <c r="O28" s="92">
        <v>0</v>
      </c>
      <c r="P28" s="92">
        <v>0</v>
      </c>
      <c r="Q28" s="93">
        <v>0</v>
      </c>
    </row>
    <row r="29" spans="2:17" x14ac:dyDescent="0.15">
      <c r="B29" s="275"/>
      <c r="C29" s="269"/>
      <c r="D29" s="66" t="s">
        <v>60</v>
      </c>
      <c r="E29" s="91">
        <v>40</v>
      </c>
      <c r="F29" s="92">
        <v>35</v>
      </c>
      <c r="G29" s="93">
        <v>5</v>
      </c>
      <c r="H29" s="94">
        <v>10</v>
      </c>
      <c r="I29" s="92">
        <v>1</v>
      </c>
      <c r="J29" s="92">
        <v>13</v>
      </c>
      <c r="K29" s="92">
        <v>0</v>
      </c>
      <c r="L29" s="92">
        <v>9</v>
      </c>
      <c r="M29" s="92">
        <v>3</v>
      </c>
      <c r="N29" s="92">
        <v>3</v>
      </c>
      <c r="O29" s="92">
        <v>0</v>
      </c>
      <c r="P29" s="92">
        <v>0</v>
      </c>
      <c r="Q29" s="93">
        <v>1</v>
      </c>
    </row>
    <row r="30" spans="2:17" x14ac:dyDescent="0.15">
      <c r="B30" s="275"/>
      <c r="C30" s="269"/>
      <c r="D30" s="66" t="s">
        <v>61</v>
      </c>
      <c r="E30" s="91">
        <v>50</v>
      </c>
      <c r="F30" s="92">
        <v>38</v>
      </c>
      <c r="G30" s="93">
        <v>12</v>
      </c>
      <c r="H30" s="94">
        <v>13</v>
      </c>
      <c r="I30" s="92">
        <v>2</v>
      </c>
      <c r="J30" s="92">
        <v>9</v>
      </c>
      <c r="K30" s="92">
        <v>3</v>
      </c>
      <c r="L30" s="92">
        <v>8</v>
      </c>
      <c r="M30" s="92">
        <v>4</v>
      </c>
      <c r="N30" s="92">
        <v>4</v>
      </c>
      <c r="O30" s="92">
        <v>3</v>
      </c>
      <c r="P30" s="92">
        <v>4</v>
      </c>
      <c r="Q30" s="93">
        <v>0</v>
      </c>
    </row>
    <row r="31" spans="2:17" x14ac:dyDescent="0.15">
      <c r="B31" s="275"/>
      <c r="C31" s="269"/>
      <c r="D31" s="66" t="s">
        <v>62</v>
      </c>
      <c r="E31" s="91">
        <v>6</v>
      </c>
      <c r="F31" s="92">
        <v>5</v>
      </c>
      <c r="G31" s="93">
        <v>1</v>
      </c>
      <c r="H31" s="94">
        <v>2</v>
      </c>
      <c r="I31" s="92">
        <v>0</v>
      </c>
      <c r="J31" s="92">
        <v>0</v>
      </c>
      <c r="K31" s="92">
        <v>0</v>
      </c>
      <c r="L31" s="92">
        <v>3</v>
      </c>
      <c r="M31" s="92">
        <v>0</v>
      </c>
      <c r="N31" s="92">
        <v>0</v>
      </c>
      <c r="O31" s="92">
        <v>1</v>
      </c>
      <c r="P31" s="92">
        <v>0</v>
      </c>
      <c r="Q31" s="93">
        <v>0</v>
      </c>
    </row>
    <row r="32" spans="2:17" x14ac:dyDescent="0.15">
      <c r="B32" s="275"/>
      <c r="C32" s="269"/>
      <c r="D32" s="66" t="s">
        <v>63</v>
      </c>
      <c r="E32" s="91">
        <v>0</v>
      </c>
      <c r="F32" s="92">
        <v>0</v>
      </c>
      <c r="G32" s="93">
        <v>0</v>
      </c>
      <c r="H32" s="94">
        <v>0</v>
      </c>
      <c r="I32" s="92">
        <v>0</v>
      </c>
      <c r="J32" s="92">
        <v>0</v>
      </c>
      <c r="K32" s="92">
        <v>0</v>
      </c>
      <c r="L32" s="92">
        <v>0</v>
      </c>
      <c r="M32" s="92">
        <v>0</v>
      </c>
      <c r="N32" s="92">
        <v>0</v>
      </c>
      <c r="O32" s="92">
        <v>0</v>
      </c>
      <c r="P32" s="92">
        <v>0</v>
      </c>
      <c r="Q32" s="93">
        <v>0</v>
      </c>
    </row>
    <row r="33" spans="2:17" x14ac:dyDescent="0.15">
      <c r="B33" s="275"/>
      <c r="C33" s="269"/>
      <c r="D33" s="66" t="s">
        <v>30</v>
      </c>
      <c r="E33" s="91">
        <v>6</v>
      </c>
      <c r="F33" s="92">
        <v>5</v>
      </c>
      <c r="G33" s="93">
        <v>1</v>
      </c>
      <c r="H33" s="94">
        <v>2</v>
      </c>
      <c r="I33" s="92">
        <v>1</v>
      </c>
      <c r="J33" s="92">
        <v>2</v>
      </c>
      <c r="K33" s="92">
        <v>0</v>
      </c>
      <c r="L33" s="92">
        <v>0</v>
      </c>
      <c r="M33" s="92">
        <v>0</v>
      </c>
      <c r="N33" s="92">
        <v>1</v>
      </c>
      <c r="O33" s="92">
        <v>0</v>
      </c>
      <c r="P33" s="92">
        <v>0</v>
      </c>
      <c r="Q33" s="93">
        <v>0</v>
      </c>
    </row>
    <row r="34" spans="2:17" x14ac:dyDescent="0.15">
      <c r="B34" s="275"/>
      <c r="C34" s="270"/>
      <c r="D34" s="40" t="s">
        <v>13</v>
      </c>
      <c r="E34" s="91">
        <v>159</v>
      </c>
      <c r="F34" s="92">
        <v>133</v>
      </c>
      <c r="G34" s="93">
        <v>26</v>
      </c>
      <c r="H34" s="94">
        <v>43</v>
      </c>
      <c r="I34" s="92">
        <v>5</v>
      </c>
      <c r="J34" s="92">
        <v>33</v>
      </c>
      <c r="K34" s="92">
        <v>7</v>
      </c>
      <c r="L34" s="92">
        <v>37</v>
      </c>
      <c r="M34" s="92">
        <v>9</v>
      </c>
      <c r="N34" s="92">
        <v>15</v>
      </c>
      <c r="O34" s="92">
        <v>4</v>
      </c>
      <c r="P34" s="92">
        <v>5</v>
      </c>
      <c r="Q34" s="93">
        <v>1</v>
      </c>
    </row>
    <row r="35" spans="2:17" ht="13.5" customHeight="1" x14ac:dyDescent="0.15">
      <c r="B35" s="275"/>
      <c r="C35" s="271" t="s">
        <v>64</v>
      </c>
      <c r="D35" s="41" t="s">
        <v>56</v>
      </c>
      <c r="E35" s="91">
        <v>3</v>
      </c>
      <c r="F35" s="92">
        <v>3</v>
      </c>
      <c r="G35" s="93">
        <v>0</v>
      </c>
      <c r="H35" s="94">
        <v>0</v>
      </c>
      <c r="I35" s="92">
        <v>0</v>
      </c>
      <c r="J35" s="92">
        <v>1</v>
      </c>
      <c r="K35" s="92">
        <v>0</v>
      </c>
      <c r="L35" s="92">
        <v>1</v>
      </c>
      <c r="M35" s="92">
        <v>0</v>
      </c>
      <c r="N35" s="92">
        <v>1</v>
      </c>
      <c r="O35" s="92">
        <v>0</v>
      </c>
      <c r="P35" s="92">
        <v>0</v>
      </c>
      <c r="Q35" s="93">
        <v>0</v>
      </c>
    </row>
    <row r="36" spans="2:17" x14ac:dyDescent="0.15">
      <c r="B36" s="275"/>
      <c r="C36" s="271"/>
      <c r="D36" s="66" t="s">
        <v>57</v>
      </c>
      <c r="E36" s="91">
        <v>0</v>
      </c>
      <c r="F36" s="92">
        <v>0</v>
      </c>
      <c r="G36" s="93">
        <v>0</v>
      </c>
      <c r="H36" s="94">
        <v>0</v>
      </c>
      <c r="I36" s="92">
        <v>0</v>
      </c>
      <c r="J36" s="92">
        <v>0</v>
      </c>
      <c r="K36" s="92">
        <v>0</v>
      </c>
      <c r="L36" s="92">
        <v>0</v>
      </c>
      <c r="M36" s="92">
        <v>0</v>
      </c>
      <c r="N36" s="92">
        <v>0</v>
      </c>
      <c r="O36" s="92">
        <v>0</v>
      </c>
      <c r="P36" s="92">
        <v>0</v>
      </c>
      <c r="Q36" s="93">
        <v>0</v>
      </c>
    </row>
    <row r="37" spans="2:17" x14ac:dyDescent="0.15">
      <c r="B37" s="275"/>
      <c r="C37" s="271"/>
      <c r="D37" s="66" t="s">
        <v>58</v>
      </c>
      <c r="E37" s="91">
        <v>1</v>
      </c>
      <c r="F37" s="92">
        <v>1</v>
      </c>
      <c r="G37" s="93">
        <v>0</v>
      </c>
      <c r="H37" s="94">
        <v>0</v>
      </c>
      <c r="I37" s="92">
        <v>0</v>
      </c>
      <c r="J37" s="92">
        <v>1</v>
      </c>
      <c r="K37" s="92">
        <v>0</v>
      </c>
      <c r="L37" s="92">
        <v>0</v>
      </c>
      <c r="M37" s="92">
        <v>0</v>
      </c>
      <c r="N37" s="92">
        <v>0</v>
      </c>
      <c r="O37" s="92">
        <v>0</v>
      </c>
      <c r="P37" s="92">
        <v>0</v>
      </c>
      <c r="Q37" s="93">
        <v>0</v>
      </c>
    </row>
    <row r="38" spans="2:17" x14ac:dyDescent="0.15">
      <c r="B38" s="275"/>
      <c r="C38" s="271"/>
      <c r="D38" s="66" t="s">
        <v>59</v>
      </c>
      <c r="E38" s="91">
        <v>3</v>
      </c>
      <c r="F38" s="92">
        <v>2</v>
      </c>
      <c r="G38" s="93">
        <v>1</v>
      </c>
      <c r="H38" s="94">
        <v>0</v>
      </c>
      <c r="I38" s="92">
        <v>1</v>
      </c>
      <c r="J38" s="92">
        <v>1</v>
      </c>
      <c r="K38" s="92">
        <v>0</v>
      </c>
      <c r="L38" s="92">
        <v>0</v>
      </c>
      <c r="M38" s="92">
        <v>0</v>
      </c>
      <c r="N38" s="92">
        <v>0</v>
      </c>
      <c r="O38" s="92">
        <v>0</v>
      </c>
      <c r="P38" s="92">
        <v>1</v>
      </c>
      <c r="Q38" s="93">
        <v>0</v>
      </c>
    </row>
    <row r="39" spans="2:17" x14ac:dyDescent="0.15">
      <c r="B39" s="275"/>
      <c r="C39" s="271"/>
      <c r="D39" s="66" t="s">
        <v>60</v>
      </c>
      <c r="E39" s="91">
        <v>10</v>
      </c>
      <c r="F39" s="92">
        <v>8</v>
      </c>
      <c r="G39" s="93">
        <v>2</v>
      </c>
      <c r="H39" s="94">
        <v>2</v>
      </c>
      <c r="I39" s="92">
        <v>2</v>
      </c>
      <c r="J39" s="92">
        <v>5</v>
      </c>
      <c r="K39" s="92">
        <v>0</v>
      </c>
      <c r="L39" s="92">
        <v>0</v>
      </c>
      <c r="M39" s="92">
        <v>0</v>
      </c>
      <c r="N39" s="92">
        <v>1</v>
      </c>
      <c r="O39" s="92">
        <v>0</v>
      </c>
      <c r="P39" s="92">
        <v>0</v>
      </c>
      <c r="Q39" s="93">
        <v>0</v>
      </c>
    </row>
    <row r="40" spans="2:17" x14ac:dyDescent="0.15">
      <c r="B40" s="275"/>
      <c r="C40" s="271"/>
      <c r="D40" s="66" t="s">
        <v>61</v>
      </c>
      <c r="E40" s="91">
        <v>8</v>
      </c>
      <c r="F40" s="92">
        <v>8</v>
      </c>
      <c r="G40" s="93">
        <v>0</v>
      </c>
      <c r="H40" s="94">
        <v>1</v>
      </c>
      <c r="I40" s="92">
        <v>0</v>
      </c>
      <c r="J40" s="92">
        <v>1</v>
      </c>
      <c r="K40" s="92">
        <v>0</v>
      </c>
      <c r="L40" s="92">
        <v>4</v>
      </c>
      <c r="M40" s="92">
        <v>0</v>
      </c>
      <c r="N40" s="92">
        <v>2</v>
      </c>
      <c r="O40" s="92">
        <v>0</v>
      </c>
      <c r="P40" s="92">
        <v>0</v>
      </c>
      <c r="Q40" s="93">
        <v>0</v>
      </c>
    </row>
    <row r="41" spans="2:17" x14ac:dyDescent="0.15">
      <c r="B41" s="275"/>
      <c r="C41" s="271"/>
      <c r="D41" s="66" t="s">
        <v>62</v>
      </c>
      <c r="E41" s="91">
        <v>6</v>
      </c>
      <c r="F41" s="92">
        <v>6</v>
      </c>
      <c r="G41" s="93">
        <v>0</v>
      </c>
      <c r="H41" s="94">
        <v>1</v>
      </c>
      <c r="I41" s="92">
        <v>0</v>
      </c>
      <c r="J41" s="92">
        <v>2</v>
      </c>
      <c r="K41" s="92">
        <v>0</v>
      </c>
      <c r="L41" s="92">
        <v>1</v>
      </c>
      <c r="M41" s="92">
        <v>0</v>
      </c>
      <c r="N41" s="92">
        <v>0</v>
      </c>
      <c r="O41" s="92">
        <v>0</v>
      </c>
      <c r="P41" s="92">
        <v>2</v>
      </c>
      <c r="Q41" s="93">
        <v>0</v>
      </c>
    </row>
    <row r="42" spans="2:17" x14ac:dyDescent="0.15">
      <c r="B42" s="275"/>
      <c r="C42" s="271"/>
      <c r="D42" s="66" t="s">
        <v>63</v>
      </c>
      <c r="E42" s="91">
        <v>0</v>
      </c>
      <c r="F42" s="92">
        <v>0</v>
      </c>
      <c r="G42" s="93">
        <v>0</v>
      </c>
      <c r="H42" s="94">
        <v>0</v>
      </c>
      <c r="I42" s="92">
        <v>0</v>
      </c>
      <c r="J42" s="92">
        <v>0</v>
      </c>
      <c r="K42" s="92">
        <v>0</v>
      </c>
      <c r="L42" s="92">
        <v>0</v>
      </c>
      <c r="M42" s="92">
        <v>0</v>
      </c>
      <c r="N42" s="92">
        <v>0</v>
      </c>
      <c r="O42" s="92">
        <v>0</v>
      </c>
      <c r="P42" s="92">
        <v>0</v>
      </c>
      <c r="Q42" s="93">
        <v>0</v>
      </c>
    </row>
    <row r="43" spans="2:17" x14ac:dyDescent="0.15">
      <c r="B43" s="275"/>
      <c r="C43" s="271"/>
      <c r="D43" s="66" t="s">
        <v>30</v>
      </c>
      <c r="E43" s="91">
        <v>2</v>
      </c>
      <c r="F43" s="92">
        <v>1</v>
      </c>
      <c r="G43" s="93">
        <v>1</v>
      </c>
      <c r="H43" s="94">
        <v>1</v>
      </c>
      <c r="I43" s="92">
        <v>1</v>
      </c>
      <c r="J43" s="92">
        <v>0</v>
      </c>
      <c r="K43" s="92">
        <v>0</v>
      </c>
      <c r="L43" s="92">
        <v>0</v>
      </c>
      <c r="M43" s="92">
        <v>0</v>
      </c>
      <c r="N43" s="92">
        <v>0</v>
      </c>
      <c r="O43" s="92">
        <v>0</v>
      </c>
      <c r="P43" s="92">
        <v>0</v>
      </c>
      <c r="Q43" s="93">
        <v>0</v>
      </c>
    </row>
    <row r="44" spans="2:17" x14ac:dyDescent="0.15">
      <c r="B44" s="275"/>
      <c r="C44" s="271"/>
      <c r="D44" s="42" t="s">
        <v>13</v>
      </c>
      <c r="E44" s="99">
        <v>33</v>
      </c>
      <c r="F44" s="100">
        <v>29</v>
      </c>
      <c r="G44" s="101">
        <v>4</v>
      </c>
      <c r="H44" s="102">
        <v>5</v>
      </c>
      <c r="I44" s="100">
        <v>4</v>
      </c>
      <c r="J44" s="100">
        <v>11</v>
      </c>
      <c r="K44" s="100">
        <v>0</v>
      </c>
      <c r="L44" s="100">
        <v>6</v>
      </c>
      <c r="M44" s="100">
        <v>0</v>
      </c>
      <c r="N44" s="100">
        <v>4</v>
      </c>
      <c r="O44" s="100">
        <v>0</v>
      </c>
      <c r="P44" s="100">
        <v>3</v>
      </c>
      <c r="Q44" s="101">
        <v>0</v>
      </c>
    </row>
    <row r="45" spans="2:17" ht="14.25" thickBot="1" x14ac:dyDescent="0.2">
      <c r="B45" s="298"/>
      <c r="C45" s="103" t="s">
        <v>65</v>
      </c>
      <c r="D45" s="104"/>
      <c r="E45" s="95">
        <v>233</v>
      </c>
      <c r="F45" s="96">
        <v>194</v>
      </c>
      <c r="G45" s="97">
        <v>39</v>
      </c>
      <c r="H45" s="98">
        <v>57</v>
      </c>
      <c r="I45" s="96">
        <v>13</v>
      </c>
      <c r="J45" s="96">
        <v>55</v>
      </c>
      <c r="K45" s="96">
        <v>8</v>
      </c>
      <c r="L45" s="96">
        <v>49</v>
      </c>
      <c r="M45" s="96">
        <v>11</v>
      </c>
      <c r="N45" s="96">
        <v>23</v>
      </c>
      <c r="O45" s="96">
        <v>5</v>
      </c>
      <c r="P45" s="96">
        <v>10</v>
      </c>
      <c r="Q45" s="97">
        <v>2</v>
      </c>
    </row>
    <row r="46" spans="2:17" ht="14.25" thickBot="1" x14ac:dyDescent="0.2">
      <c r="B46" s="293" t="s">
        <v>66</v>
      </c>
      <c r="C46" s="294"/>
      <c r="D46" s="295"/>
      <c r="E46" s="105">
        <v>2694</v>
      </c>
      <c r="F46" s="106">
        <v>2318</v>
      </c>
      <c r="G46" s="107">
        <v>376</v>
      </c>
      <c r="H46" s="108">
        <v>657</v>
      </c>
      <c r="I46" s="106">
        <v>99</v>
      </c>
      <c r="J46" s="106">
        <v>600</v>
      </c>
      <c r="K46" s="106">
        <v>112</v>
      </c>
      <c r="L46" s="106">
        <v>523</v>
      </c>
      <c r="M46" s="106">
        <v>94</v>
      </c>
      <c r="N46" s="106">
        <v>316</v>
      </c>
      <c r="O46" s="106">
        <v>42</v>
      </c>
      <c r="P46" s="106">
        <v>222</v>
      </c>
      <c r="Q46" s="107">
        <v>29</v>
      </c>
    </row>
  </sheetData>
  <mergeCells count="33">
    <mergeCell ref="N2:O2"/>
    <mergeCell ref="C17:D17"/>
    <mergeCell ref="P2:Q2"/>
    <mergeCell ref="B4:B18"/>
    <mergeCell ref="C4:D4"/>
    <mergeCell ref="C5:D5"/>
    <mergeCell ref="C6:D6"/>
    <mergeCell ref="C7:D7"/>
    <mergeCell ref="C8:D8"/>
    <mergeCell ref="C9:D9"/>
    <mergeCell ref="C10:D10"/>
    <mergeCell ref="C11:D11"/>
    <mergeCell ref="B2:D3"/>
    <mergeCell ref="E2:G2"/>
    <mergeCell ref="H2:I2"/>
    <mergeCell ref="J2:K2"/>
    <mergeCell ref="L2:M2"/>
    <mergeCell ref="C12:D12"/>
    <mergeCell ref="C13:D13"/>
    <mergeCell ref="C14:D14"/>
    <mergeCell ref="C15:D15"/>
    <mergeCell ref="C16:D16"/>
    <mergeCell ref="B46:D46"/>
    <mergeCell ref="C18:D18"/>
    <mergeCell ref="B19:B45"/>
    <mergeCell ref="C19:D19"/>
    <mergeCell ref="C20:D20"/>
    <mergeCell ref="C21:D21"/>
    <mergeCell ref="C22:D22"/>
    <mergeCell ref="C23:D23"/>
    <mergeCell ref="C24:D24"/>
    <mergeCell ref="C25:C34"/>
    <mergeCell ref="C35:C44"/>
  </mergeCells>
  <phoneticPr fontId="1"/>
  <pageMargins left="0" right="0" top="0.15748031496062992" bottom="0.15748031496062992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37"/>
  <sheetViews>
    <sheetView view="pageBreakPreview" zoomScale="75" zoomScaleNormal="100" zoomScaleSheetLayoutView="75" workbookViewId="0"/>
  </sheetViews>
  <sheetFormatPr defaultRowHeight="13.5" x14ac:dyDescent="0.15"/>
  <cols>
    <col min="1" max="1" width="2.75" style="59" customWidth="1"/>
    <col min="2" max="2" width="2.75" style="59" bestFit="1" customWidth="1"/>
    <col min="3" max="3" width="14.25" style="59" bestFit="1" customWidth="1"/>
    <col min="4" max="6" width="9" style="59"/>
    <col min="7" max="20" width="7.5" style="59" customWidth="1"/>
    <col min="21" max="16384" width="9" style="59"/>
  </cols>
  <sheetData>
    <row r="1" spans="2:20" ht="14.25" thickBot="1" x14ac:dyDescent="0.2">
      <c r="B1" s="59" t="s">
        <v>85</v>
      </c>
    </row>
    <row r="2" spans="2:20" ht="13.5" customHeight="1" x14ac:dyDescent="0.15">
      <c r="B2" s="255" t="s">
        <v>87</v>
      </c>
      <c r="C2" s="256"/>
      <c r="D2" s="305" t="s">
        <v>88</v>
      </c>
      <c r="E2" s="262"/>
      <c r="F2" s="251"/>
      <c r="G2" s="248" t="s">
        <v>69</v>
      </c>
      <c r="H2" s="260"/>
      <c r="I2" s="260" t="s">
        <v>70</v>
      </c>
      <c r="J2" s="260"/>
      <c r="K2" s="260" t="s">
        <v>71</v>
      </c>
      <c r="L2" s="260"/>
      <c r="M2" s="260" t="s">
        <v>72</v>
      </c>
      <c r="N2" s="260"/>
      <c r="O2" s="260" t="s">
        <v>73</v>
      </c>
      <c r="P2" s="260"/>
      <c r="Q2" s="260" t="s">
        <v>74</v>
      </c>
      <c r="R2" s="260"/>
      <c r="S2" s="260" t="s">
        <v>75</v>
      </c>
      <c r="T2" s="261"/>
    </row>
    <row r="3" spans="2:20" ht="14.25" thickBot="1" x14ac:dyDescent="0.2">
      <c r="B3" s="257"/>
      <c r="C3" s="258"/>
      <c r="D3" s="135" t="s">
        <v>0</v>
      </c>
      <c r="E3" s="43" t="s">
        <v>1</v>
      </c>
      <c r="F3" s="44" t="s">
        <v>2</v>
      </c>
      <c r="G3" s="136" t="s">
        <v>1</v>
      </c>
      <c r="H3" s="43" t="s">
        <v>2</v>
      </c>
      <c r="I3" s="136" t="s">
        <v>1</v>
      </c>
      <c r="J3" s="43" t="s">
        <v>2</v>
      </c>
      <c r="K3" s="45" t="s">
        <v>1</v>
      </c>
      <c r="L3" s="45" t="s">
        <v>2</v>
      </c>
      <c r="M3" s="43" t="s">
        <v>1</v>
      </c>
      <c r="N3" s="43" t="s">
        <v>2</v>
      </c>
      <c r="O3" s="136" t="s">
        <v>1</v>
      </c>
      <c r="P3" s="43" t="s">
        <v>2</v>
      </c>
      <c r="Q3" s="45" t="s">
        <v>1</v>
      </c>
      <c r="R3" s="45" t="s">
        <v>2</v>
      </c>
      <c r="S3" s="45" t="s">
        <v>1</v>
      </c>
      <c r="T3" s="46" t="s">
        <v>2</v>
      </c>
    </row>
    <row r="4" spans="2:20" ht="14.25" thickBot="1" x14ac:dyDescent="0.2">
      <c r="B4" s="300" t="s">
        <v>112</v>
      </c>
      <c r="C4" s="301"/>
      <c r="D4" s="55">
        <v>2052</v>
      </c>
      <c r="E4" s="33">
        <v>1434</v>
      </c>
      <c r="F4" s="34">
        <v>618</v>
      </c>
      <c r="G4" s="35">
        <v>0</v>
      </c>
      <c r="H4" s="33">
        <v>1</v>
      </c>
      <c r="I4" s="33">
        <v>1</v>
      </c>
      <c r="J4" s="33">
        <v>0</v>
      </c>
      <c r="K4" s="33">
        <v>1</v>
      </c>
      <c r="L4" s="33">
        <v>0</v>
      </c>
      <c r="M4" s="33">
        <v>223</v>
      </c>
      <c r="N4" s="33">
        <v>123</v>
      </c>
      <c r="O4" s="33">
        <v>412</v>
      </c>
      <c r="P4" s="33">
        <v>194</v>
      </c>
      <c r="Q4" s="33">
        <v>568</v>
      </c>
      <c r="R4" s="33">
        <v>209</v>
      </c>
      <c r="S4" s="33">
        <v>229</v>
      </c>
      <c r="T4" s="34">
        <v>91</v>
      </c>
    </row>
    <row r="5" spans="2:20" ht="13.5" customHeight="1" x14ac:dyDescent="0.15">
      <c r="B5" s="302" t="s">
        <v>4</v>
      </c>
      <c r="C5" s="47" t="s">
        <v>113</v>
      </c>
      <c r="D5" s="78">
        <v>1485</v>
      </c>
      <c r="E5" s="23">
        <v>1061</v>
      </c>
      <c r="F5" s="24">
        <v>424</v>
      </c>
      <c r="G5" s="50">
        <v>0</v>
      </c>
      <c r="H5" s="48">
        <v>0</v>
      </c>
      <c r="I5" s="48">
        <v>0</v>
      </c>
      <c r="J5" s="48">
        <v>0</v>
      </c>
      <c r="K5" s="48">
        <v>3</v>
      </c>
      <c r="L5" s="48">
        <v>0</v>
      </c>
      <c r="M5" s="48">
        <v>187</v>
      </c>
      <c r="N5" s="48">
        <v>88</v>
      </c>
      <c r="O5" s="48">
        <v>348</v>
      </c>
      <c r="P5" s="48">
        <v>135</v>
      </c>
      <c r="Q5" s="48">
        <v>358</v>
      </c>
      <c r="R5" s="48">
        <v>133</v>
      </c>
      <c r="S5" s="48">
        <v>165</v>
      </c>
      <c r="T5" s="49">
        <v>68</v>
      </c>
    </row>
    <row r="6" spans="2:20" x14ac:dyDescent="0.15">
      <c r="B6" s="303"/>
      <c r="C6" s="51" t="s">
        <v>114</v>
      </c>
      <c r="D6" s="57">
        <v>2463</v>
      </c>
      <c r="E6" s="26">
        <v>1655</v>
      </c>
      <c r="F6" s="27">
        <v>808</v>
      </c>
      <c r="G6" s="28">
        <v>0</v>
      </c>
      <c r="H6" s="26">
        <v>0</v>
      </c>
      <c r="I6" s="26">
        <v>0</v>
      </c>
      <c r="J6" s="26">
        <v>0</v>
      </c>
      <c r="K6" s="26">
        <v>3</v>
      </c>
      <c r="L6" s="26">
        <v>1</v>
      </c>
      <c r="M6" s="26">
        <v>220</v>
      </c>
      <c r="N6" s="26">
        <v>110</v>
      </c>
      <c r="O6" s="26">
        <v>481</v>
      </c>
      <c r="P6" s="26">
        <v>217</v>
      </c>
      <c r="Q6" s="26">
        <v>667</v>
      </c>
      <c r="R6" s="26">
        <v>306</v>
      </c>
      <c r="S6" s="26">
        <v>284</v>
      </c>
      <c r="T6" s="27">
        <v>174</v>
      </c>
    </row>
    <row r="7" spans="2:20" x14ac:dyDescent="0.15">
      <c r="B7" s="303"/>
      <c r="C7" s="51" t="s">
        <v>115</v>
      </c>
      <c r="D7" s="57">
        <v>422</v>
      </c>
      <c r="E7" s="26">
        <v>252</v>
      </c>
      <c r="F7" s="27">
        <v>170</v>
      </c>
      <c r="G7" s="28">
        <v>0</v>
      </c>
      <c r="H7" s="26">
        <v>0</v>
      </c>
      <c r="I7" s="26">
        <v>0</v>
      </c>
      <c r="J7" s="26">
        <v>0</v>
      </c>
      <c r="K7" s="26">
        <v>0</v>
      </c>
      <c r="L7" s="26">
        <v>0</v>
      </c>
      <c r="M7" s="26">
        <v>34</v>
      </c>
      <c r="N7" s="26">
        <v>22</v>
      </c>
      <c r="O7" s="26">
        <v>75</v>
      </c>
      <c r="P7" s="26">
        <v>57</v>
      </c>
      <c r="Q7" s="26">
        <v>101</v>
      </c>
      <c r="R7" s="26">
        <v>60</v>
      </c>
      <c r="S7" s="26">
        <v>42</v>
      </c>
      <c r="T7" s="27">
        <v>31</v>
      </c>
    </row>
    <row r="8" spans="2:20" x14ac:dyDescent="0.15">
      <c r="B8" s="303"/>
      <c r="C8" s="51" t="s">
        <v>116</v>
      </c>
      <c r="D8" s="57">
        <v>212</v>
      </c>
      <c r="E8" s="26">
        <v>144</v>
      </c>
      <c r="F8" s="27">
        <v>68</v>
      </c>
      <c r="G8" s="28">
        <v>0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26">
        <v>32</v>
      </c>
      <c r="N8" s="26">
        <v>10</v>
      </c>
      <c r="O8" s="26">
        <v>43</v>
      </c>
      <c r="P8" s="26">
        <v>21</v>
      </c>
      <c r="Q8" s="26">
        <v>47</v>
      </c>
      <c r="R8" s="26">
        <v>25</v>
      </c>
      <c r="S8" s="26">
        <v>22</v>
      </c>
      <c r="T8" s="27">
        <v>12</v>
      </c>
    </row>
    <row r="9" spans="2:20" x14ac:dyDescent="0.15">
      <c r="B9" s="303"/>
      <c r="C9" s="51" t="s">
        <v>117</v>
      </c>
      <c r="D9" s="57">
        <v>392</v>
      </c>
      <c r="E9" s="26">
        <v>233</v>
      </c>
      <c r="F9" s="27">
        <v>159</v>
      </c>
      <c r="G9" s="28">
        <v>0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26">
        <v>23</v>
      </c>
      <c r="N9" s="26">
        <v>15</v>
      </c>
      <c r="O9" s="26">
        <v>71</v>
      </c>
      <c r="P9" s="26">
        <v>49</v>
      </c>
      <c r="Q9" s="26">
        <v>102</v>
      </c>
      <c r="R9" s="26">
        <v>57</v>
      </c>
      <c r="S9" s="26">
        <v>37</v>
      </c>
      <c r="T9" s="27">
        <v>38</v>
      </c>
    </row>
    <row r="10" spans="2:20" x14ac:dyDescent="0.15">
      <c r="B10" s="303"/>
      <c r="C10" s="51" t="s">
        <v>118</v>
      </c>
      <c r="D10" s="57">
        <v>903</v>
      </c>
      <c r="E10" s="26">
        <v>608</v>
      </c>
      <c r="F10" s="27">
        <v>295</v>
      </c>
      <c r="G10" s="28">
        <v>0</v>
      </c>
      <c r="H10" s="26">
        <v>0</v>
      </c>
      <c r="I10" s="26">
        <v>0</v>
      </c>
      <c r="J10" s="26">
        <v>0</v>
      </c>
      <c r="K10" s="26">
        <v>1</v>
      </c>
      <c r="L10" s="26">
        <v>2</v>
      </c>
      <c r="M10" s="26">
        <v>90</v>
      </c>
      <c r="N10" s="26">
        <v>57</v>
      </c>
      <c r="O10" s="26">
        <v>215</v>
      </c>
      <c r="P10" s="26">
        <v>97</v>
      </c>
      <c r="Q10" s="26">
        <v>218</v>
      </c>
      <c r="R10" s="26">
        <v>109</v>
      </c>
      <c r="S10" s="26">
        <v>84</v>
      </c>
      <c r="T10" s="27">
        <v>30</v>
      </c>
    </row>
    <row r="11" spans="2:20" x14ac:dyDescent="0.15">
      <c r="B11" s="303"/>
      <c r="C11" s="51" t="s">
        <v>119</v>
      </c>
      <c r="D11" s="57">
        <v>2251</v>
      </c>
      <c r="E11" s="26">
        <v>1418</v>
      </c>
      <c r="F11" s="27">
        <v>833</v>
      </c>
      <c r="G11" s="28">
        <v>0</v>
      </c>
      <c r="H11" s="26">
        <v>0</v>
      </c>
      <c r="I11" s="26">
        <v>0</v>
      </c>
      <c r="J11" s="26">
        <v>0</v>
      </c>
      <c r="K11" s="26">
        <v>3</v>
      </c>
      <c r="L11" s="26">
        <v>0</v>
      </c>
      <c r="M11" s="26">
        <v>185</v>
      </c>
      <c r="N11" s="26">
        <v>102</v>
      </c>
      <c r="O11" s="26">
        <v>460</v>
      </c>
      <c r="P11" s="26">
        <v>265</v>
      </c>
      <c r="Q11" s="26">
        <v>524</v>
      </c>
      <c r="R11" s="26">
        <v>337</v>
      </c>
      <c r="S11" s="26">
        <v>246</v>
      </c>
      <c r="T11" s="27">
        <v>129</v>
      </c>
    </row>
    <row r="12" spans="2:20" x14ac:dyDescent="0.15">
      <c r="B12" s="303"/>
      <c r="C12" s="51" t="s">
        <v>120</v>
      </c>
      <c r="D12" s="57">
        <v>1108</v>
      </c>
      <c r="E12" s="26">
        <v>661</v>
      </c>
      <c r="F12" s="27">
        <v>447</v>
      </c>
      <c r="G12" s="28">
        <v>0</v>
      </c>
      <c r="H12" s="26">
        <v>0</v>
      </c>
      <c r="I12" s="26">
        <v>0</v>
      </c>
      <c r="J12" s="26">
        <v>0</v>
      </c>
      <c r="K12" s="26">
        <v>2</v>
      </c>
      <c r="L12" s="26">
        <v>1</v>
      </c>
      <c r="M12" s="26">
        <v>124</v>
      </c>
      <c r="N12" s="26">
        <v>61</v>
      </c>
      <c r="O12" s="26">
        <v>199</v>
      </c>
      <c r="P12" s="26">
        <v>148</v>
      </c>
      <c r="Q12" s="26">
        <v>218</v>
      </c>
      <c r="R12" s="26">
        <v>168</v>
      </c>
      <c r="S12" s="26">
        <v>118</v>
      </c>
      <c r="T12" s="27">
        <v>69</v>
      </c>
    </row>
    <row r="13" spans="2:20" ht="14.25" thickBot="1" x14ac:dyDescent="0.2">
      <c r="B13" s="304"/>
      <c r="C13" s="52" t="s">
        <v>13</v>
      </c>
      <c r="D13" s="79">
        <f>SUM(D5:D12)</f>
        <v>9236</v>
      </c>
      <c r="E13" s="80">
        <f t="shared" ref="E13:F13" si="0">SUM(E5:E12)</f>
        <v>6032</v>
      </c>
      <c r="F13" s="81">
        <f t="shared" si="0"/>
        <v>3204</v>
      </c>
      <c r="G13" s="82">
        <f>SUM(G5:G12)</f>
        <v>0</v>
      </c>
      <c r="H13" s="82">
        <f t="shared" ref="H13:T13" si="1">SUM(H5:H12)</f>
        <v>0</v>
      </c>
      <c r="I13" s="82">
        <f t="shared" si="1"/>
        <v>0</v>
      </c>
      <c r="J13" s="82">
        <f t="shared" si="1"/>
        <v>0</v>
      </c>
      <c r="K13" s="82">
        <f t="shared" si="1"/>
        <v>12</v>
      </c>
      <c r="L13" s="82">
        <f t="shared" si="1"/>
        <v>4</v>
      </c>
      <c r="M13" s="82">
        <f t="shared" si="1"/>
        <v>895</v>
      </c>
      <c r="N13" s="82">
        <f t="shared" si="1"/>
        <v>465</v>
      </c>
      <c r="O13" s="82">
        <f t="shared" si="1"/>
        <v>1892</v>
      </c>
      <c r="P13" s="82">
        <f t="shared" si="1"/>
        <v>989</v>
      </c>
      <c r="Q13" s="82">
        <f t="shared" si="1"/>
        <v>2235</v>
      </c>
      <c r="R13" s="82">
        <f t="shared" si="1"/>
        <v>1195</v>
      </c>
      <c r="S13" s="82">
        <f t="shared" si="1"/>
        <v>998</v>
      </c>
      <c r="T13" s="160">
        <f t="shared" si="1"/>
        <v>551</v>
      </c>
    </row>
    <row r="14" spans="2:20" ht="13.5" customHeight="1" x14ac:dyDescent="0.15">
      <c r="B14" s="303" t="s">
        <v>89</v>
      </c>
      <c r="C14" s="53" t="s">
        <v>90</v>
      </c>
      <c r="D14" s="56">
        <v>194</v>
      </c>
      <c r="E14" s="48">
        <v>126</v>
      </c>
      <c r="F14" s="49">
        <v>68</v>
      </c>
      <c r="G14" s="50">
        <v>0</v>
      </c>
      <c r="H14" s="48">
        <v>0</v>
      </c>
      <c r="I14" s="48">
        <v>0</v>
      </c>
      <c r="J14" s="48">
        <v>0</v>
      </c>
      <c r="K14" s="48">
        <v>0</v>
      </c>
      <c r="L14" s="48">
        <v>0</v>
      </c>
      <c r="M14" s="48">
        <v>7</v>
      </c>
      <c r="N14" s="48">
        <v>3</v>
      </c>
      <c r="O14" s="48">
        <v>25</v>
      </c>
      <c r="P14" s="48">
        <v>21</v>
      </c>
      <c r="Q14" s="48">
        <v>64</v>
      </c>
      <c r="R14" s="48">
        <v>25</v>
      </c>
      <c r="S14" s="48">
        <v>30</v>
      </c>
      <c r="T14" s="49">
        <v>19</v>
      </c>
    </row>
    <row r="15" spans="2:20" x14ac:dyDescent="0.15">
      <c r="B15" s="303"/>
      <c r="C15" s="51" t="s">
        <v>91</v>
      </c>
      <c r="D15" s="57">
        <v>231</v>
      </c>
      <c r="E15" s="26">
        <v>148</v>
      </c>
      <c r="F15" s="27">
        <v>83</v>
      </c>
      <c r="G15" s="28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21</v>
      </c>
      <c r="N15" s="26">
        <v>15</v>
      </c>
      <c r="O15" s="26">
        <v>35</v>
      </c>
      <c r="P15" s="26">
        <v>25</v>
      </c>
      <c r="Q15" s="26">
        <v>60</v>
      </c>
      <c r="R15" s="26">
        <v>24</v>
      </c>
      <c r="S15" s="26">
        <v>32</v>
      </c>
      <c r="T15" s="27">
        <v>19</v>
      </c>
    </row>
    <row r="16" spans="2:20" x14ac:dyDescent="0.15">
      <c r="B16" s="303"/>
      <c r="C16" s="51" t="s">
        <v>67</v>
      </c>
      <c r="D16" s="57">
        <v>68</v>
      </c>
      <c r="E16" s="26">
        <v>47</v>
      </c>
      <c r="F16" s="27">
        <v>21</v>
      </c>
      <c r="G16" s="28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7</v>
      </c>
      <c r="N16" s="26">
        <v>2</v>
      </c>
      <c r="O16" s="26">
        <v>13</v>
      </c>
      <c r="P16" s="26">
        <v>6</v>
      </c>
      <c r="Q16" s="26">
        <v>16</v>
      </c>
      <c r="R16" s="26">
        <v>5</v>
      </c>
      <c r="S16" s="26">
        <v>11</v>
      </c>
      <c r="T16" s="27">
        <v>8</v>
      </c>
    </row>
    <row r="17" spans="2:20" x14ac:dyDescent="0.15">
      <c r="B17" s="303"/>
      <c r="C17" s="51" t="s">
        <v>68</v>
      </c>
      <c r="D17" s="57">
        <v>70</v>
      </c>
      <c r="E17" s="26">
        <v>28</v>
      </c>
      <c r="F17" s="27">
        <v>42</v>
      </c>
      <c r="G17" s="28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6">
        <v>3</v>
      </c>
      <c r="N17" s="26">
        <v>3</v>
      </c>
      <c r="O17" s="26">
        <v>6</v>
      </c>
      <c r="P17" s="26">
        <v>17</v>
      </c>
      <c r="Q17" s="26">
        <v>12</v>
      </c>
      <c r="R17" s="26">
        <v>14</v>
      </c>
      <c r="S17" s="26">
        <v>7</v>
      </c>
      <c r="T17" s="27">
        <v>8</v>
      </c>
    </row>
    <row r="18" spans="2:20" x14ac:dyDescent="0.15">
      <c r="B18" s="303"/>
      <c r="C18" s="51" t="s">
        <v>94</v>
      </c>
      <c r="D18" s="57">
        <v>25</v>
      </c>
      <c r="E18" s="26">
        <v>15</v>
      </c>
      <c r="F18" s="27">
        <v>10</v>
      </c>
      <c r="G18" s="28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1</v>
      </c>
      <c r="N18" s="26">
        <v>1</v>
      </c>
      <c r="O18" s="26">
        <v>6</v>
      </c>
      <c r="P18" s="26">
        <v>3</v>
      </c>
      <c r="Q18" s="26">
        <v>6</v>
      </c>
      <c r="R18" s="26">
        <v>3</v>
      </c>
      <c r="S18" s="26">
        <v>2</v>
      </c>
      <c r="T18" s="27">
        <v>3</v>
      </c>
    </row>
    <row r="19" spans="2:20" x14ac:dyDescent="0.15">
      <c r="B19" s="303"/>
      <c r="C19" s="51" t="s">
        <v>95</v>
      </c>
      <c r="D19" s="57">
        <v>47</v>
      </c>
      <c r="E19" s="26">
        <v>26</v>
      </c>
      <c r="F19" s="27">
        <v>21</v>
      </c>
      <c r="G19" s="28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v>1</v>
      </c>
      <c r="N19" s="26">
        <v>5</v>
      </c>
      <c r="O19" s="26">
        <v>5</v>
      </c>
      <c r="P19" s="26">
        <v>1</v>
      </c>
      <c r="Q19" s="26">
        <v>10</v>
      </c>
      <c r="R19" s="26">
        <v>12</v>
      </c>
      <c r="S19" s="26">
        <v>10</v>
      </c>
      <c r="T19" s="27">
        <v>3</v>
      </c>
    </row>
    <row r="20" spans="2:20" x14ac:dyDescent="0.15">
      <c r="B20" s="303"/>
      <c r="C20" s="51" t="s">
        <v>96</v>
      </c>
      <c r="D20" s="57">
        <v>29</v>
      </c>
      <c r="E20" s="26">
        <v>12</v>
      </c>
      <c r="F20" s="27">
        <v>17</v>
      </c>
      <c r="G20" s="28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1</v>
      </c>
      <c r="N20" s="26">
        <v>1</v>
      </c>
      <c r="O20" s="26">
        <v>5</v>
      </c>
      <c r="P20" s="26">
        <v>8</v>
      </c>
      <c r="Q20" s="26">
        <v>6</v>
      </c>
      <c r="R20" s="26">
        <v>6</v>
      </c>
      <c r="S20" s="26">
        <v>0</v>
      </c>
      <c r="T20" s="27">
        <v>2</v>
      </c>
    </row>
    <row r="21" spans="2:20" ht="14.25" thickBot="1" x14ac:dyDescent="0.2">
      <c r="B21" s="303"/>
      <c r="C21" s="54" t="s">
        <v>13</v>
      </c>
      <c r="D21" s="79">
        <v>664</v>
      </c>
      <c r="E21" s="80">
        <v>402</v>
      </c>
      <c r="F21" s="81">
        <v>262</v>
      </c>
      <c r="G21" s="82">
        <f>SUM(G14:G20)</f>
        <v>0</v>
      </c>
      <c r="H21" s="80">
        <f t="shared" ref="H21:T21" si="2">SUM(H14:H20)</f>
        <v>0</v>
      </c>
      <c r="I21" s="80">
        <f t="shared" si="2"/>
        <v>0</v>
      </c>
      <c r="J21" s="80">
        <f t="shared" si="2"/>
        <v>0</v>
      </c>
      <c r="K21" s="80">
        <f t="shared" si="2"/>
        <v>0</v>
      </c>
      <c r="L21" s="80">
        <f t="shared" si="2"/>
        <v>0</v>
      </c>
      <c r="M21" s="80">
        <f t="shared" si="2"/>
        <v>41</v>
      </c>
      <c r="N21" s="80">
        <f t="shared" si="2"/>
        <v>30</v>
      </c>
      <c r="O21" s="80">
        <f t="shared" si="2"/>
        <v>95</v>
      </c>
      <c r="P21" s="80">
        <f t="shared" si="2"/>
        <v>81</v>
      </c>
      <c r="Q21" s="80">
        <f t="shared" si="2"/>
        <v>174</v>
      </c>
      <c r="R21" s="80">
        <f t="shared" si="2"/>
        <v>89</v>
      </c>
      <c r="S21" s="80">
        <f t="shared" si="2"/>
        <v>92</v>
      </c>
      <c r="T21" s="81">
        <f t="shared" si="2"/>
        <v>62</v>
      </c>
    </row>
    <row r="22" spans="2:20" ht="13.5" customHeight="1" x14ac:dyDescent="0.15">
      <c r="B22" s="302" t="s">
        <v>97</v>
      </c>
      <c r="C22" s="47" t="s">
        <v>98</v>
      </c>
      <c r="D22" s="56">
        <v>718</v>
      </c>
      <c r="E22" s="48">
        <v>421</v>
      </c>
      <c r="F22" s="49">
        <v>297</v>
      </c>
      <c r="G22" s="50">
        <v>0</v>
      </c>
      <c r="H22" s="48">
        <v>0</v>
      </c>
      <c r="I22" s="48">
        <v>0</v>
      </c>
      <c r="J22" s="48">
        <v>0</v>
      </c>
      <c r="K22" s="48">
        <v>0</v>
      </c>
      <c r="L22" s="48">
        <v>0</v>
      </c>
      <c r="M22" s="48">
        <v>43</v>
      </c>
      <c r="N22" s="48">
        <v>25</v>
      </c>
      <c r="O22" s="48">
        <v>94</v>
      </c>
      <c r="P22" s="48">
        <v>89</v>
      </c>
      <c r="Q22" s="48">
        <v>182</v>
      </c>
      <c r="R22" s="48">
        <v>109</v>
      </c>
      <c r="S22" s="48">
        <v>102</v>
      </c>
      <c r="T22" s="49">
        <v>74</v>
      </c>
    </row>
    <row r="23" spans="2:20" x14ac:dyDescent="0.15">
      <c r="B23" s="303"/>
      <c r="C23" s="51" t="s">
        <v>99</v>
      </c>
      <c r="D23" s="57">
        <v>1331</v>
      </c>
      <c r="E23" s="26">
        <v>787</v>
      </c>
      <c r="F23" s="27">
        <v>544</v>
      </c>
      <c r="G23" s="28">
        <v>0</v>
      </c>
      <c r="H23" s="26">
        <v>0</v>
      </c>
      <c r="I23" s="26">
        <v>0</v>
      </c>
      <c r="J23" s="26">
        <v>0</v>
      </c>
      <c r="K23" s="26">
        <v>3</v>
      </c>
      <c r="L23" s="26">
        <v>1</v>
      </c>
      <c r="M23" s="26">
        <v>160</v>
      </c>
      <c r="N23" s="26">
        <v>111</v>
      </c>
      <c r="O23" s="26">
        <v>229</v>
      </c>
      <c r="P23" s="26">
        <v>179</v>
      </c>
      <c r="Q23" s="26">
        <v>278</v>
      </c>
      <c r="R23" s="26">
        <v>166</v>
      </c>
      <c r="S23" s="26">
        <v>117</v>
      </c>
      <c r="T23" s="27">
        <v>87</v>
      </c>
    </row>
    <row r="24" spans="2:20" x14ac:dyDescent="0.15">
      <c r="B24" s="303"/>
      <c r="C24" s="51" t="s">
        <v>100</v>
      </c>
      <c r="D24" s="57">
        <v>457</v>
      </c>
      <c r="E24" s="26">
        <v>294</v>
      </c>
      <c r="F24" s="27">
        <v>163</v>
      </c>
      <c r="G24" s="28">
        <v>0</v>
      </c>
      <c r="H24" s="26">
        <v>0</v>
      </c>
      <c r="I24" s="26">
        <v>0</v>
      </c>
      <c r="J24" s="26">
        <v>0</v>
      </c>
      <c r="K24" s="26">
        <v>1</v>
      </c>
      <c r="L24" s="26">
        <v>0</v>
      </c>
      <c r="M24" s="26">
        <v>20</v>
      </c>
      <c r="N24" s="26">
        <v>20</v>
      </c>
      <c r="O24" s="26">
        <v>66</v>
      </c>
      <c r="P24" s="26">
        <v>39</v>
      </c>
      <c r="Q24" s="26">
        <v>139</v>
      </c>
      <c r="R24" s="26">
        <v>66</v>
      </c>
      <c r="S24" s="26">
        <v>68</v>
      </c>
      <c r="T24" s="27">
        <v>38</v>
      </c>
    </row>
    <row r="25" spans="2:20" x14ac:dyDescent="0.15">
      <c r="B25" s="303"/>
      <c r="C25" s="51" t="s">
        <v>24</v>
      </c>
      <c r="D25" s="57">
        <v>280</v>
      </c>
      <c r="E25" s="26">
        <v>166</v>
      </c>
      <c r="F25" s="27">
        <v>114</v>
      </c>
      <c r="G25" s="28">
        <v>0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26">
        <v>12</v>
      </c>
      <c r="N25" s="26">
        <v>14</v>
      </c>
      <c r="O25" s="26">
        <v>43</v>
      </c>
      <c r="P25" s="26">
        <v>29</v>
      </c>
      <c r="Q25" s="26">
        <v>76</v>
      </c>
      <c r="R25" s="26">
        <v>44</v>
      </c>
      <c r="S25" s="26">
        <v>35</v>
      </c>
      <c r="T25" s="27">
        <v>27</v>
      </c>
    </row>
    <row r="26" spans="2:20" x14ac:dyDescent="0.15">
      <c r="B26" s="303"/>
      <c r="C26" s="51" t="s">
        <v>101</v>
      </c>
      <c r="D26" s="57">
        <v>1972</v>
      </c>
      <c r="E26" s="26">
        <v>1184</v>
      </c>
      <c r="F26" s="27">
        <v>788</v>
      </c>
      <c r="G26" s="28">
        <v>0</v>
      </c>
      <c r="H26" s="26">
        <v>0</v>
      </c>
      <c r="I26" s="26">
        <v>0</v>
      </c>
      <c r="J26" s="26">
        <v>0</v>
      </c>
      <c r="K26" s="26">
        <v>2</v>
      </c>
      <c r="L26" s="26">
        <v>0</v>
      </c>
      <c r="M26" s="26">
        <v>136</v>
      </c>
      <c r="N26" s="26">
        <v>96</v>
      </c>
      <c r="O26" s="26">
        <v>278</v>
      </c>
      <c r="P26" s="26">
        <v>185</v>
      </c>
      <c r="Q26" s="26">
        <v>471</v>
      </c>
      <c r="R26" s="26">
        <v>321</v>
      </c>
      <c r="S26" s="26">
        <v>297</v>
      </c>
      <c r="T26" s="27">
        <v>186</v>
      </c>
    </row>
    <row r="27" spans="2:20" ht="14.25" thickBot="1" x14ac:dyDescent="0.2">
      <c r="B27" s="304"/>
      <c r="C27" s="52" t="s">
        <v>13</v>
      </c>
      <c r="D27" s="79">
        <v>4758</v>
      </c>
      <c r="E27" s="80">
        <v>2852</v>
      </c>
      <c r="F27" s="81">
        <v>1906</v>
      </c>
      <c r="G27" s="82">
        <v>0</v>
      </c>
      <c r="H27" s="80">
        <v>0</v>
      </c>
      <c r="I27" s="80">
        <v>0</v>
      </c>
      <c r="J27" s="80">
        <v>0</v>
      </c>
      <c r="K27" s="80">
        <v>6</v>
      </c>
      <c r="L27" s="80">
        <v>1</v>
      </c>
      <c r="M27" s="80">
        <v>371</v>
      </c>
      <c r="N27" s="80">
        <v>266</v>
      </c>
      <c r="O27" s="80">
        <v>710</v>
      </c>
      <c r="P27" s="80">
        <v>521</v>
      </c>
      <c r="Q27" s="80">
        <v>1146</v>
      </c>
      <c r="R27" s="80">
        <v>706</v>
      </c>
      <c r="S27" s="80">
        <v>619</v>
      </c>
      <c r="T27" s="81">
        <v>412</v>
      </c>
    </row>
    <row r="28" spans="2:20" ht="13.5" customHeight="1" x14ac:dyDescent="0.15">
      <c r="B28" s="303" t="s">
        <v>26</v>
      </c>
      <c r="C28" s="53" t="s">
        <v>102</v>
      </c>
      <c r="D28" s="56">
        <v>107</v>
      </c>
      <c r="E28" s="48">
        <v>54</v>
      </c>
      <c r="F28" s="49">
        <v>53</v>
      </c>
      <c r="G28" s="50">
        <v>0</v>
      </c>
      <c r="H28" s="48">
        <v>0</v>
      </c>
      <c r="I28" s="48">
        <v>0</v>
      </c>
      <c r="J28" s="48">
        <v>0</v>
      </c>
      <c r="K28" s="48">
        <v>0</v>
      </c>
      <c r="L28" s="48">
        <v>0</v>
      </c>
      <c r="M28" s="48">
        <v>3</v>
      </c>
      <c r="N28" s="48">
        <v>2</v>
      </c>
      <c r="O28" s="48">
        <v>18</v>
      </c>
      <c r="P28" s="48">
        <v>13</v>
      </c>
      <c r="Q28" s="48">
        <v>23</v>
      </c>
      <c r="R28" s="48">
        <v>25</v>
      </c>
      <c r="S28" s="48">
        <v>10</v>
      </c>
      <c r="T28" s="49">
        <v>13</v>
      </c>
    </row>
    <row r="29" spans="2:20" x14ac:dyDescent="0.15">
      <c r="B29" s="303"/>
      <c r="C29" s="51" t="s">
        <v>103</v>
      </c>
      <c r="D29" s="57">
        <v>294</v>
      </c>
      <c r="E29" s="26">
        <v>170</v>
      </c>
      <c r="F29" s="27">
        <v>124</v>
      </c>
      <c r="G29" s="28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16</v>
      </c>
      <c r="N29" s="26">
        <v>10</v>
      </c>
      <c r="O29" s="26">
        <v>37</v>
      </c>
      <c r="P29" s="26">
        <v>30</v>
      </c>
      <c r="Q29" s="26">
        <v>70</v>
      </c>
      <c r="R29" s="26">
        <v>48</v>
      </c>
      <c r="S29" s="26">
        <v>47</v>
      </c>
      <c r="T29" s="27">
        <v>36</v>
      </c>
    </row>
    <row r="30" spans="2:20" x14ac:dyDescent="0.15">
      <c r="B30" s="303"/>
      <c r="C30" s="51" t="s">
        <v>104</v>
      </c>
      <c r="D30" s="57">
        <v>237</v>
      </c>
      <c r="E30" s="26">
        <v>122</v>
      </c>
      <c r="F30" s="27">
        <v>115</v>
      </c>
      <c r="G30" s="28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12</v>
      </c>
      <c r="N30" s="26">
        <v>11</v>
      </c>
      <c r="O30" s="26">
        <v>38</v>
      </c>
      <c r="P30" s="26">
        <v>32</v>
      </c>
      <c r="Q30" s="26">
        <v>53</v>
      </c>
      <c r="R30" s="26">
        <v>48</v>
      </c>
      <c r="S30" s="26">
        <v>19</v>
      </c>
      <c r="T30" s="27">
        <v>24</v>
      </c>
    </row>
    <row r="31" spans="2:20" x14ac:dyDescent="0.15">
      <c r="B31" s="303"/>
      <c r="C31" s="51" t="s">
        <v>28</v>
      </c>
      <c r="D31" s="57">
        <v>696</v>
      </c>
      <c r="E31" s="26">
        <v>202</v>
      </c>
      <c r="F31" s="27">
        <v>494</v>
      </c>
      <c r="G31" s="28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17</v>
      </c>
      <c r="N31" s="26">
        <v>14</v>
      </c>
      <c r="O31" s="26">
        <v>46</v>
      </c>
      <c r="P31" s="26">
        <v>42</v>
      </c>
      <c r="Q31" s="26">
        <v>77</v>
      </c>
      <c r="R31" s="26">
        <v>212</v>
      </c>
      <c r="S31" s="26">
        <v>62</v>
      </c>
      <c r="T31" s="27">
        <v>226</v>
      </c>
    </row>
    <row r="32" spans="2:20" x14ac:dyDescent="0.15">
      <c r="B32" s="303"/>
      <c r="C32" s="51" t="s">
        <v>105</v>
      </c>
      <c r="D32" s="57">
        <v>774</v>
      </c>
      <c r="E32" s="26">
        <v>456</v>
      </c>
      <c r="F32" s="27">
        <v>318</v>
      </c>
      <c r="G32" s="28">
        <v>0</v>
      </c>
      <c r="H32" s="26">
        <v>0</v>
      </c>
      <c r="I32" s="26">
        <v>0</v>
      </c>
      <c r="J32" s="26">
        <v>0</v>
      </c>
      <c r="K32" s="26">
        <v>2</v>
      </c>
      <c r="L32" s="26">
        <v>0</v>
      </c>
      <c r="M32" s="26">
        <v>60</v>
      </c>
      <c r="N32" s="26">
        <v>29</v>
      </c>
      <c r="O32" s="26">
        <v>125</v>
      </c>
      <c r="P32" s="26">
        <v>60</v>
      </c>
      <c r="Q32" s="26">
        <v>169</v>
      </c>
      <c r="R32" s="26">
        <v>139</v>
      </c>
      <c r="S32" s="26">
        <v>100</v>
      </c>
      <c r="T32" s="27">
        <v>90</v>
      </c>
    </row>
    <row r="33" spans="2:20" ht="14.25" thickBot="1" x14ac:dyDescent="0.2">
      <c r="B33" s="303"/>
      <c r="C33" s="54" t="s">
        <v>13</v>
      </c>
      <c r="D33" s="83">
        <v>2108</v>
      </c>
      <c r="E33" s="84">
        <v>1004</v>
      </c>
      <c r="F33" s="85">
        <v>1104</v>
      </c>
      <c r="G33" s="86">
        <v>0</v>
      </c>
      <c r="H33" s="84">
        <v>0</v>
      </c>
      <c r="I33" s="84">
        <v>0</v>
      </c>
      <c r="J33" s="84">
        <v>0</v>
      </c>
      <c r="K33" s="84">
        <v>2</v>
      </c>
      <c r="L33" s="84">
        <v>0</v>
      </c>
      <c r="M33" s="84">
        <v>108</v>
      </c>
      <c r="N33" s="84">
        <v>66</v>
      </c>
      <c r="O33" s="84">
        <v>264</v>
      </c>
      <c r="P33" s="84">
        <v>177</v>
      </c>
      <c r="Q33" s="84">
        <v>392</v>
      </c>
      <c r="R33" s="84">
        <v>472</v>
      </c>
      <c r="S33" s="84">
        <v>238</v>
      </c>
      <c r="T33" s="85">
        <v>389</v>
      </c>
    </row>
    <row r="34" spans="2:20" ht="14.25" thickBot="1" x14ac:dyDescent="0.2">
      <c r="B34" s="306" t="s">
        <v>30</v>
      </c>
      <c r="C34" s="236"/>
      <c r="D34" s="55">
        <v>452</v>
      </c>
      <c r="E34" s="33">
        <v>292</v>
      </c>
      <c r="F34" s="34">
        <v>160</v>
      </c>
      <c r="G34" s="35">
        <v>0</v>
      </c>
      <c r="H34" s="33">
        <v>0</v>
      </c>
      <c r="I34" s="33">
        <v>1</v>
      </c>
      <c r="J34" s="33">
        <v>0</v>
      </c>
      <c r="K34" s="33">
        <v>0</v>
      </c>
      <c r="L34" s="33">
        <v>1</v>
      </c>
      <c r="M34" s="33">
        <v>51</v>
      </c>
      <c r="N34" s="33">
        <v>35</v>
      </c>
      <c r="O34" s="33">
        <v>97</v>
      </c>
      <c r="P34" s="33">
        <v>57</v>
      </c>
      <c r="Q34" s="33">
        <v>108</v>
      </c>
      <c r="R34" s="33">
        <v>49</v>
      </c>
      <c r="S34" s="33">
        <v>35</v>
      </c>
      <c r="T34" s="34">
        <v>18</v>
      </c>
    </row>
    <row r="35" spans="2:20" ht="14.25" thickBot="1" x14ac:dyDescent="0.2">
      <c r="B35" s="307" t="s">
        <v>31</v>
      </c>
      <c r="C35" s="308"/>
      <c r="D35" s="55">
        <f t="shared" ref="D35:F35" si="3">D13+D21+D27+D33+D34+D4</f>
        <v>19270</v>
      </c>
      <c r="E35" s="33">
        <f t="shared" si="3"/>
        <v>12016</v>
      </c>
      <c r="F35" s="34">
        <f t="shared" si="3"/>
        <v>7254</v>
      </c>
      <c r="G35" s="35">
        <f>G13+G21+G27+G33+G34+G4</f>
        <v>0</v>
      </c>
      <c r="H35" s="33">
        <f t="shared" ref="H35:T35" si="4">H13+H21+H27+H33+H34+H4</f>
        <v>1</v>
      </c>
      <c r="I35" s="33">
        <f t="shared" si="4"/>
        <v>2</v>
      </c>
      <c r="J35" s="33">
        <f t="shared" si="4"/>
        <v>0</v>
      </c>
      <c r="K35" s="33">
        <f t="shared" si="4"/>
        <v>21</v>
      </c>
      <c r="L35" s="33">
        <f t="shared" si="4"/>
        <v>6</v>
      </c>
      <c r="M35" s="33">
        <f t="shared" si="4"/>
        <v>1689</v>
      </c>
      <c r="N35" s="33">
        <f t="shared" si="4"/>
        <v>985</v>
      </c>
      <c r="O35" s="33">
        <f t="shared" si="4"/>
        <v>3470</v>
      </c>
      <c r="P35" s="33">
        <f t="shared" si="4"/>
        <v>2019</v>
      </c>
      <c r="Q35" s="33">
        <f t="shared" si="4"/>
        <v>4623</v>
      </c>
      <c r="R35" s="33">
        <f t="shared" si="4"/>
        <v>2720</v>
      </c>
      <c r="S35" s="33">
        <f t="shared" si="4"/>
        <v>2211</v>
      </c>
      <c r="T35" s="34">
        <f t="shared" si="4"/>
        <v>1523</v>
      </c>
    </row>
    <row r="36" spans="2:20" x14ac:dyDescent="0.15">
      <c r="T36" s="214" t="s">
        <v>148</v>
      </c>
    </row>
    <row r="37" spans="2:20" x14ac:dyDescent="0.15">
      <c r="D37" s="60"/>
    </row>
  </sheetData>
  <mergeCells count="16">
    <mergeCell ref="B22:B27"/>
    <mergeCell ref="B28:B33"/>
    <mergeCell ref="B34:C34"/>
    <mergeCell ref="B35:C35"/>
    <mergeCell ref="O2:P2"/>
    <mergeCell ref="G2:H2"/>
    <mergeCell ref="I2:J2"/>
    <mergeCell ref="K2:L2"/>
    <mergeCell ref="Q2:R2"/>
    <mergeCell ref="S2:T2"/>
    <mergeCell ref="B4:C4"/>
    <mergeCell ref="B5:B13"/>
    <mergeCell ref="B14:B21"/>
    <mergeCell ref="B2:C3"/>
    <mergeCell ref="D2:F2"/>
    <mergeCell ref="M2:N2"/>
  </mergeCells>
  <phoneticPr fontId="1"/>
  <pageMargins left="0" right="0" top="0.15748031496062992" bottom="0.15748031496062992" header="0.31496062992125984" footer="0.31496062992125984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6</vt:i4>
      </vt:variant>
    </vt:vector>
  </HeadingPairs>
  <TitlesOfParts>
    <vt:vector size="20" baseType="lpstr">
      <vt:lpstr>3-1(1)</vt:lpstr>
      <vt:lpstr>3-1(2)</vt:lpstr>
      <vt:lpstr>3-2(1)</vt:lpstr>
      <vt:lpstr>3-2(2)</vt:lpstr>
      <vt:lpstr>3-3(1)</vt:lpstr>
      <vt:lpstr>3-3(2)</vt:lpstr>
      <vt:lpstr>3-4(1)</vt:lpstr>
      <vt:lpstr>3-4(2)</vt:lpstr>
      <vt:lpstr>3-5(1)</vt:lpstr>
      <vt:lpstr>3-5(2)</vt:lpstr>
      <vt:lpstr>3-6(1)</vt:lpstr>
      <vt:lpstr>3-6(2)</vt:lpstr>
      <vt:lpstr>3-7（1）</vt:lpstr>
      <vt:lpstr>3-7(2)</vt:lpstr>
      <vt:lpstr>'3-2(2)'!Print_Area</vt:lpstr>
      <vt:lpstr>'3-3(1)'!Print_Area</vt:lpstr>
      <vt:lpstr>'3-3(2)'!Print_Area</vt:lpstr>
      <vt:lpstr>'3-4(1)'!Print_Area</vt:lpstr>
      <vt:lpstr>'3-5(2)'!Print_Area</vt:lpstr>
      <vt:lpstr>'3-6(1)'!Print_Area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2016-11-04T01:48:07Z</dcterms:modified>
</cp:coreProperties>
</file>